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updateLinks="never" codeName="ThisWorkbook"/>
  <mc:AlternateContent xmlns:mc="http://schemas.openxmlformats.org/markup-compatibility/2006">
    <mc:Choice Requires="x15">
      <x15ac:absPath xmlns:x15ac="http://schemas.microsoft.com/office/spreadsheetml/2010/11/ac" url="U:\DFIN\DFINB\12-EMISSIONS PRETS\PR_GLOBAL\Green-Social-Theme Bond - Loan\Rapport\Rapport FY 2023\Rapport d'allocation Excel 2023\"/>
    </mc:Choice>
  </mc:AlternateContent>
  <xr:revisionPtr revIDLastSave="0" documentId="13_ncr:1_{0A975793-7B8A-4AA0-9918-5A26AD0C3C76}" xr6:coauthVersionLast="47" xr6:coauthVersionMax="47" xr10:uidLastSave="{00000000-0000-0000-0000-000000000000}"/>
  <bookViews>
    <workbookView xWindow="-25320" yWindow="-120" windowWidth="25440" windowHeight="15390" tabRatio="946" activeTab="4" xr2:uid="{81D13CD7-BD6E-4548-88E9-A7A484E97157}"/>
  </bookViews>
  <sheets>
    <sheet name="Allocation OD 2019" sheetId="3" r:id="rId1"/>
    <sheet name="Allocation OD 2020" sheetId="4" r:id="rId2"/>
    <sheet name="Allocation OD 2021" sheetId="5" r:id="rId3"/>
    <sheet name="Allocation OD 2022" sheetId="6" r:id="rId4"/>
    <sheet name="Allocation OD 2023-1" sheetId="12" r:id="rId5"/>
    <sheet name="Allocation OD 2023-2" sheetId="13" r:id="rId6"/>
    <sheet name="Synthèse allocation" sheetId="7" r:id="rId7"/>
    <sheet name="Contribution aux ODD" sheetId="8" r:id="rId8"/>
    <sheet name="AI Friendly" sheetId="9"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__123Graph_C" hidden="1">[1]Cov!$D$37:$D$38</definedName>
    <definedName name="__FDS_HYPERLINK_TOGGLE_STATE__" hidden="1">"ON"</definedName>
    <definedName name="__IntlFixup" hidden="1">TRUE</definedName>
    <definedName name="__IntlFixupTable" hidden="1">[2]Cov!$A$3:$AB$10</definedName>
    <definedName name="__xlfn.BAHTTEXT" hidden="1">#NAME?</definedName>
    <definedName name="_AtRisk_SimSetting_AutomaticallyGenerateReports" hidden="1">FALSE</definedName>
    <definedName name="_AtRisk_SimSetting_AutomaticResultsDisplayMode" hidden="1">3</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dat1996">'[3]TRI détaillé'!$B$17:$C$18</definedName>
    <definedName name="_dat1997">'[3]TRI détaillé'!$B$20:$C$21</definedName>
    <definedName name="_dat1998">'[3]TRI détaillé'!$B$23:$C$47</definedName>
    <definedName name="_dat1999">'[3]TRI détaillé'!$B$49:$C$50</definedName>
    <definedName name="_ExP1">[4]Rollup!$G$12:$AU$24</definedName>
    <definedName name="_ExP10">[4]Rollup!$G$148:$AU$152</definedName>
    <definedName name="_ExP11">[4]Rollup!$G$154:$AU$161</definedName>
    <definedName name="_ExP12">[4]Rollup!$G$177:$AU$181</definedName>
    <definedName name="_ExP13">[4]Rollup!$G$183:$AU$188</definedName>
    <definedName name="_ExP14">[4]Rollup!$G$203:$AU$206</definedName>
    <definedName name="_ExP15">[4]Rollup!$G$208:$AU$214</definedName>
    <definedName name="_ExP16">[4]Rollup!$G$245:$AU$250</definedName>
    <definedName name="_ExP17">[4]Rollup!$G$261:$AU$262</definedName>
    <definedName name="_ExP18">[4]Rollup!$G$295:$AU$299</definedName>
    <definedName name="_ExP19">[4]Rollup!$G$309:$AU$312</definedName>
    <definedName name="_ExP2">[4]Rollup!$G$29:$AU$31</definedName>
    <definedName name="_ExP20">[4]Rollup!$G$319:$AU$324</definedName>
    <definedName name="_ExP21">[4]Rollup!$G$329:$AU$331</definedName>
    <definedName name="_ExP22">[4]Rollup!$G$351:$AU$351</definedName>
    <definedName name="_ExP23">[4]Rollup!$G$366:$AU$370</definedName>
    <definedName name="_ExP24">[4]Rollup!$G$380:$AU$380</definedName>
    <definedName name="_ExP25">[4]Rollup!$G$382:$AU$387</definedName>
    <definedName name="_ExP26">[4]Rollup!$G$268:$AU$268</definedName>
    <definedName name="_ExP27">[4]Rollup!$H$270:$AU$275</definedName>
    <definedName name="_ExP3">[4]Rollup!$G$36:$AU$40</definedName>
    <definedName name="_ExP4">[4]Rollup!$G$45:$AU$53</definedName>
    <definedName name="_ExP5">[4]Rollup!$G$58:$AU$66</definedName>
    <definedName name="_ExP6">[4]Rollup!$G$92:$AU$96</definedName>
    <definedName name="_ExP7">[4]Rollup!$G$98:$AU$103</definedName>
    <definedName name="_ExP8">[4]Rollup!$G$119:$AU$123</definedName>
    <definedName name="_ExP9">[4]Rollup!$G$125:$AU$132</definedName>
    <definedName name="_ExR1">[4]Rollup!$H$167</definedName>
    <definedName name="_ExR2">[4]Rollup!$I$167</definedName>
    <definedName name="_ExR3">[4]Rollup!$K$167</definedName>
    <definedName name="_ExR4">[4]Rollup!$P$167</definedName>
    <definedName name="_xlnm._FilterDatabase" localSheetId="8" hidden="1">'AI Friendly'!$A$1:$I$42</definedName>
    <definedName name="_Fin1">[4]Rollup!$G$82</definedName>
    <definedName name="_Fin2">[4]Rollup!$G$109</definedName>
    <definedName name="_ftn1" localSheetId="6">'Synthèse allocation'!$B$28</definedName>
    <definedName name="_ftn2" localSheetId="6">'Synthèse allocation'!$B$32</definedName>
    <definedName name="_ftnref1" localSheetId="6">'Synthèse allocation'!#REF!</definedName>
    <definedName name="_ftnref2" localSheetId="6">'Synthèse allocation'!#REF!</definedName>
    <definedName name="_Imp2">[5]Imp!$E$7,[5]Imp!$E$9,[5]Imp!$E$11,[5]Imp!$E$13,[5]Imp!$E$15</definedName>
    <definedName name="_Imp3">[5]Imp!$E$11,[5]Imp!$G$11,[5]Imp!$E$9,[5]Imp!$G$9,[5]Imp!$E$13,[5]Imp!$G$13</definedName>
    <definedName name="_IPC1">#REF!</definedName>
    <definedName name="_IPC10">#REF!</definedName>
    <definedName name="_ipc11">#REF!</definedName>
    <definedName name="_ipc2">#REF!</definedName>
    <definedName name="_IPC3">#REF!</definedName>
    <definedName name="_IPC4">#REF!</definedName>
    <definedName name="_IPC5">#REF!</definedName>
    <definedName name="_IPC6">#REF!</definedName>
    <definedName name="_IPC7">#REF!</definedName>
    <definedName name="_IPC8">#REF!</definedName>
    <definedName name="_IPC9">#REF!</definedName>
    <definedName name="_Order1" hidden="1">255</definedName>
    <definedName name="_Order2" hidden="1">255</definedName>
    <definedName name="_sf1">#REF!</definedName>
    <definedName name="_sf10">#REF!</definedName>
    <definedName name="_sf11">#REF!</definedName>
    <definedName name="_sf2">#REF!</definedName>
    <definedName name="_sf3">#REF!</definedName>
    <definedName name="_sf4">#REF!</definedName>
    <definedName name="_sf5">#REF!</definedName>
    <definedName name="_sf6">#REF!</definedName>
    <definedName name="_sf7">#REF!</definedName>
    <definedName name="_sf8">#REF!</definedName>
    <definedName name="_sf9">#REF!</definedName>
    <definedName name="_TRI10">[6]Graph!$D$5:$M$5</definedName>
    <definedName name="_use1">[7]Rent!$H$9</definedName>
    <definedName name="_use10">[7]Rent!$H$18</definedName>
    <definedName name="_use2">[7]Rent!$H$10</definedName>
    <definedName name="_use3">[7]Rent!$H$11</definedName>
    <definedName name="_use4">[7]Rent!$H$12</definedName>
    <definedName name="_use5">[7]Rent!$H$13</definedName>
    <definedName name="_use6">[7]Rent!$H$14</definedName>
    <definedName name="_use7">[7]Rent!$H$15</definedName>
    <definedName name="_use8">[7]Rent!$H$16</definedName>
    <definedName name="_use9">[7]Rent!$H$17</definedName>
    <definedName name="a">#REF!</definedName>
    <definedName name="à" localSheetId="1" hidden="1">{#N/A,#N/A,FALSE,"Centrale Géo";#N/A,#N/A,FALSE,"Gémeaux";#N/A,#N/A,FALSE,"Clos la Garenne";#N/A,#N/A,FALSE,"ADEF";#N/A,#N/A,FALSE,"Réseau"}</definedName>
    <definedName name="à" localSheetId="2" hidden="1">{#N/A,#N/A,FALSE,"Centrale Géo";#N/A,#N/A,FALSE,"Gémeaux";#N/A,#N/A,FALSE,"Clos la Garenne";#N/A,#N/A,FALSE,"ADEF";#N/A,#N/A,FALSE,"Réseau"}</definedName>
    <definedName name="à" localSheetId="3" hidden="1">{#N/A,#N/A,FALSE,"Centrale Géo";#N/A,#N/A,FALSE,"Gémeaux";#N/A,#N/A,FALSE,"Clos la Garenne";#N/A,#N/A,FALSE,"ADEF";#N/A,#N/A,FALSE,"Réseau"}</definedName>
    <definedName name="à" localSheetId="4" hidden="1">{#N/A,#N/A,FALSE,"Centrale Géo";#N/A,#N/A,FALSE,"Gémeaux";#N/A,#N/A,FALSE,"Clos la Garenne";#N/A,#N/A,FALSE,"ADEF";#N/A,#N/A,FALSE,"Réseau"}</definedName>
    <definedName name="à" localSheetId="5" hidden="1">{#N/A,#N/A,FALSE,"Centrale Géo";#N/A,#N/A,FALSE,"Gémeaux";#N/A,#N/A,FALSE,"Clos la Garenne";#N/A,#N/A,FALSE,"ADEF";#N/A,#N/A,FALSE,"Réseau"}</definedName>
    <definedName name="à" hidden="1">{#N/A,#N/A,FALSE,"Centrale Géo";#N/A,#N/A,FALSE,"Gémeaux";#N/A,#N/A,FALSE,"Clos la Garenne";#N/A,#N/A,FALSE,"ADEF";#N/A,#N/A,FALSE,"Réseau"}</definedName>
    <definedName name="aaaaa" localSheetId="1" hidden="1">{"'Feuil1'!$A$1:$Y$50"}</definedName>
    <definedName name="aaaaa" localSheetId="2" hidden="1">{"'Feuil1'!$A$1:$Y$50"}</definedName>
    <definedName name="aaaaa" localSheetId="3" hidden="1">{"'Feuil1'!$A$1:$Y$50"}</definedName>
    <definedName name="aaaaa" localSheetId="4" hidden="1">{"'Feuil1'!$A$1:$Y$50"}</definedName>
    <definedName name="aaaaa" localSheetId="5" hidden="1">{"'Feuil1'!$A$1:$Y$50"}</definedName>
    <definedName name="aaaaa" hidden="1">{"'Feuil1'!$A$1:$Y$50"}</definedName>
    <definedName name="abc" hidden="1">#REF!</definedName>
    <definedName name="Add_Capex">[7]Strategy!$AD$25:$BQ$25</definedName>
    <definedName name="Add_NDP">[7]Strategy!$AD$28:$BQ$28</definedName>
    <definedName name="Add_NOI">[7]Rent!$BI$319:$CV$319</definedName>
    <definedName name="Addr_CFM">[4]AIM!$B$8</definedName>
    <definedName name="Address">[7]Market!$C$4</definedName>
    <definedName name="Address_1">[7]Market!$C$3</definedName>
    <definedName name="Address_2">[7]Market!$C$4</definedName>
    <definedName name="Anglet" hidden="1">#REF!</definedName>
    <definedName name="ANNEE">[8]DATE!$B$3</definedName>
    <definedName name="Annees">[3]Intro!$A$23:$A$42</definedName>
    <definedName name="anscount" hidden="1">1</definedName>
    <definedName name="Area">[7]Rent!$D$321</definedName>
    <definedName name="Area1">[7]Rent!$K$9</definedName>
    <definedName name="Area10">[7]Rent!$K$18</definedName>
    <definedName name="Area2">[7]Rent!$K$10</definedName>
    <definedName name="area3">[7]Rent!$K$11</definedName>
    <definedName name="area4">[7]Rent!$K$12</definedName>
    <definedName name="area5">[7]Rent!$K$13</definedName>
    <definedName name="area6">[7]Rent!$K$14</definedName>
    <definedName name="area7">[7]Rent!$K$15</definedName>
    <definedName name="area8">[7]Rent!$K$16</definedName>
    <definedName name="area9">[7]Rent!$K$17</definedName>
    <definedName name="areas">[7]Rent!$K$9:$K$18</definedName>
    <definedName name="ARRETE">[8]DATE!$B$9</definedName>
    <definedName name="AS2DocOpenMode" hidden="1">"AS2DocumentEdit"</definedName>
    <definedName name="assetlife">[9]Hyp_Platform!$E$13</definedName>
    <definedName name="Assumptions">#REF!</definedName>
    <definedName name="auto_sizing">[9]Hyp_Platform!#REF!</definedName>
    <definedName name="auto_sizing_copy">[9]Hyp_Platform!#REF!</definedName>
    <definedName name="aze" hidden="1">IF(COUNTA([10]Cov!$A$9:$A1048576)=0,0,INDEX([10]Cov!$A$9:$A1048576,MATCH(ROW([10]Cov!$A65536),[10]Cov!$A$9:$A1048576,TRUE)))+1</definedName>
    <definedName name="bank">#REF!</definedName>
    <definedName name="base">'[11]Data résultat'!$A$3:$AK$579</definedName>
    <definedName name="Base_rental_stream_analysis">#REF!</definedName>
    <definedName name="base1">'[12]DONNEES REEL 2003'!$A$2:$M$8</definedName>
    <definedName name="base4">'[12]DONNEES REEL 2003'!$A$11:$M$17</definedName>
    <definedName name="base5">'[12]IND. BUD. 2003'!$B$26:$O$31</definedName>
    <definedName name="bbb" localSheetId="1" hidden="1">{"'Feuil1'!$A$1:$Y$50"}</definedName>
    <definedName name="bbb" localSheetId="2" hidden="1">{"'Feuil1'!$A$1:$Y$50"}</definedName>
    <definedName name="bbb" localSheetId="3" hidden="1">{"'Feuil1'!$A$1:$Y$50"}</definedName>
    <definedName name="bbb" localSheetId="4" hidden="1">{"'Feuil1'!$A$1:$Y$50"}</definedName>
    <definedName name="bbb" localSheetId="5" hidden="1">{"'Feuil1'!$A$1:$Y$50"}</definedName>
    <definedName name="bbb" hidden="1">{"'Feuil1'!$A$1:$Y$50"}</definedName>
    <definedName name="BdBranches">#REF!</definedName>
    <definedName name="BdD">#REF!</definedName>
    <definedName name="BdDic">#REF!</definedName>
    <definedName name="Bldg_Rating">[7]Market!$D$40</definedName>
    <definedName name="Broker">[7]Market!$K$7</definedName>
    <definedName name="CA">[4]Rollup!$D$60</definedName>
    <definedName name="Capex">[7]Strategy!$E$15:$M$23</definedName>
    <definedName name="CASHFLOW">#REF!</definedName>
    <definedName name="ccc" localSheetId="1" hidden="1">{"'Feuil1'!$A$1:$Y$50"}</definedName>
    <definedName name="ccc" localSheetId="2" hidden="1">{"'Feuil1'!$A$1:$Y$50"}</definedName>
    <definedName name="ccc" localSheetId="3" hidden="1">{"'Feuil1'!$A$1:$Y$50"}</definedName>
    <definedName name="ccc" localSheetId="4" hidden="1">{"'Feuil1'!$A$1:$Y$50"}</definedName>
    <definedName name="ccc" localSheetId="5" hidden="1">{"'Feuil1'!$A$1:$Y$50"}</definedName>
    <definedName name="ccc" hidden="1">{"'Feuil1'!$A$1:$Y$50"}</definedName>
    <definedName name="Champ">#REF!</definedName>
    <definedName name="Champ2">#REF!</definedName>
    <definedName name="City">[7]Market!$C$6</definedName>
    <definedName name="classif">'[11]Data résultat'!$A$1:$AK$1</definedName>
    <definedName name="classif4">'[12]DONNEES REEL 2003'!$A$10:$M$10</definedName>
    <definedName name="classif5">'[12]DONNEES REEL 2003'!$A$1:$M$1</definedName>
    <definedName name="closingdate">[9]Hyp_Platform!$E$24</definedName>
    <definedName name="Completion">[7]Market!$G$4</definedName>
    <definedName name="corpPPA_indexation">[9]Hyp_Platform!$E$45</definedName>
    <definedName name="corpPPA_indextype">[9]Hyp_Platform!$E$44</definedName>
    <definedName name="corpPPA_infl">[9]Hyp_Platform!$E$46</definedName>
    <definedName name="corpPPA_length">[9]Hyp_Platform!$E$42</definedName>
    <definedName name="corpPPA_scenario">[9]Hyp_Platform!$E$43</definedName>
    <definedName name="Costeconstr">[13]Trimestral!#REF!</definedName>
    <definedName name="CREPPA_scenario">[9]Hyp_Platform!$E$38</definedName>
    <definedName name="D" localSheetId="5">MATCH(0.01,End_Bal,-1)+1</definedName>
    <definedName name="D">MATCH(0.01,End_Bal,-1)+1</definedName>
    <definedName name="DATE">'[14]Botanic Building'!$E$4</definedName>
    <definedName name="date1">#REF!</definedName>
    <definedName name="datesoblig">#REF!</definedName>
    <definedName name="debt_sizing">[9]Hyp_Platform!#REF!</definedName>
    <definedName name="def" hidden="1">#REF!</definedName>
    <definedName name="Direction_investisseur">'[15]liste des actifs'!$K$2:$K$19</definedName>
    <definedName name="DOMAINES">[15]Feuil1!$A$2:$A$4</definedName>
    <definedName name="Downtime">[7]Rent!$Y$30</definedName>
    <definedName name="DScase">[9]Hyp_Platform!$D$7</definedName>
    <definedName name="DurAmGOCOMPL">'[16]amorts go Compl'!$C$6</definedName>
    <definedName name="DURE">'[8]CALCUL.XLS'!#REF!</definedName>
    <definedName name="e">6.55957</definedName>
    <definedName name="eee">#REF!</definedName>
    <definedName name="entetab">#REF!</definedName>
    <definedName name="ENTITE_P">#REF!</definedName>
    <definedName name="Equi_RENT">#REF!</definedName>
    <definedName name="Equi_RES">#REF!</definedName>
    <definedName name="Equi_STRATEGY">#REF!</definedName>
    <definedName name="Euro">#REF!</definedName>
    <definedName name="ExCD1">[4]Rollup!$H$194</definedName>
    <definedName name="ExCD2">[4]Rollup!$I$194</definedName>
    <definedName name="ExCD3">[4]Rollup!$K$194</definedName>
    <definedName name="ExCD4">[4]Rollup!$N$194</definedName>
    <definedName name="ExCDH1">[4]Rollup!$L$194:$O$194,[4]Rollup!$L$197:$N$197,[4]Rollup!$J$194</definedName>
    <definedName name="ExCDH2">[4]Rollup!$H$197:$K$197</definedName>
    <definedName name="ExCDIR">[4]Rollup!$H$200:$AU$200</definedName>
    <definedName name="ExCF1">[4]Rollup!$H$82</definedName>
    <definedName name="ExCF2">[4]Rollup!$I$82</definedName>
    <definedName name="ExCF3">[4]Rollup!$K$82</definedName>
    <definedName name="ExCF4">[4]Rollup!$P$82</definedName>
    <definedName name="ExCFH1">[4]Rollup!$L$82:$P$82,[4]Rollup!$L$85:$Q$85,[4]Rollup!$J$82</definedName>
    <definedName name="ExCFH2">[4]Rollup!$H$85:$K$85</definedName>
    <definedName name="ExCFIR">[4]Rollup!$H$88:$AU$88</definedName>
    <definedName name="ExitPrice">#REF!</definedName>
    <definedName name="ExJD1">[4]Rollup!$H$138</definedName>
    <definedName name="ExJD2">[4]Rollup!$I$138</definedName>
    <definedName name="ExJD3">[4]Rollup!$K$138</definedName>
    <definedName name="ExJD4">[4]Rollup!$P$138</definedName>
    <definedName name="ExJDH1">[4]Rollup!$L$138:$Q$138,[4]Rollup!$L$141:$P$141,[4]Rollup!$J$138</definedName>
    <definedName name="ExJDH2">[4]Rollup!$H$141:$K$141</definedName>
    <definedName name="ExJDIR">[4]Rollup!$H$144:$AU$144</definedName>
    <definedName name="export">'[3]TRI détaillé'!$F$9:$I$165</definedName>
    <definedName name="ExRH1">[4]Rollup!$L$167:$P$167,[4]Rollup!$L$170:$P$170,[4]Rollup!$J$167</definedName>
    <definedName name="ExRH2">[4]Rollup!$H$170:$K$170</definedName>
    <definedName name="ExRIR">[4]Rollup!$H$173:$AU$173</definedName>
    <definedName name="ExSC">[4]Rollup!$S$109:$AB$109</definedName>
    <definedName name="ExSD1">[4]Rollup!$H$109</definedName>
    <definedName name="ExSD2">[4]Rollup!$I$109</definedName>
    <definedName name="ExSD3">[4]Rollup!$K$109</definedName>
    <definedName name="ExSD4">[4]Rollup!$P$109</definedName>
    <definedName name="ExSDH1">[4]Rollup!$L$109:$Q$109,[4]Rollup!$L$112:$P$112,[4]Rollup!$J$109</definedName>
    <definedName name="ExSDH2">[4]Rollup!$H$112:$K$112</definedName>
    <definedName name="ExSDIR">[4]Rollup!$G$115:$AU$115</definedName>
    <definedName name="External_Parking">[17]Ass!#REF!</definedName>
    <definedName name="financing_active">[9]Hyp_Platform!#REF!</definedName>
    <definedName name="financing_amount">[9]Hyp_Platform!#REF!</definedName>
    <definedName name="financing_date">[9]Hyp_Platform!#REF!</definedName>
    <definedName name="_xlnm.Recorder">#REF!</definedName>
    <definedName name="fr" localSheetId="1" hidden="1">{#N/A,#N/A,FALSE,"Centrale Géo";#N/A,#N/A,FALSE,"Gémeaux";#N/A,#N/A,FALSE,"Clos la Garenne";#N/A,#N/A,FALSE,"ADEF";#N/A,#N/A,FALSE,"Réseau"}</definedName>
    <definedName name="fr" localSheetId="2" hidden="1">{#N/A,#N/A,FALSE,"Centrale Géo";#N/A,#N/A,FALSE,"Gémeaux";#N/A,#N/A,FALSE,"Clos la Garenne";#N/A,#N/A,FALSE,"ADEF";#N/A,#N/A,FALSE,"Réseau"}</definedName>
    <definedName name="fr" localSheetId="3" hidden="1">{#N/A,#N/A,FALSE,"Centrale Géo";#N/A,#N/A,FALSE,"Gémeaux";#N/A,#N/A,FALSE,"Clos la Garenne";#N/A,#N/A,FALSE,"ADEF";#N/A,#N/A,FALSE,"Réseau"}</definedName>
    <definedName name="fr" localSheetId="4" hidden="1">{#N/A,#N/A,FALSE,"Centrale Géo";#N/A,#N/A,FALSE,"Gémeaux";#N/A,#N/A,FALSE,"Clos la Garenne";#N/A,#N/A,FALSE,"ADEF";#N/A,#N/A,FALSE,"Réseau"}</definedName>
    <definedName name="fr" localSheetId="5" hidden="1">{#N/A,#N/A,FALSE,"Centrale Géo";#N/A,#N/A,FALSE,"Gémeaux";#N/A,#N/A,FALSE,"Clos la Garenne";#N/A,#N/A,FALSE,"ADEF";#N/A,#N/A,FALSE,"Réseau"}</definedName>
    <definedName name="fr" hidden="1">{#N/A,#N/A,FALSE,"Centrale Géo";#N/A,#N/A,FALSE,"Gémeaux";#N/A,#N/A,FALSE,"Clos la Garenne";#N/A,#N/A,FALSE,"ADEF";#N/A,#N/A,FALSE,"Réseau"}</definedName>
    <definedName name="gearing">[9]Hyp_Platform!#REF!</definedName>
    <definedName name="Geco">#REF!</definedName>
    <definedName name="Growth1">#REF!</definedName>
    <definedName name="Growth10">#REF!</definedName>
    <definedName name="Growth2">#REF!</definedName>
    <definedName name="Growth3">#REF!</definedName>
    <definedName name="Growth4">#REF!</definedName>
    <definedName name="Growth5">#REF!</definedName>
    <definedName name="Growth6">#REF!</definedName>
    <definedName name="Growth7">#REF!</definedName>
    <definedName name="Growth8">#REF!</definedName>
    <definedName name="Growth9">#REF!</definedName>
    <definedName name="H">[18]Imp!$E$11,[18]Imp!$G$11,[18]Imp!$E$9,[18]Imp!$G$9,[18]Imp!$E$13,[18]Imp!$G$13</definedName>
    <definedName name="Header1" hidden="1">IF(COUNTA(#REF!)=0,0,INDEX(#REF!,MATCH(ROW(#REF!),#REF!,TRUE)))+1</definedName>
    <definedName name="Header2" hidden="1">[19]!Header1-1 &amp; "." &amp; MAX(1,COUNTA(INDEX(#REF!,MATCH([19]!Header1-1,#REF!,FALSE)):#REF!))</definedName>
    <definedName name="HTML_CodePage" hidden="1">1252</definedName>
    <definedName name="HTML_Control" localSheetId="1" hidden="1">{"'Feuil1'!$A$1:$Y$50"}</definedName>
    <definedName name="HTML_Control" localSheetId="2" hidden="1">{"'Feuil1'!$A$1:$Y$50"}</definedName>
    <definedName name="HTML_Control" localSheetId="3" hidden="1">{"'Feuil1'!$A$1:$Y$50"}</definedName>
    <definedName name="HTML_Control" localSheetId="4" hidden="1">{"'Feuil1'!$A$1:$Y$50"}</definedName>
    <definedName name="HTML_Control" localSheetId="5" hidden="1">{"'Feuil1'!$A$1:$Y$50"}</definedName>
    <definedName name="HTML_Control" hidden="1">{"'Feuil1'!$A$1:$Y$50"}</definedName>
    <definedName name="HTML_Description" hidden="1">""</definedName>
    <definedName name="HTML_Email" hidden="1">""</definedName>
    <definedName name="HTML_Header" hidden="1">"Feuil1"</definedName>
    <definedName name="HTML_LastUpdate" hidden="1">"12/02/2003"</definedName>
    <definedName name="HTML_LineAfter" hidden="1">FALSE</definedName>
    <definedName name="HTML_LineBefore" hidden="1">FALSE</definedName>
    <definedName name="HTML_Name" hidden="1">"CGC"</definedName>
    <definedName name="HTML_OBDlg2" hidden="1">TRUE</definedName>
    <definedName name="HTML_OBDlg4" hidden="1">TRUE</definedName>
    <definedName name="HTML_OS" hidden="1">0</definedName>
    <definedName name="HTML_PathFile" hidden="1">"D:\B Martin\MonHTML.htm"</definedName>
    <definedName name="HTML_Title" hidden="1">"sch_proj_12mw"</definedName>
    <definedName name="IBI">#REF!</definedName>
    <definedName name="ID">[7]Market!$K$2</definedName>
    <definedName name="Immeubel">#REF!</definedName>
    <definedName name="Immeuble">#REF!</definedName>
    <definedName name="ImpNett01">[5]Imp!$E$7,[5]Imp!$G$7,[5]Imp!$E$9,[5]Imp!$G$9,[5]Imp!$E$11,[5]Imp!$G$11,[5]Imp!$E$13,[5]Imp!$G$13,[5]Imp!$E$17,[5]Imp!$G$17,[5]Imp!$E$21,[5]Imp!$G$21,[5]Imp!$I$21,[5]Imp!$K$21,[5]Imp!$E$15,[5]Imp!$E$23,[5]Imp!$G$23,[5]Imp!$E$25,[5]Imp!$G$25,[5]Imp!$I$25,[5]Imp!$K$25,[5]Imp!$M$25,[5]Imp!$O$25,[5]Imp!$Q$25,[5]Imp!$S$25,[5]Imp!$U$25,[5]Imp!$W$25</definedName>
    <definedName name="ImpNett02">[5]Imp!$E$27,[5]Imp!$G$27,[5]Imp!$I$27,[5]Imp!$K$27,[5]Imp!$E$29,[5]Imp!$G$29,[5]Imp!$E$31,[5]Imp!$G$31,[5]Imp!$I$31,[5]Imp!$E$33,[5]Imp!$G$33,[5]Imp!$I$33,[5]Imp!$E$35,[5]Imp!$G$35,[5]Imp!$I$35,[5]Imp!$E$37,[5]Imp!$G$37,[5]Imp!$I$37,[5]Imp!$E$39,[5]Imp!$G$39,[5]Imp!$I$39,[5]Imp!$E$41,[5]Imp!$G$41,[5]Imp!$I$41</definedName>
    <definedName name="ImpNett03">[5]Imp!$E$43,[5]Imp!$G$43,[5]Imp!$I$43,[5]Imp!$K$43,[5]Imp!$M$43,[5]Imp!$O$43,[5]Imp!$E$45,[5]Imp!$G$45,[5]Imp!$I$45,[5]Imp!$K$45,[5]Imp!$M$45,[5]Imp!$E$47,[5]Imp!$G$47,[5]Imp!$I$47,[5]Imp!$E$49,[5]Imp!$G$49</definedName>
    <definedName name="indextariff_activ">[9]Hyp_Platform!$E$110</definedName>
    <definedName name="indextariff_diff">[9]Hyp_Platform!$E$112</definedName>
    <definedName name="infl_scenar">[9]Hyp_Platform!$E$109</definedName>
    <definedName name="Inflation">[7]Rent!$M$1</definedName>
    <definedName name="Inflation_timing">[7]Rent!$X$1</definedName>
    <definedName name="Inflations">[7]Extract!$D$4:$AQ$4</definedName>
    <definedName name="Internal_Parking">[17]Ass!#REF!</definedName>
    <definedName name="Investment">#REF!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"c7"</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"c39"</definedName>
    <definedName name="IQ_ADDIN" hidden="1">"XLL"</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ENCY" hidden="1">"c8960"</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"c16"</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"c1471"</definedName>
    <definedName name="IQ_AMORTIZED_COST_FDIC" hidden="1">"c6426"</definedName>
    <definedName name="IQ_AMT_OUT" hidden="1">"c2145"</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"c65"</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NCHMARK_YIELD" hidden="1">"c8955"</definedName>
    <definedName name="IQ_BETA" hidden="1">"c88"</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OVER_SHARES" hidden="1">"c100"</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Y" hidden="1">"c102"</definedName>
    <definedName name="IQ_CAL_Y_EST" hidden="1">"c6797"</definedName>
    <definedName name="IQ_CAL_Y_EST_CIQ" hidden="1">"c6809"</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"c118"</definedName>
    <definedName name="IQ_CASH_ACQUIRE_CF" hidden="1">"c1630"</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"c118"</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"c124"</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ATERAL_TYPE" hidden="1">"c8954"</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"c226"</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"c315"</definedName>
    <definedName name="IQ_DEFERRED_TAXES" hidden="1">"c147"</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"c247"</definedName>
    <definedName name="IQ_DEPRE_AMORT_SUPPL" hidden="1">"c1593"</definedName>
    <definedName name="IQ_DEPRE_DEPLE" hidden="1">"c261"</definedName>
    <definedName name="IQ_DEPRE_SUPP" hidden="1">"c1443"</definedName>
    <definedName name="IQ_DERIVATIVES_FDIC" hidden="1">"c6523"</definedName>
    <definedName name="IQ_DESCRIPTION_LONG" hidden="1">"c322"</definedName>
    <definedName name="IQ_DEVELOP_LAND" hidden="1">"c323"</definedName>
    <definedName name="IQ_DIFF_LASTCLOSE_TARGET_PRICE" hidden="1">"c1854"</definedName>
    <definedName name="IQ_DIFF_LASTCLOSE_TARGET_PRICE_CIQ" hidden="1">"c4767"</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"c333"</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_CIQ" hidden="1">"c4811"</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"c330"</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EQ_INC" hidden="1">"c3498"</definedName>
    <definedName name="IQ_EBIT_EQ_INC_EXCL_SBC" hidden="1">"c3502"</definedName>
    <definedName name="IQ_EBIT_EXCL_SBC" hidden="1">"c3082"</definedName>
    <definedName name="IQ_EBIT_INT" hidden="1">"c360"</definedName>
    <definedName name="IQ_EBIT_MARGIN" hidden="1">"c359"</definedName>
    <definedName name="IQ_EBIT_OVER_IE" hidden="1">"c360"</definedName>
    <definedName name="IQ_EBIT_SBC_ACT_OR_EST_CIQ" hidden="1">"c4841"</definedName>
    <definedName name="IQ_EBIT_SBC_GW_ACT_OR_EST_CIQ" hidden="1">"c4845"</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_CIQ" hidden="1">"c5060"</definedName>
    <definedName name="IQ_EBITDA_CAPEX_INT" hidden="1">"c368"</definedName>
    <definedName name="IQ_EBITDA_CAPEX_OVER_TOTAL_IE" hidden="1">"c368"</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HIGH_EST" hidden="1">"c370"</definedName>
    <definedName name="IQ_EBITDA_HIGH_EST_CIQ" hidden="1">"c3624"</definedName>
    <definedName name="IQ_EBITDA_INT" hidden="1">"c373"</definedName>
    <definedName name="IQ_EBITDA_LOW_EST" hidden="1">"c371"</definedName>
    <definedName name="IQ_EBITDA_LOW_EST_CIQ" hidden="1">"c3625"</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"c373"</definedName>
    <definedName name="IQ_EBITDA_SBC_ACT_OR_EST_CIQ" hidden="1">"c4862"</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_CIQ" hidden="1">"c4875"</definedName>
    <definedName name="IQ_EBT_SBC_GW_ACT_OR_EST_CIQ" hidden="1">"c4879"</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"c84"</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_CIQ" hidden="1">"c5058"</definedName>
    <definedName name="IQ_EPS_AP" hidden="1">"c8880"</definedName>
    <definedName name="IQ_EPS_AP_ABS" hidden="1">"c8899"</definedName>
    <definedName name="IQ_EPS_EST" hidden="1">"c399"</definedName>
    <definedName name="IQ_EPS_EST_CIQ" hidden="1">"c4994"</definedName>
    <definedName name="IQ_EPS_GW_ACT_OR_EST_CIQ" hidden="1">"c5066"</definedName>
    <definedName name="IQ_EPS_GW_EST" hidden="1">"c1737"</definedName>
    <definedName name="IQ_EPS_GW_EST_CIQ" hidden="1">"c4723"</definedName>
    <definedName name="IQ_EPS_GW_HIGH_EST" hidden="1">"c1739"</definedName>
    <definedName name="IQ_EPS_GW_HIGH_EST_CIQ" hidden="1">"c4725"</definedName>
    <definedName name="IQ_EPS_GW_LOW_EST" hidden="1">"c1740"</definedName>
    <definedName name="IQ_EPS_GW_LOW_EST_CIQ" hidden="1">"c4726"</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_CIQ" hidden="1">"c5067"</definedName>
    <definedName name="IQ_EPS_REPORTED_EST" hidden="1">"c1744"</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GW_ACT_OR_EST_CIQ" hidden="1">"c4905"</definedName>
    <definedName name="IQ_EPS_STDDEV_EST" hidden="1">"c403"</definedName>
    <definedName name="IQ_EPS_STDDEV_EST_CIQ" hidden="1">"c4993"</definedName>
    <definedName name="IQ_EQUITY_AFFIL" hidden="1">"c552"</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"c739"</definedName>
    <definedName name="IQ_ESOP_DEBT" hidden="1">"c1597"</definedName>
    <definedName name="IQ_EST_ACT_EPS" hidden="1">"c1648"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CURRENCY" hidden="1">"c2140"</definedName>
    <definedName name="IQ_EST_CURRENCY_CIQ" hidden="1">"c4769"</definedName>
    <definedName name="IQ_EST_DATE" hidden="1">"c1634"</definedName>
    <definedName name="IQ_EST_DATE_CIQ" hidden="1">"c4770"</definedName>
    <definedName name="IQ_EST_EPS_GROWTH_1YR" hidden="1">"c1636"</definedName>
    <definedName name="IQ_EST_EPS_GROWTH_1YR_CIQ" hidden="1">"c3628"</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FOOTNOTE" hidden="1">"c4540"</definedName>
    <definedName name="IQ_EST_FOOTNOTE_CIQ" hidden="1">"c12022"</definedName>
    <definedName name="IQ_ESTIMATED_ASSESSABLE_DEPOSITS_FDIC" hidden="1">"c6490"</definedName>
    <definedName name="IQ_ESTIMATED_INSURED_DEPOSITS_FDIC" hidden="1">"c6491"</definedName>
    <definedName name="IQ_EV_OVER_EMPLOYEE" hidden="1">"c1225"</definedName>
    <definedName name="IQ_EV_OVER_LTM_EBIT" hidden="1">"c1221"</definedName>
    <definedName name="IQ_EV_OVER_LTM_EBITDA" hidden="1">"c1223"</definedName>
    <definedName name="IQ_EV_OVER_LTM_REVENUE" hidden="1">"c1227"</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"c406"</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"c413"</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DJ_ACT_OR_EST_CIQ" hidden="1">"c4960"</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"c893"</definedName>
    <definedName name="IQ_FINANCING_CASH_SUPPL" hidden="1">"c899"</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Y" hidden="1">"c441"</definedName>
    <definedName name="IQ_FISCAL_Y_EST" hidden="1">"c6795"</definedName>
    <definedName name="IQ_FISCAL_Y_EST_CIQ" hidden="1">"c6807"</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"c451"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"c530"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"c192"</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"c511"</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"c907"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"c751"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K" hidden="1">1000</definedName>
    <definedName name="IQ_LATESTQ" hidden="1">500</definedName>
    <definedName name="IQ_LEAD_UNDERWRITER" hidden="1">"c8957"</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"c656"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"c1304"</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"10/18/2012 14:50:10"</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"c781"</definedName>
    <definedName name="IQ_NET_INC_BEFORE" hidden="1">"c344"</definedName>
    <definedName name="IQ_NET_INC_CF" hidden="1">"c793"</definedName>
    <definedName name="IQ_NET_INC_MARGIN" hidden="1">"c794"</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MARGIN" hidden="1">"c794"</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GW_ACT_OR_EST_CIQ" hidden="1">"c5016"</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"c1176"</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"c362"</definedName>
    <definedName name="IQ_OPER_INC_RE" hidden="1">"c6240"</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"c868"</definedName>
    <definedName name="IQ_OTHER_CURRENT_LIAB" hidden="1">"c877"</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"c1010"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"c1022"</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"c8"</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NORMALIZED" hidden="1">"c2207"</definedName>
    <definedName name="IQ_PE_RATIO" hidden="1">"c1610"</definedName>
    <definedName name="IQ_PEG_FWD" hidden="1">"c1863"</definedName>
    <definedName name="IQ_PEG_FWD_CIQ" hidden="1">"c4045"</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INSURED_FDIC" hidden="1">"c6374"</definedName>
    <definedName name="IQ_PERIODDATE" hidden="1">"c1034"</definedName>
    <definedName name="IQ_PERIODDATE_AP" hidden="1">"c11745"</definedName>
    <definedName name="IQ_PERIODDATE_BS" hidden="1">"c1032"</definedName>
    <definedName name="IQ_PERIODDATE_CF" hidden="1">"c1033"</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OL_AMT_ORIGINAL" hidden="1">"c8970"</definedName>
    <definedName name="IQ_POOL_NAME" hidden="1">"c8967"</definedName>
    <definedName name="IQ_POOL_NUMBER" hidden="1">"c8968"</definedName>
    <definedName name="IQ_POOL_TYPE" hidden="1">"c8969"</definedName>
    <definedName name="IQ_POST_RETIRE_EXP" hidden="1">"c1039"</definedName>
    <definedName name="IQ_POSTPAID_CHURN" hidden="1">"c2121"</definedName>
    <definedName name="IQ_POSTPAID_SUBS" hidden="1">"c2118"</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"c1052"</definedName>
    <definedName name="IQ_PREF_TOT" hidden="1">"c1044"</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"c1068"</definedName>
    <definedName name="IQ_PREPAID_SUBS" hidden="1">"c2117"</definedName>
    <definedName name="IQ_PRETAX_RETURN_ASSETS_FDIC" hidden="1">"c6731"</definedName>
    <definedName name="IQ_PREV_MONTHLY_FACTOR" hidden="1">"c8973"</definedName>
    <definedName name="IQ_PREV_MONTHLY_FACTOR_DATE" hidden="1">"c8974"</definedName>
    <definedName name="IQ_PRICE_OVER_BVPS" hidden="1">"c1026"</definedName>
    <definedName name="IQ_PRICE_OVER_LTM_EPS" hidden="1">"c1029"</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DATE" hidden="1">"c1069"</definedName>
    <definedName name="IQ_PRICING_DATE" hidden="1">"c1613"</definedName>
    <definedName name="IQ_PRIMARY_INDUSTRY" hidden="1">"c1070"</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"c795"</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_CIQ" hidden="1">"c5045"</definedName>
    <definedName name="IQ_RECURRING_PROFIT_SHARE_ACT_OR_EST_CIQ" hidden="1">"c5046"</definedName>
    <definedName name="IQ_REDEEM_PREF_STOCK" hidden="1">"c1059"</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"c1090"</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"c1092"</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"c1117"</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FDIC" hidden="1">"c6428"</definedName>
    <definedName name="IQ_REVALUATION_LOSSES_FDIC" hidden="1">"c6429"</definedName>
    <definedName name="IQ_REVENUE" hidden="1">"c1122"</definedName>
    <definedName name="IQ_REVENUE_ACT_OR_EST_CIQ" hidden="1">"c5059"</definedName>
    <definedName name="IQ_REVENUE_EST" hidden="1">"c1126"</definedName>
    <definedName name="IQ_REVENUE_EST_CIQ" hidden="1">"c3616"</definedName>
    <definedName name="IQ_REVENUE_HIGH_EST" hidden="1">"c1127"</definedName>
    <definedName name="IQ_REVENUE_HIGH_EST_CIQ" hidden="1">"c3618"</definedName>
    <definedName name="IQ_REVENUE_LOW_EST" hidden="1">"c1128"</definedName>
    <definedName name="IQ_REVENUE_LOW_EST_CIQ" hidden="1">"c3619"</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ISION_DATE_" hidden="1">"19/03/2009 11:55:50"</definedName>
    <definedName name="IQ_RISK_ADJ_BANK_ASSETS" hidden="1">"c2670"</definedName>
    <definedName name="IQ_RISK_WEIGHTED_ASSETS_FDIC" hidden="1">"c6370"</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ERVICE_FEE" hidden="1">"c8951"</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"c83"</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UCT_FIN_CLASS" hidden="1">"c8950"</definedName>
    <definedName name="IQ_STRUCT_FIN_SERIES" hidden="1">"c8956"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"c1522"</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"c1279"</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"c1294"</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"c1177"</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"c40"</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ITEM_CIQID" hidden="1">"c8949"</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"c1311"</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RR">'[7]Cash Flows'!$E$391</definedName>
    <definedName name="IRR_Ref">[4]Rollup!$B$6</definedName>
    <definedName name="IRR_Removal1">'[7]Cash Flows'!$A$1:$B$1</definedName>
    <definedName name="IRR_Removal2">'[7]Cash Flows'!$A$5:$B$6</definedName>
    <definedName name="ISTAT">#REF!</definedName>
    <definedName name="jaennee" hidden="1">#REF!</definedName>
    <definedName name="jjj" localSheetId="1" hidden="1">{"'Feuil1'!$A$1:$Y$50"}</definedName>
    <definedName name="jjj" localSheetId="2" hidden="1">{"'Feuil1'!$A$1:$Y$50"}</definedName>
    <definedName name="jjj" localSheetId="3" hidden="1">{"'Feuil1'!$A$1:$Y$50"}</definedName>
    <definedName name="jjj" localSheetId="4" hidden="1">{"'Feuil1'!$A$1:$Y$50"}</definedName>
    <definedName name="jjj" localSheetId="5" hidden="1">{"'Feuil1'!$A$1:$Y$50"}</definedName>
    <definedName name="jjj" hidden="1">{"'Feuil1'!$A$1:$Y$50"}</definedName>
    <definedName name="jlkjdf" hidden="1">#REF!</definedName>
    <definedName name="junior_active">[9]Hyp_Platform!$E$89</definedName>
    <definedName name="junior_active2">[9]Hyp_Platform!$E$90</definedName>
    <definedName name="junior_active3">[9]Hyp_Platform!$E$91</definedName>
    <definedName name="junior_active4">[9]Hyp_Platform!$E$92</definedName>
    <definedName name="junior_amount">[9]Hyp_Platform!$E$93</definedName>
    <definedName name="junior_amount2">[9]Hyp_Platform!$E$94</definedName>
    <definedName name="junior_amount3">[9]Hyp_Platform!$E$95</definedName>
    <definedName name="junior_amount4">[9]Hyp_Platform!$E$96</definedName>
    <definedName name="junior_date">[9]Hyp_Platform!$E$97</definedName>
    <definedName name="junior_dscr">[9]Hyp_Platform!$E$100</definedName>
    <definedName name="junior_rate">[9]Hyp_Platform!$E$101</definedName>
    <definedName name="junior_tenor">[9]Hyp_Platform!$E$98</definedName>
    <definedName name="junior_upfront">[9]Hyp_Platform!$E$102</definedName>
    <definedName name="landacq">[9]Hyp_Platform!$E$137</definedName>
    <definedName name="landcca">[9]Hyp_Platform!$E$138</definedName>
    <definedName name="Last_Refresh">#REF!</definedName>
    <definedName name="leasefactor">[9]Hyp_Platform!$E$140</definedName>
    <definedName name="lfee">#REF!</definedName>
    <definedName name="Lignes">[7]Rent!$E$119:$E$318</definedName>
    <definedName name="limcount" hidden="1">1</definedName>
    <definedName name="Liste">[11]Lexique!$A$3:$B$142</definedName>
    <definedName name="Loc_Areas">[7]Rent!$L$119:$L$318</definedName>
    <definedName name="Loc_Bldgs">[7]Rent!$O$119:$O$318</definedName>
    <definedName name="Loc_Breaks">[7]Rent!$AL$119:$AL$318</definedName>
    <definedName name="Loc_Ends">[7]Rent!$AN$119:$AN$318</definedName>
    <definedName name="loc_leases">[7]Rent!$V$119:$V$318</definedName>
    <definedName name="loc_pkgs">[7]Rent!$M$119:$M$318</definedName>
    <definedName name="loc_plots">[7]Rent!$P$119:$P$318</definedName>
    <definedName name="loc_rating">[7]Market!$D$11</definedName>
    <definedName name="loc_rentfrees">[7]Rent!$Z$119:$Z$318</definedName>
    <definedName name="loc_rents">[7]Rent!$J$119:$J$318</definedName>
    <definedName name="loc_starts">[7]Rent!$Q$119:$Q$318</definedName>
    <definedName name="loc_tenants">[7]Rent!$I$119:$I$318</definedName>
    <definedName name="loc_uses">[7]Rent!$H$119:$H$319</definedName>
    <definedName name="loc_vacancys">[7]Rent!$Y$119:$Y$318</definedName>
    <definedName name="LossRentIns">#REF!</definedName>
    <definedName name="m" hidden="1">#REF!</definedName>
    <definedName name="Market_Rent">[17]Ass!$E$9</definedName>
    <definedName name="market_tariff">[9]Hyp_Platform!$E$51</definedName>
    <definedName name="market_tariff_corp">[9]Hyp_Platform!$E$52</definedName>
    <definedName name="market_tariff_DS">[9]Hyp_Platform!$E$70</definedName>
    <definedName name="MDRA_paste">'[9]Project Flows'!#REF!</definedName>
    <definedName name="meme">[20]RentRoll!#REF!</definedName>
    <definedName name="MFee">#REF!</definedName>
    <definedName name="Mkt_Rents">[7]Rent!$I$9:$I$18</definedName>
    <definedName name="mktrent_use1">[7]Rent!$I$9</definedName>
    <definedName name="mktrent_use10">[7]Rent!$I$18</definedName>
    <definedName name="mktrent_use2">[7]Rent!$I$10</definedName>
    <definedName name="mktrent_use3">[7]Rent!$I$11</definedName>
    <definedName name="mktrent_use4">[7]Rent!$I$12</definedName>
    <definedName name="mktrent_use5">[7]Rent!$I$13</definedName>
    <definedName name="mktrent_use6">[7]Rent!$I$14</definedName>
    <definedName name="mktrent_use7">[7]Rent!$I$15</definedName>
    <definedName name="mktrent_use8">[7]Rent!$I$16</definedName>
    <definedName name="mktrent_use9">[7]Rent!$I$17</definedName>
    <definedName name="Mktrg">[7]Rent!$M$2</definedName>
    <definedName name="mouvement_résultat">#REF!</definedName>
    <definedName name="MoyenneGLOB">'[21]Calculs Sal.'!#REF!</definedName>
    <definedName name="MoyenneGWEN">'[21]Calculs Sal.'!#REF!</definedName>
    <definedName name="MoyenneNETD">'[21]Calculs Sal.'!#REF!</definedName>
    <definedName name="MoyenneRISH">'[21]Calculs Sal.'!#REF!</definedName>
    <definedName name="N__I">#REF!</definedName>
    <definedName name="N__M">#REF!</definedName>
    <definedName name="N__P">#REF!</definedName>
    <definedName name="Name">[7]Market!$C$2</definedName>
    <definedName name="NOM_I">#REF!</definedName>
    <definedName name="NOM_M">#REF!</definedName>
    <definedName name="NOM_P">#REF!</definedName>
    <definedName name="NSBP">[4]Rollup!$B$7</definedName>
    <definedName name="Number_of_Payments" localSheetId="1">MATCH(0.01,End_Bal,-1)+1</definedName>
    <definedName name="Number_of_Payments" localSheetId="2">MATCH(0.01,End_Bal,-1)+1</definedName>
    <definedName name="Number_of_Payments" localSheetId="3">MATCH(0.01,End_Bal,-1)+1</definedName>
    <definedName name="Number_of_Payments" localSheetId="4">MATCH(0.01,End_Bal,-1)+1</definedName>
    <definedName name="Number_of_Payments" localSheetId="5">MATCH(0.01,End_Bal,-1)+1</definedName>
    <definedName name="Number_of_Payments">MATCH(0.01,End_Bal,-1)+1</definedName>
    <definedName name="oblig">#REF!</definedName>
    <definedName name="Payment_Date" localSheetId="1">DATE(YEAR(Loan_Start),MONTH(Loan_Start)+Payment_Number,DAY(Loan_Start))</definedName>
    <definedName name="Payment_Date" localSheetId="2">DATE(YEAR(Loan_Start),MONTH(Loan_Start)+Payment_Number,DAY(Loan_Start))</definedName>
    <definedName name="Payment_Date" localSheetId="3">DATE(YEAR(Loan_Start),MONTH(Loan_Start)+Payment_Number,DAY(Loan_Start))</definedName>
    <definedName name="Payment_Date" localSheetId="4">DATE(YEAR(Loan_Start),MONTH(Loan_Start)+Payment_Number,DAY(Loan_Start))</definedName>
    <definedName name="Payment_Date" localSheetId="5">DATE(YEAR(Loan_Start),MONTH(Loan_Start)+Payment_Number,DAY(Loan_Start))</definedName>
    <definedName name="Payment_Date">DATE(YEAR(Loan_Start),MONTH(Loan_Start)+Payment_Number,DAY(Loan_Start))</definedName>
    <definedName name="Print">[11]Code!#REF!</definedName>
    <definedName name="Print_Area_Reset" localSheetId="1">OFFSET(Full_Print,0,0,Last_Row)</definedName>
    <definedName name="Print_Area_Reset" localSheetId="2">OFFSET(Full_Print,0,0,Last_Row)</definedName>
    <definedName name="Print_Area_Reset" localSheetId="3">OFFSET(Full_Print,0,0,Last_Row)</definedName>
    <definedName name="Print_Area_Reset" localSheetId="4">OFFSET(Full_Print,0,0,Last_Row)</definedName>
    <definedName name="Print_Area_Reset" localSheetId="5">OFFSET(Full_Print,0,0,Last_Row)</definedName>
    <definedName name="Print_Area_Reset">OFFSET(Full_Print,0,0,Last_Row)</definedName>
    <definedName name="PrintDebtQ1">[4]Rollup!$D$78:$AU$262</definedName>
    <definedName name="PrintDebtQ2">'[7]Cash Flows'!$D$166:$AU$262</definedName>
    <definedName name="PrintDebtY1">[4]Rollup!$D$78:$BF$262</definedName>
    <definedName name="printDebtY2">'[7]Cash Flows'!$D$166:$BF$262</definedName>
    <definedName name="PrintFCPRQ">[4]Rollup!$A$349:$AU$391</definedName>
    <definedName name="PrintFCPRY">[4]Rollup!$A$349:$BF$391</definedName>
    <definedName name="PrintTaxQ">[4]Rollup!$D$282:$AU$340</definedName>
    <definedName name="PrintTaxY">[4]Rollup!$D$282:$BF$340</definedName>
    <definedName name="PrintULQ">[4]Rollup!$A$1:$AU$73</definedName>
    <definedName name="PrintULY">[4]Rollup!$A$1:$BF$73</definedName>
    <definedName name="Profit">#REF!</definedName>
    <definedName name="Prorata">13*(12/12)</definedName>
    <definedName name="Prorata_f_pension">13*(9/12)</definedName>
    <definedName name="PS">'[21]Calculs Sal.'!#REF!</definedName>
    <definedName name="refb.">#REF!</definedName>
    <definedName name="Refurbishement">[7]Market!$G$5</definedName>
    <definedName name="Rent_Comps">[7]Market!$B$57:$K$61</definedName>
    <definedName name="Rental_stream">#REF!</definedName>
    <definedName name="Rental_Stream_">[17]Ten!$AX$2:$BN$30</definedName>
    <definedName name="Rental_stream_analysis__Including_reversion_to_market_and_ISTAT">#REF!</definedName>
    <definedName name="repères">'[3]TRI détaillé'!$B$9:$D$9</definedName>
    <definedName name="Repo_debt" hidden="1">[22]Hyp_Asset!$D$48</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rt" localSheetId="1" hidden="1">{"'Feuil1'!$A$1:$Y$50"}</definedName>
    <definedName name="rrt" localSheetId="2" hidden="1">{"'Feuil1'!$A$1:$Y$50"}</definedName>
    <definedName name="rrt" localSheetId="3" hidden="1">{"'Feuil1'!$A$1:$Y$50"}</definedName>
    <definedName name="rrt" localSheetId="4" hidden="1">{"'Feuil1'!$A$1:$Y$50"}</definedName>
    <definedName name="rrt" localSheetId="5" hidden="1">{"'Feuil1'!$A$1:$Y$50"}</definedName>
    <definedName name="rrt" hidden="1">{"'Feuil1'!$A$1:$Y$50"}</definedName>
    <definedName name="Sale_Comps">[7]Market!$B$74:$K$76</definedName>
    <definedName name="Sale_Method">[7]Strategy!$I$33</definedName>
    <definedName name="Sale_Tax">[7]Strategy!$M$33</definedName>
    <definedName name="Sale1">[7]Strategy!$H$33:$O$33</definedName>
    <definedName name="Sale2">[7]Strategy!$Q$33:$R$33</definedName>
    <definedName name="Sales">[7]Strategy!$H$53:$H$252</definedName>
    <definedName name="scenario">[9]Dashboard!$E$6</definedName>
    <definedName name="Seller">[7]Market!$K$6</definedName>
    <definedName name="sencount" hidden="1">1</definedName>
    <definedName name="Sensi_Ref">'[4]Change Settings'!$U$46:$Z$75</definedName>
    <definedName name="ServCh.">#REF!</definedName>
    <definedName name="SIG_CONTROLE" hidden="1">#REF!</definedName>
    <definedName name="SIG_DERNIERECOLONNE" hidden="1">#REF!</definedName>
    <definedName name="SIG_LG11_firstLine" hidden="1">#REF!</definedName>
    <definedName name="SIG_LG11_H349" hidden="1">#REF!</definedName>
    <definedName name="SIG_LG11_H353" hidden="1">#REF!</definedName>
    <definedName name="SIG_LG11_H354" hidden="1">#REF!</definedName>
    <definedName name="SIG_LG11_H357" hidden="1">#REF!</definedName>
    <definedName name="SIG_LG11_H358" hidden="1">#REF!</definedName>
    <definedName name="SIG_LG11_H359" hidden="1">#REF!</definedName>
    <definedName name="SIG_LG11_H388" hidden="1">#REF!</definedName>
    <definedName name="SIG_LG11_H395" hidden="1">#REF!</definedName>
    <definedName name="SIG_LG11_IsControlOK" hidden="1">#REF!</definedName>
    <definedName name="SIG_LG11_lastLine" hidden="1">#REF!</definedName>
    <definedName name="SIG_LG11_ListeRangeMontant" hidden="1">#REF!</definedName>
    <definedName name="SIG_LG11_TITLECOL" hidden="1">#REF!</definedName>
    <definedName name="SIG_LG11_TITLELINE" hidden="1">#REF!</definedName>
    <definedName name="SIG_PTBD_LG11" hidden="1">#REF!</definedName>
    <definedName name="SIG_PTHG_LG11" hidden="1">#REF!</definedName>
    <definedName name="Sinking">[7]Strategy!$I$24</definedName>
    <definedName name="Société2">'[11]Liste sociétés'!$A$1:$C$41</definedName>
    <definedName name="Société5">#REF!</definedName>
    <definedName name="SOUS_DOMAINES">[15]Feuil1!$B$2:$B$6</definedName>
    <definedName name="sss" localSheetId="1" hidden="1">{#N/A,#N/A,FALSE,"param";#N/A,#N/A,FALSE,"SCI";#N/A,#N/A,FALSE,"credit"}</definedName>
    <definedName name="sss" localSheetId="2" hidden="1">{#N/A,#N/A,FALSE,"param";#N/A,#N/A,FALSE,"SCI";#N/A,#N/A,FALSE,"credit"}</definedName>
    <definedName name="sss" localSheetId="3" hidden="1">{#N/A,#N/A,FALSE,"param";#N/A,#N/A,FALSE,"SCI";#N/A,#N/A,FALSE,"credit"}</definedName>
    <definedName name="sss" localSheetId="4" hidden="1">{#N/A,#N/A,FALSE,"param";#N/A,#N/A,FALSE,"SCI";#N/A,#N/A,FALSE,"credit"}</definedName>
    <definedName name="sss" localSheetId="5" hidden="1">{#N/A,#N/A,FALSE,"param";#N/A,#N/A,FALSE,"SCI";#N/A,#N/A,FALSE,"credit"}</definedName>
    <definedName name="sss" hidden="1">{#N/A,#N/A,FALSE,"param";#N/A,#N/A,FALSE,"SCI";#N/A,#N/A,FALSE,"credit"}</definedName>
    <definedName name="Start_Date">[7]Rent!$I$1</definedName>
    <definedName name="Strategy_Times">[7]Strategy!$AC$14:$BQ$14</definedName>
    <definedName name="Surface_Totale">[7]Rent!$L$321</definedName>
    <definedName name="Surloyerbis">[23]Rollup!$G$12:$AU$24</definedName>
    <definedName name="SwapCurveArea1">'[7]Cash Flows'!$S$108:$S$109</definedName>
    <definedName name="SwapCurveArea10">'[7]Cash Flows'!$AB$108:$AB$109</definedName>
    <definedName name="SwapCurveArea2">'[7]Cash Flows'!$T$108:$T$109</definedName>
    <definedName name="SwapCurveArea3">'[7]Cash Flows'!$U$108:$U$109</definedName>
    <definedName name="SwapCurveArea4">'[7]Cash Flows'!$V$108:$V$109</definedName>
    <definedName name="SwapCurveArea5">'[7]Cash Flows'!$W$108:$W$109</definedName>
    <definedName name="SwapCurveArea6">'[7]Cash Flows'!$X$108:$X$109</definedName>
    <definedName name="SwapCurveArea7">'[7]Cash Flows'!$Y$108:$Y$109</definedName>
    <definedName name="SwapCurveArea8">'[7]Cash Flows'!$Z$108:$Z$109</definedName>
    <definedName name="SwapCurveArea9">'[7]Cash Flows'!$AA$108:$AA$109</definedName>
    <definedName name="SwapData1">'[7]Cash Flows'!$E$7</definedName>
    <definedName name="SwapData10">'[7]Cash Flows'!$E$20</definedName>
    <definedName name="SwapData11">'[7]Cash Flows'!$E$26</definedName>
    <definedName name="SwapData12">'[7]Cash Flows'!$E$29</definedName>
    <definedName name="SwapData13">'[7]Cash Flows'!$E$36</definedName>
    <definedName name="SwapData14">'[7]Cash Flows'!$E$37</definedName>
    <definedName name="SwapData15">'[7]Cash Flows'!$E$45</definedName>
    <definedName name="SwapData16">'[7]Cash Flows'!$E$46</definedName>
    <definedName name="SwapData17">'[7]Cash Flows'!$E$351</definedName>
    <definedName name="SwapData18">'[7]Cash Flows'!$E$48</definedName>
    <definedName name="SwapData19">'[7]Cash Flows'!$E$50</definedName>
    <definedName name="SwapData2">'[7]Cash Flows'!$E$8</definedName>
    <definedName name="SwapData20">'[7]Cash Flows'!$E$51</definedName>
    <definedName name="SwapData21">'[7]Cash Flows'!$E$60</definedName>
    <definedName name="SwapData22">'[7]Cash Flows'!$E$61</definedName>
    <definedName name="SwapData23">'[7]Cash Flows'!$E$62</definedName>
    <definedName name="SwapData24">'[7]Cash Flows'!$E$81</definedName>
    <definedName name="SwapData25">'[7]Cash Flows'!$E$82</definedName>
    <definedName name="SwapData26">'[7]Cash Flows'!$E$84</definedName>
    <definedName name="SwapData27">'[7]Cash Flows'!$E$85</definedName>
    <definedName name="SwapData28">'[7]Cash Flows'!$E$96</definedName>
    <definedName name="SwapData29">'[7]Cash Flows'!$E$99</definedName>
    <definedName name="SwapData3">'[7]Cash Flows'!$E$12</definedName>
    <definedName name="SwapData30">'[7]Cash Flows'!$E$100</definedName>
    <definedName name="SwapData31">'[7]Cash Flows'!$E$101</definedName>
    <definedName name="SwapData32">'[7]Cash Flows'!$E$102</definedName>
    <definedName name="SwapData33">'[7]Cash Flows'!$E$103</definedName>
    <definedName name="SwapData34">'[7]Cash Flows'!$E$108</definedName>
    <definedName name="SwapData35">'[7]Cash Flows'!$E$109</definedName>
    <definedName name="SwapData36">'[7]Cash Flows'!$E$111</definedName>
    <definedName name="SwapData37">'[7]Cash Flows'!$E$112</definedName>
    <definedName name="SwapData38">'[7]Cash Flows'!$E$123</definedName>
    <definedName name="SwapData39">'[7]Cash Flows'!$E$127</definedName>
    <definedName name="SwapData4">'[7]Cash Flows'!$E$13</definedName>
    <definedName name="SwapData40">'[7]Cash Flows'!$E$128</definedName>
    <definedName name="SwapData41">'[7]Cash Flows'!$E$129</definedName>
    <definedName name="SwapData42">'[7]Cash Flows'!$E$130</definedName>
    <definedName name="SwapData43">'[7]Cash Flows'!$E$131</definedName>
    <definedName name="SwapData44">'[7]Cash Flows'!$E$132</definedName>
    <definedName name="SwapData45">'[7]Cash Flows'!$E$137</definedName>
    <definedName name="SwapData46">'[7]Cash Flows'!$E$138</definedName>
    <definedName name="SwapData47">'[7]Cash Flows'!$E$140</definedName>
    <definedName name="SwapData48">'[7]Cash Flows'!$E$141</definedName>
    <definedName name="SwapData49">'[7]Cash Flows'!$E$152</definedName>
    <definedName name="SwapData5">'[7]Cash Flows'!$E$14</definedName>
    <definedName name="SwapData50">'[7]Cash Flows'!$E$156</definedName>
    <definedName name="SwapData51">'[7]Cash Flows'!$E$157</definedName>
    <definedName name="SwapData52">'[7]Cash Flows'!$E$158</definedName>
    <definedName name="SwapData53">'[7]Cash Flows'!$E$159</definedName>
    <definedName name="SwapData54">'[7]Cash Flows'!$E$160</definedName>
    <definedName name="SwapData55">'[7]Cash Flows'!$E$161</definedName>
    <definedName name="SwapData56">'[7]Cash Flows'!$E$166</definedName>
    <definedName name="SwapData57">'[7]Cash Flows'!$E$167</definedName>
    <definedName name="SwapData58">'[7]Cash Flows'!$E$169</definedName>
    <definedName name="SwapData59">'[7]Cash Flows'!$E$170</definedName>
    <definedName name="SwapData6">'[7]Cash Flows'!$E$15</definedName>
    <definedName name="SwapData60">'[7]Cash Flows'!$E$181</definedName>
    <definedName name="SwapData61">'[7]Cash Flows'!$E$184</definedName>
    <definedName name="SwapData62">'[7]Cash Flows'!$E$185</definedName>
    <definedName name="SwapData63">'[7]Cash Flows'!$E$186</definedName>
    <definedName name="SwapData64">'[7]Cash Flows'!$E$187</definedName>
    <definedName name="SwapData65">'[7]Cash Flows'!$E$188</definedName>
    <definedName name="SwapData66">'[7]Cash Flows'!$E$193</definedName>
    <definedName name="SwapData67">'[7]Cash Flows'!$E$194</definedName>
    <definedName name="SwapData68">'[7]Cash Flows'!$E$196</definedName>
    <definedName name="SwapData69">'[7]Cash Flows'!$E$197</definedName>
    <definedName name="SwapData7">'[7]Cash Flows'!$E$16</definedName>
    <definedName name="SwapData70">'[7]Cash Flows'!$E$206</definedName>
    <definedName name="SwapData71">'[7]Cash Flows'!$E$210</definedName>
    <definedName name="SwapData72">'[7]Cash Flows'!$E$211</definedName>
    <definedName name="SwapData73">'[7]Cash Flows'!$E$212</definedName>
    <definedName name="SwapData74">'[7]Cash Flows'!$E$213</definedName>
    <definedName name="SwapData75">'[7]Cash Flows'!$E$214</definedName>
    <definedName name="SwapData76">'[7]Cash Flows'!$E$286</definedName>
    <definedName name="SwapData77">'[7]Cash Flows'!$E$287</definedName>
    <definedName name="SwapData78">'[7]Cash Flows'!$E$294</definedName>
    <definedName name="SwapData79">'[7]Cash Flows'!$E$295</definedName>
    <definedName name="SwapData8">'[7]Cash Flows'!$E$17</definedName>
    <definedName name="SwapData80">'[7]Cash Flows'!$E$296</definedName>
    <definedName name="SwapData81">'[7]Cash Flows'!$E$64</definedName>
    <definedName name="SwapData82">'[7]Cash Flows'!$E$297</definedName>
    <definedName name="SwapData83">'[7]Cash Flows'!$E$298</definedName>
    <definedName name="SwapData84">'[7]Cash Flows'!$E$299</definedName>
    <definedName name="SwapData85">'[7]Cash Flows'!$E$301</definedName>
    <definedName name="SwapData86">'[7]Cash Flows'!$E$302</definedName>
    <definedName name="SwapData87">'[7]Cash Flows'!$E$303</definedName>
    <definedName name="SwapData88">'[7]Cash Flows'!$E$23</definedName>
    <definedName name="SwapData89">'[7]Cash Flows'!$E$218</definedName>
    <definedName name="SwapData9">'[7]Cash Flows'!$E$18</definedName>
    <definedName name="SwapData90">'[7]Cash Flows'!$E$224</definedName>
    <definedName name="SwapData91">'[7]Cash Flows'!$E$226</definedName>
    <definedName name="SwapData92">'[7]Cash Flows'!$E$227</definedName>
    <definedName name="SwapData93">'[7]Cash Flows'!$E$228</definedName>
    <definedName name="SwapData94">'[7]Cash Flows'!$E$229</definedName>
    <definedName name="SwapData95">'[7]Cash Flows'!$E$230</definedName>
    <definedName name="SwapData96">'[7]Cash Flows'!$E$231</definedName>
    <definedName name="SwapData97">'[7]Cash Flows'!$E$232</definedName>
    <definedName name="SwapData98">'[7]Cash Flows'!$E$372</definedName>
    <definedName name="t">[24]Tenancy!#REF!</definedName>
    <definedName name="Target_IRR">[4]Rollup!$B$1</definedName>
    <definedName name="target_return">[9]Hyp_Platform!$E$15</definedName>
    <definedName name="Taux">#REF!</definedName>
    <definedName name="TaxRow">'[7]Cash Flows'!$E$282</definedName>
    <definedName name="Tenancy">#REF!</definedName>
    <definedName name="Tenant_rollover">#REF!</definedName>
    <definedName name="Tenant_rollover__landlord_s_option_to_break">#REF!</definedName>
    <definedName name="tenor">[9]Hyp_Platform!#REF!</definedName>
    <definedName name="terminal">[9]Hyp_Platform!$E$17</definedName>
    <definedName name="Test1" hidden="1">IF(COUNTA([25]Cov!$A$9:$A1048576)=0,0,INDEX([25]Cov!$A$9:$A1048576,MATCH(ROW([25]Cov!$A1048576),[25]Cov!$A$9:$A1048576,TRUE)))+1</definedName>
    <definedName name="Times">[7]Rent!$BH$33:$CV$33</definedName>
    <definedName name="tot.oblig">#REF!</definedName>
    <definedName name="TR">'[21]Calculs Sal.'!#REF!</definedName>
    <definedName name="Turnover_performance">#REF!</definedName>
    <definedName name="Turnover_Projections">#REF!</definedName>
    <definedName name="TVA">#REF!</definedName>
    <definedName name="TYPOLOGIE">[15]Feuil1!$C$2:$C$15</definedName>
    <definedName name="UL_IRR">'[7]Cash Flows'!$E$73</definedName>
    <definedName name="ULCFRow">'[7]Cash Flows'!$E$71</definedName>
    <definedName name="UNI_AA_VERSION" hidden="1">"150.2.0"</definedName>
    <definedName name="UNI_FILT_END" hidden="1">8</definedName>
    <definedName name="UNI_FILT_OFFSPEC" hidden="1">2</definedName>
    <definedName name="UNI_FILT_ONSPEC" hidden="1">1</definedName>
    <definedName name="UNI_FILT_START" hidden="1">4</definedName>
    <definedName name="UNI_NOTHING" hidden="1">0</definedName>
    <definedName name="UNI_PRES_CLOSEST" hidden="1">512</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MRECORD" hidden="1">64</definedName>
    <definedName name="UNI_PRES_OUTLIERS" hidden="1">32</definedName>
    <definedName name="UNI_PRES_POST" hidden="1">256</definedName>
    <definedName name="UNI_PRES_PRIOR" hidden="1">2048</definedName>
    <definedName name="UNI_PRES_RECENT" hidden="1">1024</definedName>
    <definedName name="UNI_PRES_STATIC" hidden="1">128</definedName>
    <definedName name="UNI_RET_ATTRIB" hidden="1">64</definedName>
    <definedName name="UNI_RET_CONF" hidden="1">32</definedName>
    <definedName name="UNI_RET_DESC" hidden="1">4</definedName>
    <definedName name="UNI_RET_END" hidden="1">16384</definedName>
    <definedName name="UNI_RET_EQUIP" hidden="1">32768</definedName>
    <definedName name="UNI_RET_EVENT" hidden="1">4096</definedName>
    <definedName name="UNI_RET_OFFSPEC" hidden="1">512</definedName>
    <definedName name="UNI_RET_ONSPEC" hidden="1">256</definedName>
    <definedName name="UNI_RET_PROP" hidden="1">131072</definedName>
    <definedName name="UNI_RET_PROPDESC" hidden="1">262144</definedName>
    <definedName name="UNI_RET_SMPLPNT" hidden="1">65536</definedName>
    <definedName name="UNI_RET_SPECMAX" hidden="1">2048</definedName>
    <definedName name="UNI_RET_SPECMIN" hidden="1">1024</definedName>
    <definedName name="UNI_RET_START" hidden="1">8192</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FORMANCES10R314C10" hidden="1">[26]Cov!$J$314</definedName>
    <definedName name="UNIFORMANCES10R314C12" hidden="1">[26]Cov!$L$314</definedName>
    <definedName name="UNIFORMANCES10R314C14" hidden="1">[26]Cov!$N$314</definedName>
    <definedName name="UNIFORMANCES10R314C22" hidden="1">[26]Cov!$V$314</definedName>
    <definedName name="UNIFORMANCES10R314C24" hidden="1">[26]Cov!$X$314</definedName>
    <definedName name="UNIFORMANCES10R314C26" hidden="1">[26]Cov!$Z$314</definedName>
    <definedName name="UNIFORMANCES10R314C30" hidden="1">[26]Cov!$AD$314</definedName>
    <definedName name="UNIFORMANCES10R314C4" hidden="1">[26]Cov!$D$314</definedName>
    <definedName name="UNIFORMANCES10R314C6" hidden="1">[26]Cov!$F$314</definedName>
    <definedName name="UNIFORMANCES10R314C8" hidden="1">[26]Cov!$H$314</definedName>
    <definedName name="UNIFORMANCES10R315C10" hidden="1">[26]Cov!$J$315</definedName>
    <definedName name="UNIFORMANCES10R315C12" hidden="1">[26]Cov!$L$315</definedName>
    <definedName name="UNIFORMANCES10R315C14" hidden="1">[26]Cov!$N$315</definedName>
    <definedName name="UNIFORMANCES10R315C22" hidden="1">[26]Cov!$V$315</definedName>
    <definedName name="UNIFORMANCES10R315C24" hidden="1">[26]Cov!$X$315</definedName>
    <definedName name="UNIFORMANCES10R315C26" hidden="1">[26]Cov!$Z$315</definedName>
    <definedName name="UNIFORMANCES10R315C30" hidden="1">[26]Cov!$AD$315</definedName>
    <definedName name="UNIFORMANCES10R315C4" hidden="1">[26]Cov!$D$315</definedName>
    <definedName name="UNIFORMANCES10R315C6" hidden="1">[26]Cov!$F$315</definedName>
    <definedName name="UNIFORMANCES10R315C8" hidden="1">[26]Cov!$H$315</definedName>
    <definedName name="UNIFORMANCES11R7454C10" hidden="1">[26]Cov!$J$7454</definedName>
    <definedName name="UNIFORMANCES11R7454C12" hidden="1">[26]Cov!$L$7454</definedName>
    <definedName name="UNIFORMANCES11R7454C14" hidden="1">[26]Cov!$N$7454</definedName>
    <definedName name="UNIFORMANCES11R7454C31" hidden="1">[26]Cov!$AE$7454</definedName>
    <definedName name="UNIFORMANCES11R7454C39" hidden="1">[26]Cov!$AM$7454</definedName>
    <definedName name="UNIFORMANCES11R7454C4" hidden="1">[26]Cov!$D$7454</definedName>
    <definedName name="UNIFORMANCES11R7454C40" hidden="1">[26]Cov!$AN$7454</definedName>
    <definedName name="UNIFORMANCES11R7454C41" hidden="1">[26]Cov!$AO$7454</definedName>
    <definedName name="UNIFORMANCES11R7454C42" hidden="1">[26]Cov!$AP$7454</definedName>
    <definedName name="UNIFORMANCES11R7454C44" hidden="1">[26]Cov!$AR$7454</definedName>
    <definedName name="UNIFORMANCES11R7454C6" hidden="1">[26]Cov!$F$7454</definedName>
    <definedName name="UNIFORMANCES11R7454C8" hidden="1">[26]Cov!$H$7454</definedName>
    <definedName name="UNIFORMANCES11R7455C10" hidden="1">[26]Cov!$J$7455</definedName>
    <definedName name="UNIFORMANCES11R7455C12" hidden="1">[26]Cov!$L$7455</definedName>
    <definedName name="UNIFORMANCES11R7455C14" hidden="1">[26]Cov!$N$7455</definedName>
    <definedName name="UNIFORMANCES11R7455C31" hidden="1">[26]Cov!$AE$7455</definedName>
    <definedName name="UNIFORMANCES11R7455C39" hidden="1">[26]Cov!$AM$7455</definedName>
    <definedName name="UNIFORMANCES11R7455C4" hidden="1">[26]Cov!$D$7455</definedName>
    <definedName name="UNIFORMANCES11R7455C40" hidden="1">[26]Cov!$AN$7455</definedName>
    <definedName name="UNIFORMANCES11R7455C41" hidden="1">[26]Cov!$AO$7455</definedName>
    <definedName name="UNIFORMANCES11R7455C42" hidden="1">[26]Cov!$AP$7455</definedName>
    <definedName name="UNIFORMANCES11R7455C44" hidden="1">[26]Cov!$AR$7455</definedName>
    <definedName name="UNIFORMANCES11R7455C6" hidden="1">[26]Cov!$F$7455</definedName>
    <definedName name="UNIFORMANCES11R7455C8" hidden="1">[26]Cov!$H$7455</definedName>
    <definedName name="UNIFORMANCES11R7456C10" hidden="1">[26]Cov!$J$7456</definedName>
    <definedName name="UNIFORMANCES11R7456C12" hidden="1">[26]Cov!$L$7456</definedName>
    <definedName name="UNIFORMANCES11R7456C14" hidden="1">[26]Cov!$N$7456</definedName>
    <definedName name="UNIFORMANCES11R7456C31" hidden="1">[26]Cov!$AE$7456</definedName>
    <definedName name="UNIFORMANCES11R7456C39" hidden="1">[26]Cov!$AM$7456</definedName>
    <definedName name="UNIFORMANCES11R7456C4" hidden="1">[26]Cov!$D$7456</definedName>
    <definedName name="UNIFORMANCES11R7456C40" hidden="1">[26]Cov!$AN$7456</definedName>
    <definedName name="UNIFORMANCES11R7456C41" hidden="1">[26]Cov!$AO$7456</definedName>
    <definedName name="UNIFORMANCES11R7456C42" hidden="1">[26]Cov!$AP$7456</definedName>
    <definedName name="UNIFORMANCES11R7456C44" hidden="1">[26]Cov!$AR$7456</definedName>
    <definedName name="UNIFORMANCES11R7456C6" hidden="1">[26]Cov!$F$7456</definedName>
    <definedName name="UNIFORMANCES11R7456C8" hidden="1">[26]Cov!$H$7456</definedName>
    <definedName name="UNIFORMANCES11R7457C10" hidden="1">[26]Cov!$J$7457</definedName>
    <definedName name="UNIFORMANCES11R7457C12" hidden="1">[26]Cov!$L$7457</definedName>
    <definedName name="UNIFORMANCES11R7457C14" hidden="1">[26]Cov!$N$7457</definedName>
    <definedName name="UNIFORMANCES11R7457C31" hidden="1">[26]Cov!$AE$7457</definedName>
    <definedName name="UNIFORMANCES11R7457C39" hidden="1">[26]Cov!$AM$7457</definedName>
    <definedName name="UNIFORMANCES11R7457C4" hidden="1">[26]Cov!$D$7457</definedName>
    <definedName name="UNIFORMANCES11R7457C40" hidden="1">[26]Cov!$AN$7457</definedName>
    <definedName name="UNIFORMANCES11R7457C41" hidden="1">[26]Cov!$AO$7457</definedName>
    <definedName name="UNIFORMANCES11R7457C42" hidden="1">[26]Cov!$AP$7457</definedName>
    <definedName name="UNIFORMANCES11R7457C44" hidden="1">[26]Cov!$AR$7457</definedName>
    <definedName name="UNIFORMANCES11R7457C6" hidden="1">[26]Cov!$F$7457</definedName>
    <definedName name="UNIFORMANCES11R7457C8" hidden="1">[26]Cov!$H$7457</definedName>
    <definedName name="UNIFORMANCES11R7458C10" hidden="1">[26]Cov!$J$7458</definedName>
    <definedName name="UNIFORMANCES11R7458C12" hidden="1">[26]Cov!$L$7458</definedName>
    <definedName name="UNIFORMANCES11R7458C14" hidden="1">[26]Cov!$N$7458</definedName>
    <definedName name="UNIFORMANCES11R7458C31" hidden="1">[26]Cov!$AE$7458</definedName>
    <definedName name="UNIFORMANCES11R7458C39" hidden="1">[26]Cov!$AM$7458</definedName>
    <definedName name="UNIFORMANCES11R7458C4" hidden="1">[26]Cov!$D$7458</definedName>
    <definedName name="UNIFORMANCES11R7458C40" hidden="1">[26]Cov!$AN$7458</definedName>
    <definedName name="UNIFORMANCES11R7458C41" hidden="1">[26]Cov!$AO$7458</definedName>
    <definedName name="UNIFORMANCES11R7458C42" hidden="1">[26]Cov!$AP$7458</definedName>
    <definedName name="UNIFORMANCES11R7458C44" hidden="1">[26]Cov!$AR$7458</definedName>
    <definedName name="UNIFORMANCES11R7458C6" hidden="1">[26]Cov!$F$7458</definedName>
    <definedName name="UNIFORMANCES11R7458C8" hidden="1">[26]Cov!$H$7458</definedName>
    <definedName name="UNIFORMANCES11R7459C10" hidden="1">[26]Cov!$J$7459</definedName>
    <definedName name="UNIFORMANCES11R7459C12" hidden="1">[26]Cov!$L$7459</definedName>
    <definedName name="UNIFORMANCES11R7459C14" hidden="1">[26]Cov!$N$7459</definedName>
    <definedName name="UNIFORMANCES11R7459C31" hidden="1">[26]Cov!$AE$7459</definedName>
    <definedName name="UNIFORMANCES11R7459C39" hidden="1">[26]Cov!$AM$7459</definedName>
    <definedName name="UNIFORMANCES11R7459C4" hidden="1">[26]Cov!$D$7459</definedName>
    <definedName name="UNIFORMANCES11R7459C40" hidden="1">[26]Cov!$AN$7459</definedName>
    <definedName name="UNIFORMANCES11R7459C41" hidden="1">[26]Cov!$AO$7459</definedName>
    <definedName name="UNIFORMANCES11R7459C42" hidden="1">[26]Cov!$AP$7459</definedName>
    <definedName name="UNIFORMANCES11R7459C44" hidden="1">[26]Cov!$AR$7459</definedName>
    <definedName name="UNIFORMANCES11R7459C6" hidden="1">[26]Cov!$F$7459</definedName>
    <definedName name="UNIFORMANCES11R7459C8" hidden="1">[26]Cov!$H$7459</definedName>
    <definedName name="UNIFORMANCES11R7460C10" hidden="1">[26]Cov!$J$7460</definedName>
    <definedName name="UNIFORMANCES11R7460C12" hidden="1">[26]Cov!$L$7460</definedName>
    <definedName name="UNIFORMANCES11R7460C14" hidden="1">[26]Cov!$N$7460</definedName>
    <definedName name="UNIFORMANCES11R7460C31" hidden="1">[26]Cov!$AE$7460</definedName>
    <definedName name="UNIFORMANCES11R7460C39" hidden="1">[26]Cov!$AM$7460</definedName>
    <definedName name="UNIFORMANCES11R7460C4" hidden="1">[26]Cov!$D$7460</definedName>
    <definedName name="UNIFORMANCES11R7460C40" hidden="1">[26]Cov!$AN$7460</definedName>
    <definedName name="UNIFORMANCES11R7460C41" hidden="1">[26]Cov!$AO$7460</definedName>
    <definedName name="UNIFORMANCES11R7460C42" hidden="1">[26]Cov!$AP$7460</definedName>
    <definedName name="UNIFORMANCES11R7460C44" hidden="1">[26]Cov!$AR$7460</definedName>
    <definedName name="UNIFORMANCES11R7460C6" hidden="1">[26]Cov!$F$7460</definedName>
    <definedName name="UNIFORMANCES11R7460C8" hidden="1">[26]Cov!$H$7460</definedName>
    <definedName name="UNIFORMANCES11R7461C10" hidden="1">[26]Cov!$J$7461</definedName>
    <definedName name="UNIFORMANCES11R7461C12" hidden="1">[26]Cov!$L$7461</definedName>
    <definedName name="UNIFORMANCES11R7461C14" hidden="1">[26]Cov!$N$7461</definedName>
    <definedName name="UNIFORMANCES11R7461C31" hidden="1">[26]Cov!$AE$7461</definedName>
    <definedName name="UNIFORMANCES11R7461C39" hidden="1">[26]Cov!$AM$7461</definedName>
    <definedName name="UNIFORMANCES11R7461C4" hidden="1">[26]Cov!$D$7461</definedName>
    <definedName name="UNIFORMANCES11R7461C40" hidden="1">[26]Cov!$AN$7461</definedName>
    <definedName name="UNIFORMANCES11R7461C41" hidden="1">[26]Cov!$AO$7461</definedName>
    <definedName name="UNIFORMANCES11R7461C42" hidden="1">[26]Cov!$AP$7461</definedName>
    <definedName name="UNIFORMANCES11R7461C44" hidden="1">[26]Cov!$AR$7461</definedName>
    <definedName name="UNIFORMANCES11R7461C6" hidden="1">[26]Cov!$F$7461</definedName>
    <definedName name="UNIFORMANCES11R7461C8" hidden="1">[26]Cov!$H$7461</definedName>
    <definedName name="UNIFORMANCES11R7462C10" hidden="1">[26]Cov!$J$7462</definedName>
    <definedName name="UNIFORMANCES11R7462C12" hidden="1">[26]Cov!$L$7462</definedName>
    <definedName name="UNIFORMANCES11R7462C14" hidden="1">[26]Cov!$N$7462</definedName>
    <definedName name="UNIFORMANCES11R7462C31" hidden="1">[26]Cov!$AE$7462</definedName>
    <definedName name="UNIFORMANCES11R7462C39" hidden="1">[26]Cov!$AM$7462</definedName>
    <definedName name="UNIFORMANCES11R7462C4" hidden="1">[26]Cov!$D$7462</definedName>
    <definedName name="UNIFORMANCES11R7462C40" hidden="1">[26]Cov!$AN$7462</definedName>
    <definedName name="UNIFORMANCES11R7462C41" hidden="1">[26]Cov!$AO$7462</definedName>
    <definedName name="UNIFORMANCES11R7462C42" hidden="1">[26]Cov!$AP$7462</definedName>
    <definedName name="UNIFORMANCES11R7462C44" hidden="1">[26]Cov!$AR$7462</definedName>
    <definedName name="UNIFORMANCES11R7462C6" hidden="1">[26]Cov!$F$7462</definedName>
    <definedName name="UNIFORMANCES11R7462C8" hidden="1">[26]Cov!$H$7462</definedName>
    <definedName name="UNIFORMANCES11R7463C10" hidden="1">[26]Cov!$J$7463</definedName>
    <definedName name="UNIFORMANCES11R7463C12" hidden="1">[26]Cov!$L$7463</definedName>
    <definedName name="UNIFORMANCES11R7463C14" hidden="1">[26]Cov!$N$7463</definedName>
    <definedName name="UNIFORMANCES11R7463C31" hidden="1">[26]Cov!$AE$7463</definedName>
    <definedName name="UNIFORMANCES11R7463C39" hidden="1">[26]Cov!$AM$7463</definedName>
    <definedName name="UNIFORMANCES11R7463C4" hidden="1">[26]Cov!$D$7463</definedName>
    <definedName name="UNIFORMANCES11R7463C40" hidden="1">[26]Cov!$AN$7463</definedName>
    <definedName name="UNIFORMANCES11R7463C41" hidden="1">[26]Cov!$AO$7463</definedName>
    <definedName name="UNIFORMANCES11R7463C42" hidden="1">[26]Cov!$AP$7463</definedName>
    <definedName name="UNIFORMANCES11R7463C44" hidden="1">[26]Cov!$AR$7463</definedName>
    <definedName name="UNIFORMANCES11R7463C6" hidden="1">[26]Cov!$F$7463</definedName>
    <definedName name="UNIFORMANCES11R7463C8" hidden="1">[26]Cov!$H$7463</definedName>
    <definedName name="UNIFORMANCES11R7464C10" hidden="1">[26]Cov!$J$7464</definedName>
    <definedName name="UNIFORMANCES11R7464C12" hidden="1">[26]Cov!$L$7464</definedName>
    <definedName name="UNIFORMANCES11R7464C14" hidden="1">[26]Cov!$N$7464</definedName>
    <definedName name="UNIFORMANCES11R7464C31" hidden="1">[26]Cov!$AE$7464</definedName>
    <definedName name="UNIFORMANCES11R7464C39" hidden="1">[26]Cov!$AM$7464</definedName>
    <definedName name="UNIFORMANCES11R7464C4" hidden="1">[26]Cov!$D$7464</definedName>
    <definedName name="UNIFORMANCES11R7464C40" hidden="1">[26]Cov!$AN$7464</definedName>
    <definedName name="UNIFORMANCES11R7464C41" hidden="1">[26]Cov!$AO$7464</definedName>
    <definedName name="UNIFORMANCES11R7464C42" hidden="1">[26]Cov!$AP$7464</definedName>
    <definedName name="UNIFORMANCES11R7464C44" hidden="1">[26]Cov!$AR$7464</definedName>
    <definedName name="UNIFORMANCES11R7464C6" hidden="1">[26]Cov!$F$7464</definedName>
    <definedName name="UNIFORMANCES11R7464C8" hidden="1">[26]Cov!$H$7464</definedName>
    <definedName name="UNIFORMANCES11R7465C10" hidden="1">[26]Cov!$J$7465</definedName>
    <definedName name="UNIFORMANCES11R7465C12" hidden="1">[26]Cov!$L$7465</definedName>
    <definedName name="UNIFORMANCES11R7465C14" hidden="1">[26]Cov!$N$7465</definedName>
    <definedName name="UNIFORMANCES11R7465C31" hidden="1">[26]Cov!$AE$7465</definedName>
    <definedName name="UNIFORMANCES11R7465C39" hidden="1">[26]Cov!$AM$7465</definedName>
    <definedName name="UNIFORMANCES11R7465C4" hidden="1">[26]Cov!$D$7465</definedName>
    <definedName name="UNIFORMANCES11R7465C40" hidden="1">[26]Cov!$AN$7465</definedName>
    <definedName name="UNIFORMANCES11R7465C41" hidden="1">[26]Cov!$AO$7465</definedName>
    <definedName name="UNIFORMANCES11R7465C42" hidden="1">[26]Cov!$AP$7465</definedName>
    <definedName name="UNIFORMANCES11R7465C44" hidden="1">[26]Cov!$AR$7465</definedName>
    <definedName name="UNIFORMANCES11R7465C6" hidden="1">[26]Cov!$F$7465</definedName>
    <definedName name="UNIFORMANCES11R7465C8" hidden="1">[26]Cov!$H$7465</definedName>
    <definedName name="UNIFORMANCES11R7466C10" hidden="1">[26]Cov!$J$7466</definedName>
    <definedName name="UNIFORMANCES11R7466C12" hidden="1">[26]Cov!$L$7466</definedName>
    <definedName name="UNIFORMANCES11R7466C14" hidden="1">[26]Cov!$N$7466</definedName>
    <definedName name="UNIFORMANCES11R7466C31" hidden="1">[26]Cov!$AE$7466</definedName>
    <definedName name="UNIFORMANCES11R7466C39" hidden="1">[26]Cov!$AM$7466</definedName>
    <definedName name="UNIFORMANCES11R7466C4" hidden="1">[26]Cov!$D$7466</definedName>
    <definedName name="UNIFORMANCES11R7466C40" hidden="1">[26]Cov!$AN$7466</definedName>
    <definedName name="UNIFORMANCES11R7466C41" hidden="1">[26]Cov!$AO$7466</definedName>
    <definedName name="UNIFORMANCES11R7466C42" hidden="1">[26]Cov!$AP$7466</definedName>
    <definedName name="UNIFORMANCES11R7466C44" hidden="1">[26]Cov!$AR$7466</definedName>
    <definedName name="UNIFORMANCES11R7466C6" hidden="1">[26]Cov!$F$7466</definedName>
    <definedName name="UNIFORMANCES11R7466C8" hidden="1">[26]Cov!$H$7466</definedName>
    <definedName name="UNIFORMANCES11R7467C10" hidden="1">[26]Cov!$J$7467</definedName>
    <definedName name="UNIFORMANCES11R7467C12" hidden="1">[26]Cov!$L$7467</definedName>
    <definedName name="UNIFORMANCES11R7467C14" hidden="1">[26]Cov!$N$7467</definedName>
    <definedName name="UNIFORMANCES11R7467C31" hidden="1">[26]Cov!$AE$7467</definedName>
    <definedName name="UNIFORMANCES11R7467C39" hidden="1">[26]Cov!$AM$7467</definedName>
    <definedName name="UNIFORMANCES11R7467C4" hidden="1">[26]Cov!$D$7467</definedName>
    <definedName name="UNIFORMANCES11R7467C40" hidden="1">[26]Cov!$AN$7467</definedName>
    <definedName name="UNIFORMANCES11R7467C41" hidden="1">[26]Cov!$AO$7467</definedName>
    <definedName name="UNIFORMANCES11R7467C42" hidden="1">[26]Cov!$AP$7467</definedName>
    <definedName name="UNIFORMANCES11R7467C44" hidden="1">[26]Cov!$AR$7467</definedName>
    <definedName name="UNIFORMANCES11R7467C6" hidden="1">[26]Cov!$F$7467</definedName>
    <definedName name="UNIFORMANCES11R7467C8" hidden="1">[26]Cov!$H$7467</definedName>
    <definedName name="UNIFORMANCES11R7468C10" hidden="1">[26]Cov!$J$7468</definedName>
    <definedName name="UNIFORMANCES11R7468C12" hidden="1">[26]Cov!$L$7468</definedName>
    <definedName name="UNIFORMANCES11R7468C14" hidden="1">[26]Cov!$N$7468</definedName>
    <definedName name="UNIFORMANCES11R7468C31" hidden="1">[26]Cov!$AE$7468</definedName>
    <definedName name="UNIFORMANCES11R7468C39" hidden="1">[26]Cov!$AM$7468</definedName>
    <definedName name="UNIFORMANCES11R7468C4" hidden="1">[26]Cov!$D$7468</definedName>
    <definedName name="UNIFORMANCES11R7468C40" hidden="1">[26]Cov!$AN$7468</definedName>
    <definedName name="UNIFORMANCES11R7468C41" hidden="1">[26]Cov!$AO$7468</definedName>
    <definedName name="UNIFORMANCES11R7468C42" hidden="1">[26]Cov!$AP$7468</definedName>
    <definedName name="UNIFORMANCES11R7468C44" hidden="1">[26]Cov!$AR$7468</definedName>
    <definedName name="UNIFORMANCES11R7468C6" hidden="1">[26]Cov!$F$7468</definedName>
    <definedName name="UNIFORMANCES11R7468C8" hidden="1">[26]Cov!$H$7468</definedName>
    <definedName name="UNIFORMANCES11R7469C10" hidden="1">[26]Cov!$J$7469</definedName>
    <definedName name="UNIFORMANCES11R7469C12" hidden="1">[26]Cov!$L$7469</definedName>
    <definedName name="UNIFORMANCES11R7469C14" hidden="1">[26]Cov!$N$7469</definedName>
    <definedName name="UNIFORMANCES11R7469C31" hidden="1">[26]Cov!$AE$7469</definedName>
    <definedName name="UNIFORMANCES11R7469C39" hidden="1">[26]Cov!$AM$7469</definedName>
    <definedName name="UNIFORMANCES11R7469C4" hidden="1">[26]Cov!$D$7469</definedName>
    <definedName name="UNIFORMANCES11R7469C40" hidden="1">[26]Cov!$AN$7469</definedName>
    <definedName name="UNIFORMANCES11R7469C41" hidden="1">[26]Cov!$AO$7469</definedName>
    <definedName name="UNIFORMANCES11R7469C42" hidden="1">[26]Cov!$AP$7469</definedName>
    <definedName name="UNIFORMANCES11R7469C44" hidden="1">[26]Cov!$AR$7469</definedName>
    <definedName name="UNIFORMANCES11R7469C6" hidden="1">[26]Cov!$F$7469</definedName>
    <definedName name="UNIFORMANCES11R7469C8" hidden="1">[26]Cov!$H$7469</definedName>
    <definedName name="UNIFORMANCES11R7470C10" hidden="1">[26]Cov!$J$7470</definedName>
    <definedName name="UNIFORMANCES11R7470C12" hidden="1">[26]Cov!$L$7470</definedName>
    <definedName name="UNIFORMANCES11R7470C14" hidden="1">[26]Cov!$N$7470</definedName>
    <definedName name="UNIFORMANCES11R7470C31" hidden="1">[26]Cov!$AE$7470</definedName>
    <definedName name="UNIFORMANCES11R7470C39" hidden="1">[26]Cov!$AM$7470</definedName>
    <definedName name="UNIFORMANCES11R7470C4" hidden="1">[26]Cov!$D$7470</definedName>
    <definedName name="UNIFORMANCES11R7470C40" hidden="1">[26]Cov!$AN$7470</definedName>
    <definedName name="UNIFORMANCES11R7470C41" hidden="1">[26]Cov!$AO$7470</definedName>
    <definedName name="UNIFORMANCES11R7470C42" hidden="1">[26]Cov!$AP$7470</definedName>
    <definedName name="UNIFORMANCES11R7470C44" hidden="1">[26]Cov!$AR$7470</definedName>
    <definedName name="UNIFORMANCES11R7470C6" hidden="1">[26]Cov!$F$7470</definedName>
    <definedName name="UNIFORMANCES11R7470C8" hidden="1">[26]Cov!$H$7470</definedName>
    <definedName name="UNIFORMANCES11R7471C10" hidden="1">[26]Cov!$J$7471</definedName>
    <definedName name="UNIFORMANCES11R7471C12" hidden="1">[26]Cov!$L$7471</definedName>
    <definedName name="UNIFORMANCES11R7471C14" hidden="1">[26]Cov!$N$7471</definedName>
    <definedName name="UNIFORMANCES11R7471C31" hidden="1">[26]Cov!$AE$7471</definedName>
    <definedName name="UNIFORMANCES11R7471C39" hidden="1">[26]Cov!$AM$7471</definedName>
    <definedName name="UNIFORMANCES11R7471C4" hidden="1">[26]Cov!$D$7471</definedName>
    <definedName name="UNIFORMANCES11R7471C40" hidden="1">[26]Cov!$AN$7471</definedName>
    <definedName name="UNIFORMANCES11R7471C41" hidden="1">[26]Cov!$AO$7471</definedName>
    <definedName name="UNIFORMANCES11R7471C42" hidden="1">[26]Cov!$AP$7471</definedName>
    <definedName name="UNIFORMANCES11R7471C44" hidden="1">[26]Cov!$AR$7471</definedName>
    <definedName name="UNIFORMANCES11R7471C6" hidden="1">[26]Cov!$F$7471</definedName>
    <definedName name="UNIFORMANCES11R7471C8" hidden="1">[26]Cov!$H$7471</definedName>
    <definedName name="UNIFORMANCES11R7472C10" hidden="1">[26]Cov!$J$7472</definedName>
    <definedName name="UNIFORMANCES11R7472C12" hidden="1">[26]Cov!$L$7472</definedName>
    <definedName name="UNIFORMANCES11R7472C14" hidden="1">[26]Cov!$N$7472</definedName>
    <definedName name="UNIFORMANCES11R7472C31" hidden="1">[26]Cov!$AE$7472</definedName>
    <definedName name="UNIFORMANCES11R7472C39" hidden="1">[26]Cov!$AM$7472</definedName>
    <definedName name="UNIFORMANCES11R7472C4" hidden="1">[26]Cov!$D$7472</definedName>
    <definedName name="UNIFORMANCES11R7472C40" hidden="1">[26]Cov!$AN$7472</definedName>
    <definedName name="UNIFORMANCES11R7472C41" hidden="1">[26]Cov!$AO$7472</definedName>
    <definedName name="UNIFORMANCES11R7472C42" hidden="1">[26]Cov!$AP$7472</definedName>
    <definedName name="UNIFORMANCES11R7472C44" hidden="1">[26]Cov!$AR$7472</definedName>
    <definedName name="UNIFORMANCES11R7472C6" hidden="1">[26]Cov!$F$7472</definedName>
    <definedName name="UNIFORMANCES11R7472C8" hidden="1">[26]Cov!$H$7472</definedName>
    <definedName name="UNIFORMANCES11R7473C10" hidden="1">[26]Cov!$J$7473</definedName>
    <definedName name="UNIFORMANCES11R7473C12" hidden="1">[26]Cov!$L$7473</definedName>
    <definedName name="UNIFORMANCES11R7473C14" hidden="1">[26]Cov!$N$7473</definedName>
    <definedName name="UNIFORMANCES11R7473C31" hidden="1">[26]Cov!$AE$7473</definedName>
    <definedName name="UNIFORMANCES11R7473C39" hidden="1">[26]Cov!$AM$7473</definedName>
    <definedName name="UNIFORMANCES11R7473C4" hidden="1">[26]Cov!$D$7473</definedName>
    <definedName name="UNIFORMANCES11R7473C40" hidden="1">[26]Cov!$AN$7473</definedName>
    <definedName name="UNIFORMANCES11R7473C41" hidden="1">[26]Cov!$AO$7473</definedName>
    <definedName name="UNIFORMANCES11R7473C42" hidden="1">[26]Cov!$AP$7473</definedName>
    <definedName name="UNIFORMANCES11R7473C44" hidden="1">[26]Cov!$AR$7473</definedName>
    <definedName name="UNIFORMANCES11R7473C6" hidden="1">[26]Cov!$F$7473</definedName>
    <definedName name="UNIFORMANCES11R7473C8" hidden="1">[26]Cov!$H$7473</definedName>
    <definedName name="UNIFORMANCES11R7474C10" hidden="1">[26]Cov!$J$7474</definedName>
    <definedName name="UNIFORMANCES11R7474C12" hidden="1">[26]Cov!$L$7474</definedName>
    <definedName name="UNIFORMANCES11R7474C14" hidden="1">[26]Cov!$N$7474</definedName>
    <definedName name="UNIFORMANCES11R7474C31" hidden="1">[26]Cov!$AE$7474</definedName>
    <definedName name="UNIFORMANCES11R7474C39" hidden="1">[26]Cov!$AM$7474</definedName>
    <definedName name="UNIFORMANCES11R7474C4" hidden="1">[26]Cov!$D$7474</definedName>
    <definedName name="UNIFORMANCES11R7474C40" hidden="1">[26]Cov!$AN$7474</definedName>
    <definedName name="UNIFORMANCES11R7474C41" hidden="1">[26]Cov!$AO$7474</definedName>
    <definedName name="UNIFORMANCES11R7474C42" hidden="1">[26]Cov!$AP$7474</definedName>
    <definedName name="UNIFORMANCES11R7474C44" hidden="1">[26]Cov!$AR$7474</definedName>
    <definedName name="UNIFORMANCES11R7474C6" hidden="1">[26]Cov!$F$7474</definedName>
    <definedName name="UNIFORMANCES11R7474C8" hidden="1">[26]Cov!$H$7474</definedName>
    <definedName name="UNIFORMANCES11R7475C10" hidden="1">[26]Cov!$J$7475</definedName>
    <definedName name="UNIFORMANCES11R7475C12" hidden="1">[26]Cov!$L$7475</definedName>
    <definedName name="UNIFORMANCES11R7475C14" hidden="1">[26]Cov!$N$7475</definedName>
    <definedName name="UNIFORMANCES11R7475C31" hidden="1">[26]Cov!$AE$7475</definedName>
    <definedName name="UNIFORMANCES11R7475C39" hidden="1">[26]Cov!$AM$7475</definedName>
    <definedName name="UNIFORMANCES11R7475C4" hidden="1">[26]Cov!$D$7475</definedName>
    <definedName name="UNIFORMANCES11R7475C40" hidden="1">[26]Cov!$AN$7475</definedName>
    <definedName name="UNIFORMANCES11R7475C41" hidden="1">[26]Cov!$AO$7475</definedName>
    <definedName name="UNIFORMANCES11R7475C42" hidden="1">[26]Cov!$AP$7475</definedName>
    <definedName name="UNIFORMANCES11R7475C44" hidden="1">[26]Cov!$AR$7475</definedName>
    <definedName name="UNIFORMANCES11R7475C6" hidden="1">[26]Cov!$F$7475</definedName>
    <definedName name="UNIFORMANCES11R7475C8" hidden="1">[26]Cov!$H$7475</definedName>
    <definedName name="UNIFORMANCES11R7476C10" hidden="1">[26]Cov!$J$7476</definedName>
    <definedName name="UNIFORMANCES11R7476C12" hidden="1">[26]Cov!$L$7476</definedName>
    <definedName name="UNIFORMANCES11R7476C14" hidden="1">[26]Cov!$N$7476</definedName>
    <definedName name="UNIFORMANCES11R7476C31" hidden="1">[26]Cov!$AE$7476</definedName>
    <definedName name="UNIFORMANCES11R7476C39" hidden="1">[26]Cov!$AM$7476</definedName>
    <definedName name="UNIFORMANCES11R7476C4" hidden="1">[26]Cov!$D$7476</definedName>
    <definedName name="UNIFORMANCES11R7476C40" hidden="1">[26]Cov!$AN$7476</definedName>
    <definedName name="UNIFORMANCES11R7476C41" hidden="1">[26]Cov!$AO$7476</definedName>
    <definedName name="UNIFORMANCES11R7476C42" hidden="1">[26]Cov!$AP$7476</definedName>
    <definedName name="UNIFORMANCES11R7476C44" hidden="1">[26]Cov!$AR$7476</definedName>
    <definedName name="UNIFORMANCES11R7476C6" hidden="1">[26]Cov!$F$7476</definedName>
    <definedName name="UNIFORMANCES11R7476C8" hidden="1">[26]Cov!$H$7476</definedName>
    <definedName name="UNIFORMANCES11R7477C10" hidden="1">[26]Cov!$J$7477</definedName>
    <definedName name="UNIFORMANCES11R7477C12" hidden="1">[26]Cov!$L$7477</definedName>
    <definedName name="UNIFORMANCES11R7477C14" hidden="1">[26]Cov!$N$7477</definedName>
    <definedName name="UNIFORMANCES11R7477C31" hidden="1">[26]Cov!$AE$7477</definedName>
    <definedName name="UNIFORMANCES11R7477C39" hidden="1">[26]Cov!$AM$7477</definedName>
    <definedName name="UNIFORMANCES11R7477C4" hidden="1">[26]Cov!$D$7477</definedName>
    <definedName name="UNIFORMANCES11R7477C40" hidden="1">[26]Cov!$AN$7477</definedName>
    <definedName name="UNIFORMANCES11R7477C41" hidden="1">[26]Cov!$AO$7477</definedName>
    <definedName name="UNIFORMANCES11R7477C42" hidden="1">[26]Cov!$AP$7477</definedName>
    <definedName name="UNIFORMANCES11R7477C44" hidden="1">[26]Cov!$AR$7477</definedName>
    <definedName name="UNIFORMANCES11R7477C6" hidden="1">[26]Cov!$F$7477</definedName>
    <definedName name="UNIFORMANCES11R7477C8" hidden="1">[26]Cov!$H$7477</definedName>
    <definedName name="UNIFORMANCES11R7478C10" hidden="1">[26]Cov!$J$7478</definedName>
    <definedName name="UNIFORMANCES11R7478C12" hidden="1">[26]Cov!$L$7478</definedName>
    <definedName name="UNIFORMANCES11R7478C14" hidden="1">[26]Cov!$N$7478</definedName>
    <definedName name="UNIFORMANCES11R7478C31" hidden="1">[26]Cov!$AE$7478</definedName>
    <definedName name="UNIFORMANCES11R7478C39" hidden="1">[26]Cov!$AM$7478</definedName>
    <definedName name="UNIFORMANCES11R7478C4" hidden="1">[26]Cov!$D$7478</definedName>
    <definedName name="UNIFORMANCES11R7478C40" hidden="1">[26]Cov!$AN$7478</definedName>
    <definedName name="UNIFORMANCES11R7478C41" hidden="1">[26]Cov!$AO$7478</definedName>
    <definedName name="UNIFORMANCES11R7478C42" hidden="1">[26]Cov!$AP$7478</definedName>
    <definedName name="UNIFORMANCES11R7478C44" hidden="1">[26]Cov!$AR$7478</definedName>
    <definedName name="UNIFORMANCES11R7478C6" hidden="1">[26]Cov!$F$7478</definedName>
    <definedName name="UNIFORMANCES11R7478C8" hidden="1">[26]Cov!$H$7478</definedName>
    <definedName name="UNIFORMANCES12R314C108" hidden="1">[26]Cov!$DD$314</definedName>
    <definedName name="UNIFORMANCES12R315C108" hidden="1">[26]Cov!$DD$315</definedName>
    <definedName name="UNIFORMANCES13R189C205" hidden="1">[26]Cov!$GW$189</definedName>
    <definedName name="UNIFORMANCES13R199C204" hidden="1">[26]Cov!$GV$199</definedName>
    <definedName name="UNIFORMANCES13R199C205" hidden="1">[26]Cov!$GW$199</definedName>
    <definedName name="UNIFORMANCES13R200C204" hidden="1">[26]Cov!$GV$200</definedName>
    <definedName name="UNIFORMANCES13R200C205" hidden="1">[26]Cov!$GW$200</definedName>
    <definedName name="UNIFORMANCES13R304C16" hidden="1">[26]Cov!$P$304</definedName>
    <definedName name="UNIFORMANCES13R305C103" hidden="1">[26]Cov!$CY$305:$CZ$305</definedName>
    <definedName name="UNIFORMANCES13R313C204" hidden="1">[26]Cov!$GV$313</definedName>
    <definedName name="UNIFORMANCES13R313C205" hidden="1">[26]Cov!$GW$313</definedName>
    <definedName name="UNIFORMANCES13R313C206" hidden="1">[26]Cov!$GX$313</definedName>
    <definedName name="UNIFORMANCES13R313C53" hidden="1">[26]Cov!$BA$313</definedName>
    <definedName name="UNIFORMANCES13R314C106" hidden="1">[26]Cov!$DB$314:$DC$314</definedName>
    <definedName name="UNIFORMANCES13R314C109" hidden="1">[26]Cov!$DE$314:$DF$314</definedName>
    <definedName name="UNIFORMANCES13R314C113" hidden="1">[26]Cov!$DI$314:$DJ$314</definedName>
    <definedName name="UNIFORMANCES13R314C116" hidden="1">[26]Cov!$DL$314:$DM$314</definedName>
    <definedName name="UNIFORMANCES13R314C119" hidden="1">[26]Cov!$DO$314:$DP$314</definedName>
    <definedName name="UNIFORMANCES13R314C140" hidden="1">[26]Cov!$EJ$314:$EK$314</definedName>
    <definedName name="UNIFORMANCES13R314C143" hidden="1">[26]Cov!$EM$314:$EN$314</definedName>
    <definedName name="UNIFORMANCES13R314C149" hidden="1">[26]Cov!$ES$314:$ET$314</definedName>
    <definedName name="UNIFORMANCES13R314C152" hidden="1">[26]Cov!$EV$314:$EW$314</definedName>
    <definedName name="UNIFORMANCES13R314C159" hidden="1">[26]Cov!$FC$314:$FD$314</definedName>
    <definedName name="UNIFORMANCES13R314C163" hidden="1">[26]Cov!$FG$314:$FH$314</definedName>
    <definedName name="UNIFORMANCES13R314C167" hidden="1">[26]Cov!$FK$314:$FL$314</definedName>
    <definedName name="UNIFORMANCES13R314C176" hidden="1">[26]Cov!$FT$314:$FU$314</definedName>
    <definedName name="UNIFORMANCES13R314C180" hidden="1">[26]Cov!$FX$314:$FY$314</definedName>
    <definedName name="UNIFORMANCES13R314C38" hidden="1">[26]Cov!$AL$314</definedName>
    <definedName name="UNIFORMANCES13R314C53" hidden="1">[26]Cov!$BA$314</definedName>
    <definedName name="UNIFORMANCES13R314C72" hidden="1">[26]Cov!$BT$314</definedName>
    <definedName name="UNIFORMANCES13R315C106" hidden="1">[26]Cov!$DB$315:$DC$315</definedName>
    <definedName name="UNIFORMANCES13R315C109" hidden="1">[26]Cov!$DE$315:$DF$315</definedName>
    <definedName name="UNIFORMANCES13R315C113" hidden="1">[26]Cov!$DI$315:$DJ$315</definedName>
    <definedName name="UNIFORMANCES13R315C116" hidden="1">[26]Cov!$DL$315:$DM$315</definedName>
    <definedName name="UNIFORMANCES13R315C119" hidden="1">[26]Cov!$DO$315:$DP$315</definedName>
    <definedName name="UNIFORMANCES13R315C140" hidden="1">[26]Cov!$EJ$315:$EK$315</definedName>
    <definedName name="UNIFORMANCES13R315C143" hidden="1">[26]Cov!$EM$315:$EN$315</definedName>
    <definedName name="UNIFORMANCES13R315C149" hidden="1">[26]Cov!$ES$315:$ET$315</definedName>
    <definedName name="UNIFORMANCES13R315C152" hidden="1">[26]Cov!$EV$315:$EW$315</definedName>
    <definedName name="UNIFORMANCES13R315C159" hidden="1">[26]Cov!$FC$315:$FD$315</definedName>
    <definedName name="UNIFORMANCES13R315C163" hidden="1">[26]Cov!$FG$315:$FH$315</definedName>
    <definedName name="UNIFORMANCES13R315C167" hidden="1">[26]Cov!$FK$315:$FL$315</definedName>
    <definedName name="UNIFORMANCES13R315C176" hidden="1">[26]Cov!$FT$315:$FU$315</definedName>
    <definedName name="UNIFORMANCES13R315C180" hidden="1">[26]Cov!$FX$315:$FY$315</definedName>
    <definedName name="UNIFORMANCES13R315C72" hidden="1">[26]Cov!$BT$315</definedName>
    <definedName name="UNIFORMANCES13R96C140" hidden="1">[26]Cov!$EJ$96:$EK$96</definedName>
    <definedName name="UNIFORMANCES23R118C47" hidden="1">[26]Cov!$AU$118</definedName>
    <definedName name="UNIFORMANCES23R122C33" hidden="1">[26]Cov!$AG$122</definedName>
    <definedName name="UNIFORMANCES23R122C34" hidden="1">[26]Cov!$AH$122</definedName>
    <definedName name="UNIFORMANCES23R206C16" hidden="1">[26]Cov!$P$206</definedName>
    <definedName name="UNIFORMANCES23R232C30" hidden="1">[26]Cov!$AD$232</definedName>
    <definedName name="UNIFORMANCES23R232C31" hidden="1">[26]Cov!$AE$232</definedName>
    <definedName name="UNIFORMANCES23R251C47" hidden="1">[26]Cov!$AU$251</definedName>
    <definedName name="UNIFORMANCES23R304C36" hidden="1">[26]Cov!$AJ$304</definedName>
    <definedName name="UNIFORMANCES23R304C37" hidden="1">[26]Cov!$AK$304</definedName>
    <definedName name="UNIFORMANCES23R306C39" hidden="1">[26]Cov!$AM$306</definedName>
    <definedName name="UNIFORMANCES23R306C40" hidden="1">[26]Cov!$AN$306</definedName>
    <definedName name="UNIFORMANCES23R309C36" hidden="1">[26]Cov!$AJ$309</definedName>
    <definedName name="UNIFORMANCES23R309C37" hidden="1">[26]Cov!$AK$309</definedName>
    <definedName name="UNIFORMANCES23R317C24" hidden="1">[26]Cov!$X$317</definedName>
    <definedName name="UNIFORMANCES23R317C25" hidden="1">[26]Cov!$Y$317</definedName>
    <definedName name="UNIFORMANCES23R317C26" hidden="1">[26]Cov!$Z$317</definedName>
    <definedName name="UNIFORMANCES23R318C12" hidden="1">[26]Cov!$L$318</definedName>
    <definedName name="UNIFORMANCES23R318C13" hidden="1">[26]Cov!$M$318</definedName>
    <definedName name="UNIFORMANCES23R318C14" hidden="1">[26]Cov!$N$318</definedName>
    <definedName name="UNIFORMANCES23R318C15" hidden="1">[26]Cov!$O$318</definedName>
    <definedName name="UNIFORMANCES23R318C16" hidden="1">[26]Cov!$P$318</definedName>
    <definedName name="UNIFORMANCES23R318C24" hidden="1">[26]Cov!$X$318</definedName>
    <definedName name="UNIFORMANCES23R318C25" hidden="1">[26]Cov!$Y$318</definedName>
    <definedName name="UNIFORMANCES23R318C26" hidden="1">[26]Cov!$Z$318</definedName>
    <definedName name="UNIFORMANCES23R318C33" hidden="1">[26]Cov!$AG$318</definedName>
    <definedName name="UNIFORMANCES23R318C34" hidden="1">[26]Cov!$AH$318</definedName>
    <definedName name="UNIFORMANCES23R318C39" hidden="1">[26]Cov!$AM$318</definedName>
    <definedName name="UNIFORMANCES23R318C40" hidden="1">[26]Cov!$AN$318</definedName>
    <definedName name="UNIFORMANCES8R315C76" hidden="1">[26]Cov!$BX$315</definedName>
    <definedName name="UNIFORMANCES8R315C80" hidden="1">[26]Cov!$CB$315</definedName>
    <definedName name="UNIFORMANCES8R315C82" hidden="1">[26]Cov!$CD$315</definedName>
    <definedName name="UNIFORMANCES8R315C86" hidden="1">[26]Cov!$CH$315</definedName>
    <definedName name="UNIFORMANCES8R315C87" hidden="1">[26]Cov!$CI$315</definedName>
    <definedName name="UNIFORMANCES8R315C88" hidden="1">[26]Cov!$CJ$315</definedName>
    <definedName name="UNIFORMANCES8R315C89" hidden="1">[26]Cov!$CK$315</definedName>
    <definedName name="UNIFORMANCES8R315C90" hidden="1">[26]Cov!$CL$315</definedName>
    <definedName name="UNIFORMANCES9R314C27" hidden="1">[26]Cov!$AA$314</definedName>
    <definedName name="UNIFORMANCES9R315C27" hidden="1">[26]Cov!$AA$315</definedName>
    <definedName name="USAGE_I">#REF!</definedName>
    <definedName name="uses">[7]Rent!$H$9:$H$18</definedName>
    <definedName name="vat_rate">[9]Hyp_Platform!$E$129</definedName>
    <definedName name="vat_repay">[9]Hyp_Platform!$E$130</definedName>
    <definedName name="VBdTreso">#REF!</definedName>
    <definedName name="VERS">'[8]CALCUL.XLS'!#REF!</definedName>
    <definedName name="Via_Durini_28__Milano_Rental_Assumptions">[17]Ten!$A$2:$O$30</definedName>
    <definedName name="wrn.Aging._.and._.Trend._.Analysis." localSheetId="1" hidden="1">{#N/A,#N/A,FALSE,"Aging Summary";#N/A,#N/A,FALSE,"Ratio Analysis";#N/A,#N/A,FALSE,"Test 120 Day Accts";#N/A,#N/A,FALSE,"Tickmarks"}</definedName>
    <definedName name="wrn.Aging._.and._.Trend._.Analysis." localSheetId="2"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localSheetId="5"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CNAMTS." localSheetId="1" hidden="1">{#N/A,#N/A,FALSE,"param";#N/A,#N/A,FALSE,"SCI";#N/A,#N/A,FALSE,"credit"}</definedName>
    <definedName name="wrn.CNAMTS." localSheetId="2" hidden="1">{#N/A,#N/A,FALSE,"param";#N/A,#N/A,FALSE,"SCI";#N/A,#N/A,FALSE,"credit"}</definedName>
    <definedName name="wrn.CNAMTS." localSheetId="3" hidden="1">{#N/A,#N/A,FALSE,"param";#N/A,#N/A,FALSE,"SCI";#N/A,#N/A,FALSE,"credit"}</definedName>
    <definedName name="wrn.CNAMTS." localSheetId="4" hidden="1">{#N/A,#N/A,FALSE,"param";#N/A,#N/A,FALSE,"SCI";#N/A,#N/A,FALSE,"credit"}</definedName>
    <definedName name="wrn.CNAMTS." localSheetId="5" hidden="1">{#N/A,#N/A,FALSE,"param";#N/A,#N/A,FALSE,"SCI";#N/A,#N/A,FALSE,"credit"}</definedName>
    <definedName name="wrn.CNAMTS." hidden="1">{#N/A,#N/A,FALSE,"param";#N/A,#N/A,FALSE,"SCI";#N/A,#N/A,FALSE,"credit"}</definedName>
    <definedName name="wrn.édition._.de._.synthèse." localSheetId="1" hidden="1">{#N/A,#N/A,FALSE,"VAN_BusinessPlan";#N/A,#N/A,FALSE,"T0 Gisements";#N/A,#N/A,FALSE,"T1.CA en KF";#N/A,#N/A,FALSE,"Investissements &amp; amort";#N/A,#N/A,FALSE,"T2.Frais de Personnel";#N/A,#N/A,FALSE,"T3. Couts fixes";#N/A,#N/A,FALSE,"T4. Coûts Variables";#N/A,#N/A,FALSE,"T6. Autres frais";#N/A,#N/A,FALSE,"T7. SousTraitanceKF"}</definedName>
    <definedName name="wrn.édition._.de._.synthèse." localSheetId="2" hidden="1">{#N/A,#N/A,FALSE,"VAN_BusinessPlan";#N/A,#N/A,FALSE,"T0 Gisements";#N/A,#N/A,FALSE,"T1.CA en KF";#N/A,#N/A,FALSE,"Investissements &amp; amort";#N/A,#N/A,FALSE,"T2.Frais de Personnel";#N/A,#N/A,FALSE,"T3. Couts fixes";#N/A,#N/A,FALSE,"T4. Coûts Variables";#N/A,#N/A,FALSE,"T6. Autres frais";#N/A,#N/A,FALSE,"T7. SousTraitanceKF"}</definedName>
    <definedName name="wrn.édition._.de._.synthèse." localSheetId="3" hidden="1">{#N/A,#N/A,FALSE,"VAN_BusinessPlan";#N/A,#N/A,FALSE,"T0 Gisements";#N/A,#N/A,FALSE,"T1.CA en KF";#N/A,#N/A,FALSE,"Investissements &amp; amort";#N/A,#N/A,FALSE,"T2.Frais de Personnel";#N/A,#N/A,FALSE,"T3. Couts fixes";#N/A,#N/A,FALSE,"T4. Coûts Variables";#N/A,#N/A,FALSE,"T6. Autres frais";#N/A,#N/A,FALSE,"T7. SousTraitanceKF"}</definedName>
    <definedName name="wrn.édition._.de._.synthèse." localSheetId="4" hidden="1">{#N/A,#N/A,FALSE,"VAN_BusinessPlan";#N/A,#N/A,FALSE,"T0 Gisements";#N/A,#N/A,FALSE,"T1.CA en KF";#N/A,#N/A,FALSE,"Investissements &amp; amort";#N/A,#N/A,FALSE,"T2.Frais de Personnel";#N/A,#N/A,FALSE,"T3. Couts fixes";#N/A,#N/A,FALSE,"T4. Coûts Variables";#N/A,#N/A,FALSE,"T6. Autres frais";#N/A,#N/A,FALSE,"T7. SousTraitanceKF"}</definedName>
    <definedName name="wrn.édition._.de._.synthèse." localSheetId="5" hidden="1">{#N/A,#N/A,FALSE,"VAN_BusinessPlan";#N/A,#N/A,FALSE,"T0 Gisements";#N/A,#N/A,FALSE,"T1.CA en KF";#N/A,#N/A,FALSE,"Investissements &amp; amort";#N/A,#N/A,FALSE,"T2.Frais de Personnel";#N/A,#N/A,FALSE,"T3. Couts fixes";#N/A,#N/A,FALSE,"T4. Coûts Variables";#N/A,#N/A,FALSE,"T6. Autres frais";#N/A,#N/A,FALSE,"T7. SousTraitanceKF"}</definedName>
    <definedName name="wrn.édition._.de._.synthèse." hidden="1">{#N/A,#N/A,FALSE,"VAN_BusinessPlan";#N/A,#N/A,FALSE,"T0 Gisements";#N/A,#N/A,FALSE,"T1.CA en KF";#N/A,#N/A,FALSE,"Investissements &amp; amort";#N/A,#N/A,FALSE,"T2.Frais de Personnel";#N/A,#N/A,FALSE,"T3. Couts fixes";#N/A,#N/A,FALSE,"T4. Coûts Variables";#N/A,#N/A,FALSE,"T6. Autres frais";#N/A,#N/A,FALSE,"T7. SousTraitanceKF"}</definedName>
    <definedName name="wrn.Rapport._.monotone." localSheetId="1" hidden="1">{"Synthèse fonctionnement moteur",#N/A,FALSE,"Courbe mono";"Synthèse monotone 1 page",#N/A,FALSE,"Courbe mono";"Détail des calculs 3 p A3",#N/A,FALSE,"Courbe mono"}</definedName>
    <definedName name="wrn.Rapport._.monotone." localSheetId="2" hidden="1">{"Synthèse fonctionnement moteur",#N/A,FALSE,"Courbe mono";"Synthèse monotone 1 page",#N/A,FALSE,"Courbe mono";"Détail des calculs 3 p A3",#N/A,FALSE,"Courbe mono"}</definedName>
    <definedName name="wrn.Rapport._.monotone." localSheetId="3" hidden="1">{"Synthèse fonctionnement moteur",#N/A,FALSE,"Courbe mono";"Synthèse monotone 1 page",#N/A,FALSE,"Courbe mono";"Détail des calculs 3 p A3",#N/A,FALSE,"Courbe mono"}</definedName>
    <definedName name="wrn.Rapport._.monotone." localSheetId="4" hidden="1">{"Synthèse fonctionnement moteur",#N/A,FALSE,"Courbe mono";"Synthèse monotone 1 page",#N/A,FALSE,"Courbe mono";"Détail des calculs 3 p A3",#N/A,FALSE,"Courbe mono"}</definedName>
    <definedName name="wrn.Rapport._.monotone." localSheetId="5" hidden="1">{"Synthèse fonctionnement moteur",#N/A,FALSE,"Courbe mono";"Synthèse monotone 1 page",#N/A,FALSE,"Courbe mono";"Détail des calculs 3 p A3",#N/A,FALSE,"Courbe mono"}</definedName>
    <definedName name="wrn.Rapport._.monotone." hidden="1">{"Synthèse fonctionnement moteur",#N/A,FALSE,"Courbe mono";"Synthèse monotone 1 page",#N/A,FALSE,"Courbe mono";"Détail des calculs 3 p A3",#N/A,FALSE,"Courbe mono"}</definedName>
    <definedName name="wrn.Synthèse._.monotone._.1._.page." localSheetId="1" hidden="1">{"Synthèse monotone 1 page",#N/A,FALSE,"Courbe mono"}</definedName>
    <definedName name="wrn.Synthèse._.monotone._.1._.page." localSheetId="2" hidden="1">{"Synthèse monotone 1 page",#N/A,FALSE,"Courbe mono"}</definedName>
    <definedName name="wrn.Synthèse._.monotone._.1._.page." localSheetId="3" hidden="1">{"Synthèse monotone 1 page",#N/A,FALSE,"Courbe mono"}</definedName>
    <definedName name="wrn.Synthèse._.monotone._.1._.page." localSheetId="4" hidden="1">{"Synthèse monotone 1 page",#N/A,FALSE,"Courbe mono"}</definedName>
    <definedName name="wrn.Synthèse._.monotone._.1._.page." localSheetId="5" hidden="1">{"Synthèse monotone 1 page",#N/A,FALSE,"Courbe mono"}</definedName>
    <definedName name="wrn.Synthèse._.monotone._.1._.page." hidden="1">{"Synthèse monotone 1 page",#N/A,FALSE,"Courbe mono"}</definedName>
    <definedName name="wrn.Synthèse._.productionet._.récupération." localSheetId="1" hidden="1">{"Synthèse fonctionnement moteur",#N/A,FALSE,"Courbe mono";"Synthèse monotone 1 page",#N/A,FALSE,"Courbe mono"}</definedName>
    <definedName name="wrn.Synthèse._.productionet._.récupération." localSheetId="2" hidden="1">{"Synthèse fonctionnement moteur",#N/A,FALSE,"Courbe mono";"Synthèse monotone 1 page",#N/A,FALSE,"Courbe mono"}</definedName>
    <definedName name="wrn.Synthèse._.productionet._.récupération." localSheetId="3" hidden="1">{"Synthèse fonctionnement moteur",#N/A,FALSE,"Courbe mono";"Synthèse monotone 1 page",#N/A,FALSE,"Courbe mono"}</definedName>
    <definedName name="wrn.Synthèse._.productionet._.récupération." localSheetId="4" hidden="1">{"Synthèse fonctionnement moteur",#N/A,FALSE,"Courbe mono";"Synthèse monotone 1 page",#N/A,FALSE,"Courbe mono"}</definedName>
    <definedName name="wrn.Synthèse._.productionet._.récupération." localSheetId="5" hidden="1">{"Synthèse fonctionnement moteur",#N/A,FALSE,"Courbe mono";"Synthèse monotone 1 page",#N/A,FALSE,"Courbe mono"}</definedName>
    <definedName name="wrn.Synthèse._.productionet._.récupération." hidden="1">{"Synthèse fonctionnement moteur",#N/A,FALSE,"Courbe mono";"Synthèse monotone 1 page",#N/A,FALSE,"Courbe mono"}</definedName>
    <definedName name="wrn.totalité." localSheetId="1" hidden="1">{#N/A,#N/A,FALSE,"VAN_BusinessPlan";#N/A,#N/A,FALSE,"T0. Synthèse Produits-Charges";#N/A,#N/A,FALSE,"T0 Gisements";#N/A,#N/A,FALSE,"T1.CA en KF";#N/A,#N/A,FALSE,"T2.Frais de Personnel";#N/A,#N/A,FALSE,"T3. Couts fixes";#N/A,#N/A,FALSE,"Investissements &amp; amort";#N/A,#N/A,FALSE,"T4. Coûts Variables";#N/A,#N/A,FALSE,"T5. Structurants";#N/A,#N/A,FALSE,"T6. Autres frais";#N/A,#N/A,FALSE,"Volumes Sous Traitance";#N/A,#N/A,FALSE,"T7. SousTraitanceKF";#N/A,#N/A,FALSE,"Frais FI"}</definedName>
    <definedName name="wrn.totalité." localSheetId="2" hidden="1">{#N/A,#N/A,FALSE,"VAN_BusinessPlan";#N/A,#N/A,FALSE,"T0. Synthèse Produits-Charges";#N/A,#N/A,FALSE,"T0 Gisements";#N/A,#N/A,FALSE,"T1.CA en KF";#N/A,#N/A,FALSE,"T2.Frais de Personnel";#N/A,#N/A,FALSE,"T3. Couts fixes";#N/A,#N/A,FALSE,"Investissements &amp; amort";#N/A,#N/A,FALSE,"T4. Coûts Variables";#N/A,#N/A,FALSE,"T5. Structurants";#N/A,#N/A,FALSE,"T6. Autres frais";#N/A,#N/A,FALSE,"Volumes Sous Traitance";#N/A,#N/A,FALSE,"T7. SousTraitanceKF";#N/A,#N/A,FALSE,"Frais FI"}</definedName>
    <definedName name="wrn.totalité." localSheetId="3" hidden="1">{#N/A,#N/A,FALSE,"VAN_BusinessPlan";#N/A,#N/A,FALSE,"T0. Synthèse Produits-Charges";#N/A,#N/A,FALSE,"T0 Gisements";#N/A,#N/A,FALSE,"T1.CA en KF";#N/A,#N/A,FALSE,"T2.Frais de Personnel";#N/A,#N/A,FALSE,"T3. Couts fixes";#N/A,#N/A,FALSE,"Investissements &amp; amort";#N/A,#N/A,FALSE,"T4. Coûts Variables";#N/A,#N/A,FALSE,"T5. Structurants";#N/A,#N/A,FALSE,"T6. Autres frais";#N/A,#N/A,FALSE,"Volumes Sous Traitance";#N/A,#N/A,FALSE,"T7. SousTraitanceKF";#N/A,#N/A,FALSE,"Frais FI"}</definedName>
    <definedName name="wrn.totalité." localSheetId="4" hidden="1">{#N/A,#N/A,FALSE,"VAN_BusinessPlan";#N/A,#N/A,FALSE,"T0. Synthèse Produits-Charges";#N/A,#N/A,FALSE,"T0 Gisements";#N/A,#N/A,FALSE,"T1.CA en KF";#N/A,#N/A,FALSE,"T2.Frais de Personnel";#N/A,#N/A,FALSE,"T3. Couts fixes";#N/A,#N/A,FALSE,"Investissements &amp; amort";#N/A,#N/A,FALSE,"T4. Coûts Variables";#N/A,#N/A,FALSE,"T5. Structurants";#N/A,#N/A,FALSE,"T6. Autres frais";#N/A,#N/A,FALSE,"Volumes Sous Traitance";#N/A,#N/A,FALSE,"T7. SousTraitanceKF";#N/A,#N/A,FALSE,"Frais FI"}</definedName>
    <definedName name="wrn.totalité." localSheetId="5" hidden="1">{#N/A,#N/A,FALSE,"VAN_BusinessPlan";#N/A,#N/A,FALSE,"T0. Synthèse Produits-Charges";#N/A,#N/A,FALSE,"T0 Gisements";#N/A,#N/A,FALSE,"T1.CA en KF";#N/A,#N/A,FALSE,"T2.Frais de Personnel";#N/A,#N/A,FALSE,"T3. Couts fixes";#N/A,#N/A,FALSE,"Investissements &amp; amort";#N/A,#N/A,FALSE,"T4. Coûts Variables";#N/A,#N/A,FALSE,"T5. Structurants";#N/A,#N/A,FALSE,"T6. Autres frais";#N/A,#N/A,FALSE,"Volumes Sous Traitance";#N/A,#N/A,FALSE,"T7. SousTraitanceKF";#N/A,#N/A,FALSE,"Frais FI"}</definedName>
    <definedName name="wrn.totalité." hidden="1">{#N/A,#N/A,FALSE,"VAN_BusinessPlan";#N/A,#N/A,FALSE,"T0. Synthèse Produits-Charges";#N/A,#N/A,FALSE,"T0 Gisements";#N/A,#N/A,FALSE,"T1.CA en KF";#N/A,#N/A,FALSE,"T2.Frais de Personnel";#N/A,#N/A,FALSE,"T3. Couts fixes";#N/A,#N/A,FALSE,"Investissements &amp; amort";#N/A,#N/A,FALSE,"T4. Coûts Variables";#N/A,#N/A,FALSE,"T5. Structurants";#N/A,#N/A,FALSE,"T6. Autres frais";#N/A,#N/A,FALSE,"Volumes Sous Traitance";#N/A,#N/A,FALSE,"T7. SousTraitanceKF";#N/A,#N/A,FALSE,"Frais FI"}</definedName>
    <definedName name="wrn.Touteslesinstallations." localSheetId="1" hidden="1">{#N/A,#N/A,FALSE,"Centrale Géo";#N/A,#N/A,FALSE,"Gémeaux";#N/A,#N/A,FALSE,"Clos la Garenne";#N/A,#N/A,FALSE,"ADEF";#N/A,#N/A,FALSE,"Réseau"}</definedName>
    <definedName name="wrn.Touteslesinstallations." localSheetId="2" hidden="1">{#N/A,#N/A,FALSE,"Centrale Géo";#N/A,#N/A,FALSE,"Gémeaux";#N/A,#N/A,FALSE,"Clos la Garenne";#N/A,#N/A,FALSE,"ADEF";#N/A,#N/A,FALSE,"Réseau"}</definedName>
    <definedName name="wrn.Touteslesinstallations." localSheetId="3" hidden="1">{#N/A,#N/A,FALSE,"Centrale Géo";#N/A,#N/A,FALSE,"Gémeaux";#N/A,#N/A,FALSE,"Clos la Garenne";#N/A,#N/A,FALSE,"ADEF";#N/A,#N/A,FALSE,"Réseau"}</definedName>
    <definedName name="wrn.Touteslesinstallations." localSheetId="4" hidden="1">{#N/A,#N/A,FALSE,"Centrale Géo";#N/A,#N/A,FALSE,"Gémeaux";#N/A,#N/A,FALSE,"Clos la Garenne";#N/A,#N/A,FALSE,"ADEF";#N/A,#N/A,FALSE,"Réseau"}</definedName>
    <definedName name="wrn.Touteslesinstallations." localSheetId="5" hidden="1">{#N/A,#N/A,FALSE,"Centrale Géo";#N/A,#N/A,FALSE,"Gémeaux";#N/A,#N/A,FALSE,"Clos la Garenne";#N/A,#N/A,FALSE,"ADEF";#N/A,#N/A,FALSE,"Réseau"}</definedName>
    <definedName name="wrn.Touteslesinstallations." hidden="1">{#N/A,#N/A,FALSE,"Centrale Géo";#N/A,#N/A,FALSE,"Gémeaux";#N/A,#N/A,FALSE,"Clos la Garenne";#N/A,#N/A,FALSE,"ADEF";#N/A,#N/A,FALSE,"Réseau"}</definedName>
    <definedName name="xxx" hidden="1">#REF!</definedName>
    <definedName name="Zip">[7]Market!$C$5</definedName>
    <definedName name="zone">#REF!</definedName>
    <definedName name="_xlnm.Print_Area" localSheetId="0">'Allocation OD 2019'!$A$1:$P$71</definedName>
    <definedName name="_xlnm.Print_Area" localSheetId="1">'Allocation OD 2020'!$A$1:$Q$48</definedName>
    <definedName name="_xlnm.Print_Area" localSheetId="2">'Allocation OD 2021'!$A$1:$P$57</definedName>
    <definedName name="_xlnm.Print_Area" localSheetId="3">'Allocation OD 2022'!$A$1:$R$61</definedName>
    <definedName name="_xlnm.Print_Area" localSheetId="4">'Allocation OD 2023-1'!$A$1:$T$47</definedName>
    <definedName name="_xlnm.Print_Area" localSheetId="5">'Allocation OD 2023-2'!$A$1:$R$39</definedName>
    <definedName name="_xlnm.Print_Area" localSheetId="7">'Contribution aux ODD'!$A$1:$P$24</definedName>
    <definedName name="_xlnm.Print_Area" localSheetId="6">'Synthèse allocation'!$A$1:$R$120</definedName>
    <definedName name="_xlnm.Print_Area">#N/A</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7" l="1"/>
  <c r="J24" i="7"/>
  <c r="J30" i="7"/>
  <c r="J29" i="7"/>
  <c r="J28" i="7"/>
  <c r="J27" i="7"/>
  <c r="J26" i="7"/>
  <c r="J25" i="7"/>
  <c r="D28" i="7" l="1"/>
  <c r="D30" i="7"/>
  <c r="D29" i="7"/>
  <c r="D25" i="7"/>
  <c r="L27" i="7"/>
  <c r="I28" i="7"/>
  <c r="H28" i="7"/>
  <c r="G28" i="7"/>
  <c r="F28" i="7"/>
  <c r="I29" i="7"/>
  <c r="H29" i="7"/>
  <c r="G29" i="7"/>
  <c r="F29" i="7"/>
  <c r="I30" i="7"/>
  <c r="H30" i="7"/>
  <c r="G30" i="7"/>
  <c r="F30" i="7"/>
  <c r="D27" i="7"/>
  <c r="D26" i="7"/>
  <c r="I27" i="7"/>
  <c r="H27" i="7"/>
  <c r="G27" i="7"/>
  <c r="F27" i="7"/>
  <c r="G26" i="7"/>
  <c r="F26" i="7"/>
  <c r="H26" i="7"/>
  <c r="I26" i="7"/>
  <c r="I25" i="7"/>
  <c r="H25" i="7"/>
  <c r="G25" i="7"/>
  <c r="G24" i="7" s="1"/>
  <c r="F25" i="7"/>
  <c r="F24" i="7" s="1"/>
  <c r="E30" i="7"/>
  <c r="E29" i="7"/>
  <c r="E28" i="7"/>
  <c r="E27" i="7"/>
  <c r="E25" i="7"/>
  <c r="E26" i="7"/>
  <c r="H24" i="7" l="1"/>
  <c r="D24" i="7"/>
  <c r="E24" i="7"/>
  <c r="L66" i="7" l="1"/>
  <c r="L10" i="8" l="1"/>
  <c r="L9" i="8"/>
  <c r="M9" i="8"/>
  <c r="K10" i="8"/>
  <c r="K9" i="8"/>
  <c r="O9" i="8" l="1"/>
  <c r="N10" i="8"/>
  <c r="N9" i="8"/>
  <c r="J10" i="8"/>
  <c r="J9" i="8"/>
  <c r="I10" i="8"/>
  <c r="I9" i="8"/>
  <c r="H10" i="8"/>
  <c r="H9" i="8"/>
  <c r="F10" i="8"/>
  <c r="F9" i="8"/>
  <c r="E9" i="8"/>
  <c r="D10" i="8"/>
  <c r="D9" i="8"/>
  <c r="L54" i="7"/>
  <c r="K54" i="7"/>
  <c r="L69" i="7"/>
  <c r="K69" i="7"/>
  <c r="J69" i="7"/>
  <c r="E54" i="7"/>
  <c r="F54" i="7"/>
  <c r="G54" i="7"/>
  <c r="H54" i="7"/>
  <c r="I54" i="7"/>
  <c r="D54" i="7"/>
  <c r="E69" i="7"/>
  <c r="F69" i="7"/>
  <c r="G69" i="7"/>
  <c r="H69" i="7"/>
  <c r="I69" i="7"/>
  <c r="D69" i="7"/>
  <c r="L63" i="7"/>
  <c r="L64" i="7"/>
  <c r="K64" i="7"/>
  <c r="J64" i="7"/>
  <c r="K63" i="7"/>
  <c r="J63" i="7"/>
  <c r="E64" i="7"/>
  <c r="F64" i="7"/>
  <c r="G64" i="7"/>
  <c r="H64" i="7"/>
  <c r="I64" i="7"/>
  <c r="D64" i="7"/>
  <c r="E63" i="7"/>
  <c r="F63" i="7"/>
  <c r="G63" i="7"/>
  <c r="H63" i="7"/>
  <c r="I63" i="7"/>
  <c r="D63" i="7"/>
  <c r="L51" i="7"/>
  <c r="K51" i="7"/>
  <c r="J51" i="7"/>
  <c r="L50" i="7"/>
  <c r="K50" i="7"/>
  <c r="J50" i="7"/>
  <c r="E51" i="7"/>
  <c r="F51" i="7"/>
  <c r="G51" i="7"/>
  <c r="H51" i="7"/>
  <c r="I51" i="7"/>
  <c r="D51" i="7"/>
  <c r="E50" i="7"/>
  <c r="F50" i="7"/>
  <c r="G50" i="7"/>
  <c r="H50" i="7"/>
  <c r="I50" i="7"/>
  <c r="D50" i="7"/>
  <c r="L42" i="7"/>
  <c r="K42" i="7"/>
  <c r="J42" i="7"/>
  <c r="K44" i="7"/>
  <c r="K43" i="7" s="1"/>
  <c r="K46" i="7"/>
  <c r="K47" i="7"/>
  <c r="K48" i="7"/>
  <c r="K49" i="7"/>
  <c r="K53" i="7"/>
  <c r="K52" i="7" s="1"/>
  <c r="K56" i="7"/>
  <c r="K57" i="7"/>
  <c r="K59" i="7"/>
  <c r="K60" i="7"/>
  <c r="K61" i="7"/>
  <c r="K62" i="7"/>
  <c r="K66" i="7"/>
  <c r="K67" i="7"/>
  <c r="K68" i="7"/>
  <c r="E42" i="7"/>
  <c r="F42" i="7"/>
  <c r="G42" i="7"/>
  <c r="H42" i="7"/>
  <c r="I42" i="7"/>
  <c r="D42" i="7"/>
  <c r="L39" i="7"/>
  <c r="K39" i="7"/>
  <c r="J39" i="7"/>
  <c r="E39" i="7"/>
  <c r="F39" i="7"/>
  <c r="G39" i="7"/>
  <c r="H39" i="7"/>
  <c r="I39" i="7"/>
  <c r="D39" i="7"/>
  <c r="L35" i="7"/>
  <c r="K35" i="7"/>
  <c r="J35" i="7"/>
  <c r="E35" i="7"/>
  <c r="F35" i="7"/>
  <c r="G35" i="7"/>
  <c r="H35" i="7"/>
  <c r="I35" i="7"/>
  <c r="D35" i="7"/>
  <c r="L30" i="7"/>
  <c r="K30" i="7"/>
  <c r="L29" i="7"/>
  <c r="K29" i="7"/>
  <c r="L23" i="7"/>
  <c r="K23" i="7"/>
  <c r="E23" i="7"/>
  <c r="F23" i="7"/>
  <c r="G23" i="7"/>
  <c r="H23" i="7"/>
  <c r="I23" i="7"/>
  <c r="J23" i="7"/>
  <c r="D23" i="7"/>
  <c r="K65" i="7" l="1"/>
  <c r="K58" i="7"/>
  <c r="K55" i="7"/>
  <c r="K45" i="7"/>
  <c r="D48" i="7" l="1"/>
  <c r="E57" i="7"/>
  <c r="F57" i="7"/>
  <c r="G57" i="7"/>
  <c r="H57" i="7"/>
  <c r="I57" i="7"/>
  <c r="D57" i="7"/>
  <c r="J49" i="7"/>
  <c r="I49" i="7"/>
  <c r="E49" i="7"/>
  <c r="F49" i="7"/>
  <c r="G49" i="7"/>
  <c r="H49" i="7"/>
  <c r="D49" i="7"/>
  <c r="L56" i="7"/>
  <c r="J56" i="7"/>
  <c r="E56" i="7"/>
  <c r="F56" i="7"/>
  <c r="G56" i="7"/>
  <c r="H56" i="7"/>
  <c r="I56" i="7"/>
  <c r="D56" i="7"/>
  <c r="L53" i="7"/>
  <c r="L52" i="7" s="1"/>
  <c r="J53" i="7"/>
  <c r="E53" i="7"/>
  <c r="F53" i="7"/>
  <c r="F52" i="7" s="1"/>
  <c r="G53" i="7"/>
  <c r="G52" i="7" s="1"/>
  <c r="H53" i="7"/>
  <c r="H52" i="7" s="1"/>
  <c r="I53" i="7"/>
  <c r="I52" i="7" s="1"/>
  <c r="D53" i="7"/>
  <c r="D52" i="7" s="1"/>
  <c r="J66" i="7"/>
  <c r="I66" i="7"/>
  <c r="H66" i="7"/>
  <c r="G66" i="7"/>
  <c r="F66" i="7"/>
  <c r="E66" i="7"/>
  <c r="D66" i="7"/>
  <c r="E52" i="7" l="1"/>
  <c r="J52" i="7"/>
  <c r="D5" i="8"/>
  <c r="D47" i="7"/>
  <c r="L44" i="7"/>
  <c r="L43" i="7" s="1"/>
  <c r="J44" i="7"/>
  <c r="J43" i="7" s="1"/>
  <c r="I44" i="7"/>
  <c r="I43" i="7" s="1"/>
  <c r="H44" i="7"/>
  <c r="H43" i="7" s="1"/>
  <c r="G44" i="7"/>
  <c r="G43" i="7" s="1"/>
  <c r="F44" i="7"/>
  <c r="F43" i="7" s="1"/>
  <c r="E44" i="7"/>
  <c r="E43" i="7" s="1"/>
  <c r="D44" i="7"/>
  <c r="D43" i="7" s="1"/>
  <c r="L47" i="7"/>
  <c r="J47" i="7"/>
  <c r="E47" i="7"/>
  <c r="F47" i="7"/>
  <c r="G47" i="7"/>
  <c r="H47" i="7"/>
  <c r="I47" i="7"/>
  <c r="D46" i="7"/>
  <c r="D45" i="7" l="1"/>
  <c r="L59" i="7"/>
  <c r="L60" i="7"/>
  <c r="L61" i="7"/>
  <c r="L62" i="7"/>
  <c r="L68" i="7"/>
  <c r="L57" i="7"/>
  <c r="L49" i="7"/>
  <c r="L48" i="7"/>
  <c r="L46" i="7"/>
  <c r="K38" i="7"/>
  <c r="K37" i="7"/>
  <c r="K32" i="7"/>
  <c r="K34" i="7"/>
  <c r="K26" i="7"/>
  <c r="K27" i="7"/>
  <c r="K28" i="7"/>
  <c r="K22" i="7"/>
  <c r="K21" i="7"/>
  <c r="J68" i="7"/>
  <c r="E67" i="7"/>
  <c r="F67" i="7"/>
  <c r="G67" i="7"/>
  <c r="H67" i="7"/>
  <c r="I67" i="7"/>
  <c r="J67" i="7"/>
  <c r="D67" i="7"/>
  <c r="J62" i="7"/>
  <c r="J61" i="7"/>
  <c r="J60" i="7"/>
  <c r="J59" i="7"/>
  <c r="J57" i="7"/>
  <c r="J46" i="7"/>
  <c r="I46" i="7"/>
  <c r="H46" i="7"/>
  <c r="G46" i="7"/>
  <c r="F46" i="7"/>
  <c r="E46" i="7"/>
  <c r="J48" i="7"/>
  <c r="I48" i="7"/>
  <c r="H48" i="7"/>
  <c r="G48" i="7"/>
  <c r="F48" i="7"/>
  <c r="E48" i="7"/>
  <c r="J38" i="7"/>
  <c r="J37" i="7"/>
  <c r="J34" i="7"/>
  <c r="J32" i="7"/>
  <c r="J19" i="7"/>
  <c r="J20" i="7"/>
  <c r="J21" i="7"/>
  <c r="J22" i="7"/>
  <c r="E21" i="7"/>
  <c r="F21" i="7"/>
  <c r="G21" i="7"/>
  <c r="H21" i="7"/>
  <c r="I21" i="7"/>
  <c r="D21" i="7"/>
  <c r="F22" i="7"/>
  <c r="G22" i="7"/>
  <c r="H22" i="7"/>
  <c r="I22" i="7"/>
  <c r="E22" i="7"/>
  <c r="D22" i="7"/>
  <c r="D7" i="8" l="1"/>
  <c r="F45" i="7"/>
  <c r="G45" i="7"/>
  <c r="K36" i="7"/>
  <c r="L58" i="7"/>
  <c r="H45" i="7"/>
  <c r="J5" i="8"/>
  <c r="J45" i="7"/>
  <c r="E45" i="7"/>
  <c r="I45" i="7"/>
  <c r="L45" i="7"/>
  <c r="I61" i="7"/>
  <c r="H61" i="7"/>
  <c r="G61" i="7"/>
  <c r="F61" i="7"/>
  <c r="E61" i="7"/>
  <c r="K7" i="8" s="1"/>
  <c r="D61" i="7"/>
  <c r="I60" i="7"/>
  <c r="H60" i="7"/>
  <c r="G60" i="7"/>
  <c r="F60" i="7"/>
  <c r="E60" i="7"/>
  <c r="D60" i="7"/>
  <c r="I59" i="7"/>
  <c r="H59" i="7"/>
  <c r="G59" i="7"/>
  <c r="F59" i="7"/>
  <c r="E59" i="7"/>
  <c r="D59" i="7"/>
  <c r="I62" i="7"/>
  <c r="H62" i="7"/>
  <c r="G62" i="7"/>
  <c r="F62" i="7"/>
  <c r="E62" i="7"/>
  <c r="F8" i="8" s="1"/>
  <c r="D62" i="7"/>
  <c r="I68" i="7"/>
  <c r="I65" i="7" s="1"/>
  <c r="H68" i="7"/>
  <c r="H65" i="7" s="1"/>
  <c r="G68" i="7"/>
  <c r="G65" i="7" s="1"/>
  <c r="F68" i="7"/>
  <c r="F65" i="7" s="1"/>
  <c r="E68" i="7"/>
  <c r="E65" i="7" s="1"/>
  <c r="D68" i="7"/>
  <c r="D65" i="7" s="1"/>
  <c r="I37" i="7"/>
  <c r="H37" i="7"/>
  <c r="G37" i="7"/>
  <c r="F37" i="7"/>
  <c r="E37" i="7"/>
  <c r="D37" i="7"/>
  <c r="I38" i="7"/>
  <c r="H38" i="7"/>
  <c r="G38" i="7"/>
  <c r="F38" i="7"/>
  <c r="E38" i="7"/>
  <c r="D38" i="7"/>
  <c r="I34" i="7"/>
  <c r="H34" i="7"/>
  <c r="G34" i="7"/>
  <c r="F34" i="7"/>
  <c r="E34" i="7"/>
  <c r="D34" i="7"/>
  <c r="L34" i="7"/>
  <c r="I32" i="7"/>
  <c r="H32" i="7"/>
  <c r="G32" i="7"/>
  <c r="F32" i="7"/>
  <c r="E32" i="7"/>
  <c r="D32" i="7"/>
  <c r="L26" i="7"/>
  <c r="L25" i="7"/>
  <c r="L28" i="7"/>
  <c r="K25" i="7"/>
  <c r="K24" i="7" s="1"/>
  <c r="K20" i="7"/>
  <c r="E20" i="7"/>
  <c r="F20" i="7"/>
  <c r="G20" i="7"/>
  <c r="H20" i="7"/>
  <c r="D20" i="7"/>
  <c r="K19" i="7"/>
  <c r="E19" i="7"/>
  <c r="F19" i="7"/>
  <c r="G19" i="7"/>
  <c r="H19" i="7"/>
  <c r="I19" i="7"/>
  <c r="D19" i="7"/>
  <c r="L21" i="7"/>
  <c r="L20" i="7"/>
  <c r="L22" i="7"/>
  <c r="L19" i="7"/>
  <c r="L24" i="7" l="1"/>
  <c r="J18" i="7"/>
  <c r="K18" i="7"/>
  <c r="J65" i="7"/>
  <c r="G58" i="7"/>
  <c r="F58" i="7"/>
  <c r="F18" i="7"/>
  <c r="D58" i="7"/>
  <c r="G36" i="7"/>
  <c r="J58" i="7"/>
  <c r="E58" i="7"/>
  <c r="H58" i="7"/>
  <c r="I58" i="7"/>
  <c r="D18" i="7"/>
  <c r="H18" i="7"/>
  <c r="D36" i="7"/>
  <c r="H36" i="7"/>
  <c r="I36" i="7"/>
  <c r="O5" i="8"/>
  <c r="J36" i="7"/>
  <c r="E36" i="7"/>
  <c r="L5" i="8"/>
  <c r="F36" i="7"/>
  <c r="E18" i="7"/>
  <c r="G18" i="7"/>
  <c r="J6" i="8"/>
  <c r="F5" i="8"/>
  <c r="K5" i="8"/>
  <c r="D8" i="8"/>
  <c r="D4" i="8" s="1"/>
  <c r="I8" i="8"/>
  <c r="F6" i="8"/>
  <c r="K6" i="8"/>
  <c r="I6" i="8"/>
  <c r="H6" i="8"/>
  <c r="N6" i="8"/>
  <c r="L6" i="8"/>
  <c r="H7" i="8"/>
  <c r="N7" i="8"/>
  <c r="L8" i="8"/>
  <c r="J8" i="8"/>
  <c r="H8" i="8"/>
  <c r="N8" i="8"/>
  <c r="G8" i="8"/>
  <c r="K8" i="8"/>
  <c r="I5" i="8"/>
  <c r="H5" i="8"/>
  <c r="N5" i="8"/>
  <c r="G5" i="8"/>
  <c r="I7" i="8"/>
  <c r="F7" i="8"/>
  <c r="J55" i="7"/>
  <c r="L67" i="7"/>
  <c r="L65" i="7" s="1"/>
  <c r="L41" i="7"/>
  <c r="L40" i="7" s="1"/>
  <c r="K41" i="7"/>
  <c r="K40" i="7" s="1"/>
  <c r="L55" i="7"/>
  <c r="L38" i="7"/>
  <c r="L37" i="7"/>
  <c r="L33" i="7"/>
  <c r="K33" i="7"/>
  <c r="K31" i="7" s="1"/>
  <c r="L32" i="7"/>
  <c r="K71" i="7" l="1"/>
  <c r="G4" i="8"/>
  <c r="K4" i="8"/>
  <c r="I4" i="8"/>
  <c r="F4" i="8"/>
  <c r="N4" i="8"/>
  <c r="H4" i="8"/>
  <c r="L36" i="7"/>
  <c r="L31" i="7"/>
  <c r="L18" i="7"/>
  <c r="L71" i="7" l="1"/>
  <c r="E33" i="7"/>
  <c r="F33" i="7"/>
  <c r="F31" i="7" s="1"/>
  <c r="G33" i="7"/>
  <c r="G31" i="7" s="1"/>
  <c r="H33" i="7"/>
  <c r="H31" i="7" s="1"/>
  <c r="I33" i="7"/>
  <c r="I31" i="7" s="1"/>
  <c r="D41" i="7"/>
  <c r="D40" i="7" s="1"/>
  <c r="E41" i="7"/>
  <c r="F41" i="7"/>
  <c r="F40" i="7" s="1"/>
  <c r="G41" i="7"/>
  <c r="G40" i="7" s="1"/>
  <c r="H41" i="7"/>
  <c r="H40" i="7" s="1"/>
  <c r="I41" i="7"/>
  <c r="I40" i="7" s="1"/>
  <c r="J41" i="7"/>
  <c r="J33" i="7"/>
  <c r="J40" i="7" l="1"/>
  <c r="E40" i="7"/>
  <c r="E31" i="7"/>
  <c r="J31" i="7"/>
  <c r="J7" i="8"/>
  <c r="J4" i="8" s="1"/>
  <c r="L7" i="8"/>
  <c r="L4" i="8" s="1"/>
  <c r="E8" i="8"/>
  <c r="E4" i="8" s="1"/>
  <c r="M8" i="8"/>
  <c r="M4" i="8" s="1"/>
  <c r="O8" i="8"/>
  <c r="O4" i="8" s="1"/>
  <c r="I55" i="7"/>
  <c r="G55" i="7"/>
  <c r="H55" i="7"/>
  <c r="F55" i="7"/>
  <c r="E55" i="7"/>
  <c r="E78" i="7" s="1"/>
  <c r="D55" i="7"/>
  <c r="E79" i="7" l="1"/>
  <c r="D33" i="7"/>
  <c r="D31" i="7" s="1"/>
  <c r="D71" i="7" s="1"/>
  <c r="H71" i="7" l="1"/>
  <c r="G71" i="7"/>
  <c r="F71" i="7"/>
  <c r="E71" i="7" l="1"/>
  <c r="J71" i="7" s="1"/>
  <c r="I20" i="7" l="1"/>
  <c r="I18" i="7" l="1"/>
  <c r="I71" i="7" s="1"/>
</calcChain>
</file>

<file path=xl/sharedStrings.xml><?xml version="1.0" encoding="utf-8"?>
<sst xmlns="http://schemas.openxmlformats.org/spreadsheetml/2006/main" count="1686" uniqueCount="583">
  <si>
    <t>Santé et médico-social</t>
  </si>
  <si>
    <t>Accompagnement du vieillissement de la population</t>
  </si>
  <si>
    <t>Immobilier social</t>
  </si>
  <si>
    <t>Soutien associatif</t>
  </si>
  <si>
    <t>Economie Sociale et Solidaire</t>
  </si>
  <si>
    <t>Education et insertion professionnelle</t>
  </si>
  <si>
    <t>Organisme de formation</t>
  </si>
  <si>
    <t>Infrastructures numériques</t>
  </si>
  <si>
    <t>Accès au numérique</t>
  </si>
  <si>
    <t>Infrastructures de production d'énergie verte</t>
  </si>
  <si>
    <t>Production d'électricité d'origine renouvelable</t>
  </si>
  <si>
    <t>Réhabilitation de sites</t>
  </si>
  <si>
    <t>Dépollution des sols</t>
  </si>
  <si>
    <t>Immobilier vert</t>
  </si>
  <si>
    <t>Bâtiments verts</t>
  </si>
  <si>
    <t>Sous-domaine</t>
  </si>
  <si>
    <t>Infrastructures et services de mobilité durable</t>
  </si>
  <si>
    <t>Centre de données éco-efficients</t>
  </si>
  <si>
    <t>ü</t>
  </si>
  <si>
    <t>Banque des territoires</t>
  </si>
  <si>
    <t>Résidences Services Seniors (RSS)</t>
  </si>
  <si>
    <t>Réseaux d'initiative publique (RIP)</t>
  </si>
  <si>
    <t>Formation numérique et enseignement technique</t>
  </si>
  <si>
    <t>Toute entreprise de l'ESS</t>
  </si>
  <si>
    <t>Lutte contre le mal-logement</t>
  </si>
  <si>
    <t>Tout type de sites</t>
  </si>
  <si>
    <t>CDC II</t>
  </si>
  <si>
    <t>Montant</t>
  </si>
  <si>
    <t>Direction</t>
  </si>
  <si>
    <t>Typologie</t>
  </si>
  <si>
    <t>Domaine</t>
  </si>
  <si>
    <t>Eolien</t>
  </si>
  <si>
    <t>Tourisme et Tertiaire</t>
  </si>
  <si>
    <t>Transport et mobilité durable</t>
  </si>
  <si>
    <t>Datacenter territoriaux</t>
  </si>
  <si>
    <t>Insertion, revitalisation des zones rurales</t>
  </si>
  <si>
    <t>Colocation senior, services en EHPAD</t>
  </si>
  <si>
    <t>Résidentiel, Tertiaire</t>
  </si>
  <si>
    <t>Transition alimentaire</t>
  </si>
  <si>
    <t>Agriculture biologique, économie circulaire, zéro-déchet</t>
  </si>
  <si>
    <t>Accès à la formation</t>
  </si>
  <si>
    <t>Logement social</t>
  </si>
  <si>
    <t>OD 2022</t>
  </si>
  <si>
    <t>OD 2021</t>
  </si>
  <si>
    <t>OD 2020</t>
  </si>
  <si>
    <t>OD 2019</t>
  </si>
  <si>
    <t>Santé et médico social</t>
  </si>
  <si>
    <t>Format</t>
  </si>
  <si>
    <t>Programme EMTN</t>
  </si>
  <si>
    <t>Notation</t>
  </si>
  <si>
    <t>Aa2 (Moody’s) / AA (S&amp;P)</t>
  </si>
  <si>
    <t>Date de l’opération</t>
  </si>
  <si>
    <t>Date d’échéance</t>
  </si>
  <si>
    <t>0,0 % annuel</t>
  </si>
  <si>
    <t>0,01 % annuel</t>
  </si>
  <si>
    <t>Rendement reoffer</t>
  </si>
  <si>
    <t>-0,263% annuel</t>
  </si>
  <si>
    <t>Listing</t>
  </si>
  <si>
    <t>Syndicat bancaire</t>
  </si>
  <si>
    <t>Coupon</t>
  </si>
  <si>
    <t>Année</t>
  </si>
  <si>
    <t>Euronext Paris</t>
  </si>
  <si>
    <t>CACIB, JPM, LBP, Natixis, NM NV, SG</t>
  </si>
  <si>
    <t>CACIB, HSBC, SGCIB, JPM, BOFA, LBP</t>
  </si>
  <si>
    <t>BNPP, CACIB, HSBC, Natixis, SGCIB</t>
  </si>
  <si>
    <t>BNPP, DB, LBP, SG </t>
  </si>
  <si>
    <t>Spread reoffer</t>
  </si>
  <si>
    <t>OAT interpolée + 13 bps (OAT 0% 25/02/2026 &amp; OAT 0,25% 25/11/2026)</t>
  </si>
  <si>
    <t>ISIN</t>
  </si>
  <si>
    <t>FR0013426426</t>
  </si>
  <si>
    <t>FR0013534443</t>
  </si>
  <si>
    <t>FR0014003RL9</t>
  </si>
  <si>
    <t>FR001400DCH4</t>
  </si>
  <si>
    <t>FR0013426426 (2019)</t>
  </si>
  <si>
    <t>FR0013534443 (2020)</t>
  </si>
  <si>
    <t>FR0014003RL9 (2021)</t>
  </si>
  <si>
    <t>FR001400DCH4 (2022)</t>
  </si>
  <si>
    <t>Infrastructures numériques (Data center vert)</t>
  </si>
  <si>
    <t>Infrastructures numériques (Accès au numérique)</t>
  </si>
  <si>
    <t>Total</t>
  </si>
  <si>
    <t>Eolien, Solaire photovoltaïque, Biomasse</t>
  </si>
  <si>
    <t>Montants
investis</t>
  </si>
  <si>
    <r>
      <t xml:space="preserve">Actifs
</t>
    </r>
    <r>
      <rPr>
        <sz val="16"/>
        <rFont val="Calibri"/>
        <family val="2"/>
        <scheme val="minor"/>
      </rPr>
      <t>(nombre)</t>
    </r>
  </si>
  <si>
    <t>Part moyenne
du capital détenu
par la CDC</t>
  </si>
  <si>
    <r>
      <t xml:space="preserve">Total des décaissements
</t>
    </r>
    <r>
      <rPr>
        <sz val="16"/>
        <rFont val="Calibri"/>
        <family val="2"/>
        <scheme val="minor"/>
      </rPr>
      <t>au 31/12/2022</t>
    </r>
  </si>
  <si>
    <t>500 M€</t>
  </si>
  <si>
    <t>Détail de l'obligation</t>
  </si>
  <si>
    <t>3.053 %</t>
  </si>
  <si>
    <t>Matériel roulant propre et infrastructures d'avitaillement</t>
  </si>
  <si>
    <t>OAT interpolée + 18 bps (OAT 0,5 %
25/05/2025 &amp; OAT 1 % 25/11/2025)</t>
  </si>
  <si>
    <t>Eolien,  Solaire photovoltaïque</t>
  </si>
  <si>
    <t>OAT interpolée + 57 bps ( OAT 0% 25/02/2027 &amp; OAT 0,75% 25/02/2028 )</t>
  </si>
  <si>
    <t>Infrastructures et services
de mobilité durable</t>
  </si>
  <si>
    <t>Banque des territoires &amp; CDC II</t>
  </si>
  <si>
    <t>Centres de données
éco-efficients</t>
  </si>
  <si>
    <t>Coupon annuel</t>
  </si>
  <si>
    <t>OAT interpolée + 57 bps (OAT 0% 25/02/2027 &amp; OAT 0,75% 25/02/2028)</t>
  </si>
  <si>
    <r>
      <t xml:space="preserve">Total des décaissements
</t>
    </r>
    <r>
      <rPr>
        <sz val="18"/>
        <rFont val="Calibri"/>
        <family val="2"/>
        <scheme val="minor"/>
      </rPr>
      <t>au 31/12/2022</t>
    </r>
  </si>
  <si>
    <t>projets verts</t>
  </si>
  <si>
    <t>projets sociaux</t>
  </si>
  <si>
    <t>Montants investis</t>
  </si>
  <si>
    <t>Actifs
(nombre)</t>
  </si>
  <si>
    <t>Total des décaissements
au 31/12/2022</t>
  </si>
  <si>
    <t>Résidences Services Seniors (RSS) et collocations séniors</t>
  </si>
  <si>
    <t>Economie Sociale et
Solidaire</t>
  </si>
  <si>
    <t>ODD 1</t>
  </si>
  <si>
    <t>ODD 2</t>
  </si>
  <si>
    <t>ODD 3</t>
  </si>
  <si>
    <t>ODD 4</t>
  </si>
  <si>
    <t>ODD 7</t>
  </si>
  <si>
    <t>ODD 8</t>
  </si>
  <si>
    <t>ODD 9</t>
  </si>
  <si>
    <t>ODD 10</t>
  </si>
  <si>
    <t>ODD 11</t>
  </si>
  <si>
    <t>ODD 12</t>
  </si>
  <si>
    <t>ODD 13</t>
  </si>
  <si>
    <t>ODD 15</t>
  </si>
  <si>
    <t>ODD prioritaire</t>
  </si>
  <si>
    <t>ODD significatif</t>
  </si>
  <si>
    <t>Descrpiption</t>
  </si>
  <si>
    <t>Impact environnemental et climatique</t>
  </si>
  <si>
    <t>Impact social et territorial</t>
  </si>
  <si>
    <t>Etat d'avancement
du projet</t>
  </si>
  <si>
    <t>Éolien</t>
  </si>
  <si>
    <t>En exploitation</t>
  </si>
  <si>
    <t>Livré</t>
  </si>
  <si>
    <t>BREEAM niveau Very Good</t>
  </si>
  <si>
    <t xml:space="preserve">Effinergie BEPOS </t>
  </si>
  <si>
    <t>BREEAM niveau Excellent
BBC Effinergie 2017</t>
  </si>
  <si>
    <t>Effinergie BEPOS 2017
E+C- : E3C1</t>
  </si>
  <si>
    <t>RT 2012 - 10 ; Certifié BEE
Label Biodivercity</t>
  </si>
  <si>
    <t xml:space="preserve">
Impact sur la santé publique via la décontamination des sites
Lutte contre l’artificialisation de nouveaux sols</t>
  </si>
  <si>
    <t>100% en cours de dépollution</t>
  </si>
  <si>
    <t>Réseaux de fibre optique</t>
  </si>
  <si>
    <t>Objectif de couverture très haut débit du territoire concerné : 100 %</t>
  </si>
  <si>
    <t>En construction</t>
  </si>
  <si>
    <t>Permettre l’insertion future des jeunes, âgés d’au moins 15 ans, en difficulté avec le système traditionnel d’enseignement</t>
  </si>
  <si>
    <t xml:space="preserve">Le projet de la SOLIFAP est d’agir, aux côtés de la Fondation Abbé Pierre, pour que chacun bénéficie d’un habitat digne de son humanité, facteur d’épanouissement personnel et d’insertion dans la société. </t>
  </si>
  <si>
    <t>Fonds ESS</t>
  </si>
  <si>
    <t>Emergence et changement d’échelle des entreprises de l’ESS résidant en France</t>
  </si>
  <si>
    <t>Création dans les territoires d’activités et d’emplois non délocalisables, et développement socio-économique des territoires</t>
  </si>
  <si>
    <t xml:space="preserve">En projet </t>
  </si>
  <si>
    <t>Production d'électricité et de chaleur d'origine renouvelable</t>
  </si>
  <si>
    <t>Biomasse</t>
  </si>
  <si>
    <t>Solaire
photovoltaïque</t>
  </si>
  <si>
    <r>
      <rPr>
        <b/>
        <sz val="15"/>
        <color theme="1"/>
        <rFont val="Calibri"/>
        <family val="2"/>
        <scheme val="minor"/>
      </rPr>
      <t>Hôtel Malakoff Okko - Lille (59)</t>
    </r>
    <r>
      <rPr>
        <sz val="15"/>
        <color theme="1"/>
        <rFont val="Calibri"/>
        <family val="2"/>
        <scheme val="minor"/>
      </rPr>
      <t xml:space="preserve">
Ensemble hôtelier</t>
    </r>
  </si>
  <si>
    <t>10,25 MW de puissance installée
19 325 MWh produits en 2022
5 798 tCO2eq évitées en 2022</t>
  </si>
  <si>
    <t>10,1 MW de puissance installée
12 712 MWh produits en 2022
6 217 tCO2eq évitées en 2022</t>
  </si>
  <si>
    <r>
      <rPr>
        <b/>
        <sz val="15"/>
        <color theme="1"/>
        <rFont val="Calibri"/>
        <family val="2"/>
        <scheme val="minor"/>
      </rPr>
      <t>Centrale photovoltaique de Saint Eusèbe en Saône-et-Loire (71)</t>
    </r>
    <r>
      <rPr>
        <sz val="15"/>
        <color theme="1"/>
        <rFont val="Calibri"/>
        <family val="2"/>
        <scheme val="minor"/>
      </rPr>
      <t xml:space="preserve"> - Développement d'une centrale photovoltaique avec BELECTRIV PV 6</t>
    </r>
  </si>
  <si>
    <r>
      <rPr>
        <b/>
        <sz val="15"/>
        <color theme="1"/>
        <rFont val="Calibri"/>
        <family val="2"/>
        <scheme val="minor"/>
      </rPr>
      <t xml:space="preserve">Parc éolien de Migré en Charente Maritime (17) - </t>
    </r>
    <r>
      <rPr>
        <sz val="15"/>
        <color theme="1"/>
        <rFont val="Calibri"/>
        <family val="2"/>
        <scheme val="minor"/>
      </rPr>
      <t>Développement d'un parc éolien de 5 éoliennes avec FOYE ENERGIES</t>
    </r>
  </si>
  <si>
    <t>30 000 habitants alimentés en électricité d'origine renouvelable (hors chauffage)
130 000 habitants chauffés d'origine renouvelable</t>
  </si>
  <si>
    <t>16 693 personnes alimentées en 2022 en électricité d'origine renouvelable (hors chauffage)</t>
  </si>
  <si>
    <t>11 000 personnes alimentées en 2022 en électricité d'origine renouvelable (hors chauffage)</t>
  </si>
  <si>
    <t>5 719 personnes alimentées en 2022 en électricité d'origine renouvelable (hors chauffage)</t>
  </si>
  <si>
    <t>Résidences Services Senior (RSS)</t>
  </si>
  <si>
    <t>Formation numérique</t>
  </si>
  <si>
    <t>Enseignement technique</t>
  </si>
  <si>
    <t>Tertiaire
(construction neuve)</t>
  </si>
  <si>
    <t>Tertiaire
(réhabilitation)</t>
  </si>
  <si>
    <t>Logements
(construction neuve)</t>
  </si>
  <si>
    <r>
      <rPr>
        <b/>
        <sz val="15"/>
        <color theme="1"/>
        <rFont val="Calibri"/>
        <family val="2"/>
        <scheme val="minor"/>
      </rPr>
      <t xml:space="preserve">Vanves (92) - </t>
    </r>
    <r>
      <rPr>
        <sz val="15"/>
        <color theme="1"/>
        <rFont val="Calibri"/>
        <family val="2"/>
        <scheme val="minor"/>
      </rPr>
      <t>Vente en état futur d’achèvement d’un immeuble de logements qui comprendra 50 appartements</t>
    </r>
  </si>
  <si>
    <t>Requalification de la zone André Dessaux</t>
  </si>
  <si>
    <t>1350 collaborateurs</t>
  </si>
  <si>
    <t>Création de 2 000 emplois grâce à l’implantation d’entreprises majeures</t>
  </si>
  <si>
    <t>14 entreprises dans ce bâtiment</t>
  </si>
  <si>
    <r>
      <rPr>
        <b/>
        <sz val="15"/>
        <color theme="1"/>
        <rFont val="Calibri"/>
        <family val="2"/>
        <scheme val="minor"/>
      </rPr>
      <t>Lillenium bureaux et Centre Commercial à Lille (59) -</t>
    </r>
    <r>
      <rPr>
        <sz val="15"/>
        <color theme="1"/>
        <rFont val="Calibri"/>
        <family val="2"/>
        <scheme val="minor"/>
      </rPr>
      <t xml:space="preserve"> Ensemble mixte (commerces, bureaux, hôtels) de plus de 60 000 m² dont 4 240 m² de bureaux.</t>
    </r>
  </si>
  <si>
    <r>
      <rPr>
        <b/>
        <sz val="15"/>
        <color theme="1"/>
        <rFont val="Calibri"/>
        <family val="2"/>
        <scheme val="minor"/>
      </rPr>
      <t xml:space="preserve">IntenCity à Grenoble (38) - </t>
    </r>
    <r>
      <rPr>
        <sz val="15"/>
        <color theme="1"/>
        <rFont val="Calibri"/>
        <family val="2"/>
        <scheme val="minor"/>
      </rPr>
      <t>Campus tertiaire de Schneider Electric à Grenoble</t>
    </r>
  </si>
  <si>
    <r>
      <rPr>
        <b/>
        <sz val="15"/>
        <color theme="1"/>
        <rFont val="Calibri"/>
        <family val="2"/>
        <scheme val="minor"/>
      </rPr>
      <t xml:space="preserve">Citevolia à Fleury les Aubrais (45) - </t>
    </r>
    <r>
      <rPr>
        <sz val="15"/>
        <color theme="1"/>
        <rFont val="Calibri"/>
        <family val="2"/>
        <scheme val="minor"/>
      </rPr>
      <t>Immeuble de bureaux  de 6 820m², siège de la CCI du Loiret</t>
    </r>
  </si>
  <si>
    <t>Certification HQE 9 étoiles Excellent 
Bâtiment A et B : BBC EFFINERGIE 2017 E2 C1 / Bâtiment C : BEPOS EFFINERGIE 2017 E3 C1</t>
  </si>
  <si>
    <r>
      <rPr>
        <b/>
        <sz val="15"/>
        <color theme="1"/>
        <rFont val="Calibri"/>
        <family val="2"/>
        <scheme val="minor"/>
      </rPr>
      <t xml:space="preserve">Arteparc Lille-Lesquin (59) - </t>
    </r>
    <r>
      <rPr>
        <sz val="15"/>
        <color theme="1"/>
        <rFont val="Calibri"/>
        <family val="2"/>
        <scheme val="minor"/>
      </rPr>
      <t>Immobilier d’entreprise - 1er parc tertiaire de 3ème génération de la région Hauts de France</t>
    </r>
  </si>
  <si>
    <t>Implantation en Zone Franche Urbaine et en Quartier Prioritaire de la Politique de la Ville</t>
  </si>
  <si>
    <r>
      <rPr>
        <b/>
        <sz val="15"/>
        <color theme="1"/>
        <rFont val="Calibri"/>
        <family val="2"/>
        <scheme val="minor"/>
      </rPr>
      <t xml:space="preserve">Bureaux neufs Le Racine Strasbourg (67) -  </t>
    </r>
    <r>
      <rPr>
        <sz val="15"/>
        <color theme="1"/>
        <rFont val="Calibri"/>
        <family val="2"/>
        <scheme val="minor"/>
      </rPr>
      <t>8 500 m² de bureaux neufs répartis en 3 bâtiments</t>
    </r>
  </si>
  <si>
    <t>Contribuer au renouveau du quartier en proposant une mixité sociale et des services accessibles à tous : une maison de santé, des bureaux classés ERP dédiés aux entreprises de l'ESS</t>
  </si>
  <si>
    <r>
      <rPr>
        <b/>
        <sz val="15"/>
        <color theme="1"/>
        <rFont val="Calibri"/>
        <family val="2"/>
        <scheme val="minor"/>
      </rPr>
      <t xml:space="preserve">Quai des Caps Ilot Cap Leeuwin à Bordeaux (33) - </t>
    </r>
    <r>
      <rPr>
        <sz val="15"/>
        <color theme="1"/>
        <rFont val="Calibri"/>
        <family val="2"/>
        <scheme val="minor"/>
      </rPr>
      <t>Immobilier d’entreprise</t>
    </r>
  </si>
  <si>
    <t>Accueil sur ce site d'activités notamment dédiées à la fabrication, à l’artisanat, à l’industrie créative et numérique, à l’ESS.</t>
  </si>
  <si>
    <r>
      <rPr>
        <b/>
        <sz val="15"/>
        <color theme="1"/>
        <rFont val="Calibri"/>
        <family val="2"/>
        <scheme val="minor"/>
      </rPr>
      <t xml:space="preserve">Immeuble #V2 à Saint-Ouen-sur-Seine (93) - </t>
    </r>
    <r>
      <rPr>
        <sz val="15"/>
        <color theme="1"/>
        <rFont val="Calibri"/>
        <family val="2"/>
        <scheme val="minor"/>
      </rPr>
      <t>Construction d’une ensemble immobilier de bureaux neuf développant environ 13 500 m²</t>
    </r>
  </si>
  <si>
    <t>HQE Neuf 2016 Niveau Exceptionnel
BREEAM International New Construction 2016 Niveau Excellent
Effinergie +</t>
  </si>
  <si>
    <r>
      <rPr>
        <b/>
        <sz val="15"/>
        <color theme="1"/>
        <rFont val="Calibri"/>
        <family val="2"/>
        <scheme val="minor"/>
      </rPr>
      <t xml:space="preserve">Altiplano à La Défense (92) - </t>
    </r>
    <r>
      <rPr>
        <sz val="15"/>
        <color theme="1"/>
        <rFont val="Calibri"/>
        <family val="2"/>
        <scheme val="minor"/>
      </rPr>
      <t>Restructuration et sur-élévation d’un actif de bureaux à La Défense qui développera environ 53 000 m²</t>
    </r>
  </si>
  <si>
    <r>
      <rPr>
        <b/>
        <sz val="15"/>
        <color theme="1"/>
        <rFont val="Calibri"/>
        <family val="2"/>
        <scheme val="minor"/>
      </rPr>
      <t xml:space="preserve">BO13 Illumine à Paris (75) - </t>
    </r>
    <r>
      <rPr>
        <sz val="15"/>
        <color theme="1"/>
        <rFont val="Calibri"/>
        <family val="2"/>
        <scheme val="minor"/>
      </rPr>
      <t>Restructuration d’un immeuble de bureaux</t>
    </r>
  </si>
  <si>
    <r>
      <rPr>
        <b/>
        <sz val="15"/>
        <color theme="1"/>
        <rFont val="Calibri"/>
        <family val="2"/>
        <scheme val="minor"/>
      </rPr>
      <t xml:space="preserve">La Maréchalerie à Rueil Malmaison (92) - </t>
    </r>
    <r>
      <rPr>
        <sz val="15"/>
        <color theme="1"/>
        <rFont val="Calibri"/>
        <family val="2"/>
        <scheme val="minor"/>
      </rPr>
      <t>Vente en état futur d’achèvement d’un immeuble de logements qui comprendra 49 appartements.</t>
    </r>
  </si>
  <si>
    <r>
      <rPr>
        <b/>
        <sz val="15"/>
        <color theme="1"/>
        <rFont val="Calibri"/>
        <family val="2"/>
        <scheme val="minor"/>
      </rPr>
      <t xml:space="preserve">Hôtel Naos à Dijon (21) - </t>
    </r>
    <r>
      <rPr>
        <sz val="15"/>
        <color theme="1"/>
        <rFont val="Calibri"/>
        <family val="2"/>
        <scheme val="minor"/>
      </rPr>
      <t>Ensemble hôtelier</t>
    </r>
  </si>
  <si>
    <t>Objectif de couverture très haut débit du territoire concerné : 100 %
3 404 communes concernées, soit 952 750 prises</t>
  </si>
  <si>
    <r>
      <rPr>
        <b/>
        <sz val="15"/>
        <color theme="1"/>
        <rFont val="Calibri"/>
        <family val="2"/>
        <scheme val="minor"/>
      </rPr>
      <t xml:space="preserve">Fonds NovESS - </t>
    </r>
    <r>
      <rPr>
        <sz val="15"/>
        <color theme="1"/>
        <rFont val="Calibri"/>
        <family val="2"/>
        <scheme val="minor"/>
      </rPr>
      <t>Fonds professionnel spécialisé ELTIF, ciblant toute entreprise de l'ESS au sens de la loi du 31 juillet 2014 oeuvrant dans les secteurs suivants : sanitaire, médico-social, transition énergétique, circuits courts et économie circulaire, tourisme social</t>
    </r>
  </si>
  <si>
    <r>
      <rPr>
        <b/>
        <sz val="15"/>
        <color theme="1"/>
        <rFont val="Calibri"/>
        <family val="2"/>
        <scheme val="minor"/>
      </rPr>
      <t xml:space="preserve">Simplon - </t>
    </r>
    <r>
      <rPr>
        <sz val="15"/>
        <color theme="1"/>
        <rFont val="Calibri"/>
        <family val="2"/>
        <scheme val="minor"/>
      </rPr>
      <t>Réseau d’école de formation aux métiers du numérique, labellisée grande école du numérique et ESUS</t>
    </r>
  </si>
  <si>
    <r>
      <rPr>
        <b/>
        <sz val="15"/>
        <color theme="1"/>
        <rFont val="Calibri"/>
        <family val="2"/>
        <scheme val="minor"/>
      </rPr>
      <t xml:space="preserve">Écoles de Production - </t>
    </r>
    <r>
      <rPr>
        <sz val="15"/>
        <color theme="1"/>
        <rFont val="Calibri"/>
        <family val="2"/>
        <scheme val="minor"/>
      </rPr>
      <t>Réseau d’établissements privés d’enseignement technique, à but non lucratif, reconnus par l’État</t>
    </r>
  </si>
  <si>
    <t>Dynamisation et relance de l’activité pour les acteurs de la dépollution et du BTP, libération de terrains pour des projets d’aménagement bloqués en raison des coûts de réhabilitation et de dépollution des sols</t>
  </si>
  <si>
    <t>Passer de 2 000 à 10 000 personnes formées par an (décrocheurs, chômeurs, femmes…) en 2023
Passer de 44 à 100 fabriques en France et à l’étranger</t>
  </si>
  <si>
    <t>Lutte contre
le mal-logement</t>
  </si>
  <si>
    <t>Accompagnement du vieillissement</t>
  </si>
  <si>
    <t>Liste détaillée des projets adossés à l'obligation durable 2019</t>
  </si>
  <si>
    <t xml:space="preserve">
Immobilier social</t>
  </si>
  <si>
    <t xml:space="preserve">
Réhabilitation
de sites</t>
  </si>
  <si>
    <t>129 logements</t>
  </si>
  <si>
    <t>NF Habitat HQE 6 étoiles
(RT 2012 -10%)</t>
  </si>
  <si>
    <t>106 logements</t>
  </si>
  <si>
    <t>174 chambres</t>
  </si>
  <si>
    <t>114 appartements</t>
  </si>
  <si>
    <t>100 appartements</t>
  </si>
  <si>
    <t>100 logements</t>
  </si>
  <si>
    <t>117 appartements</t>
  </si>
  <si>
    <t>81 appartements</t>
  </si>
  <si>
    <t>NF Habitat 7 étoiles
Excellent (RT 2012 -10%)</t>
  </si>
  <si>
    <t>84 appartements</t>
  </si>
  <si>
    <t>Liste détaillée des projets adossés à l'obligation durable 2020</t>
  </si>
  <si>
    <t>Liste détaillée des projets adossés à l'obligation durable 2021</t>
  </si>
  <si>
    <t>Liste détaillée des projets adossés à l'obligation durable 2022</t>
  </si>
  <si>
    <t>E+C-: E1C1
HQE niveau Très bon</t>
  </si>
  <si>
    <t>HQE8* (équivalent niveau Excellent)
BREEAM niveau Excellent</t>
  </si>
  <si>
    <t>HQE niveau Excellent</t>
  </si>
  <si>
    <t>Certification CERQUAL NF Habitat - Niveau de base
Label BBC Effinergie Rénovation
Label BiodiverCity</t>
  </si>
  <si>
    <t xml:space="preserve">Flottes de matériel roulant propre </t>
  </si>
  <si>
    <t>Infrastructures d'avitaillement</t>
  </si>
  <si>
    <t>89 logements</t>
  </si>
  <si>
    <t>95 logements</t>
  </si>
  <si>
    <t>Colocations senior</t>
  </si>
  <si>
    <t>3 000 places d’hébergement
1 500 emplois directs d’auxiliaires de vie</t>
  </si>
  <si>
    <t>Production de l'équivalent à la consommation de 65 000 logements (hors chauffage)</t>
  </si>
  <si>
    <t>HQE Excellent / BREEAM Excellent / WELL Gold / BBCA / Effinergie+
500 m² de production d’énergie renouvelable avec l’installation de panneaux photovoltaïques</t>
  </si>
  <si>
    <t>Label BBCA / HQE Excellent / BREEAM Very Good
Label Biodivercity
Label bas carbone E+ C- : E3 C2 pour les logements R+6, E3 C1 pour les logements R+9, E2 C1 pour les bureaux</t>
  </si>
  <si>
    <t>HQE BEPOS
Label bas carbone E+ C- : E3 C1
Well Argent</t>
  </si>
  <si>
    <t>Effinergie BBC 2017 (RT 2012 - 40%)
Label bas carbone E+/C- : E2/C1
HQE Bâtiment durable Neuf 2016 : niveau Excellent
BREEAM International NC 2016 : niveau Excellent
WIREDSCORE niveau Silver</t>
  </si>
  <si>
    <t>RT 2012 - 20%
Label BBC Effinergie +
Certification CERQUAL NF Habitat
Label BiodiverCity (meilleurs efforts)</t>
  </si>
  <si>
    <t>RT2012 -20%
Certification NF Habitat HQE niveau excellent
Label BiodiverCity (meilleurs efforts)</t>
  </si>
  <si>
    <t>Autopartage</t>
  </si>
  <si>
    <t>Vélopartage</t>
  </si>
  <si>
    <t>Insertion professionnelle</t>
  </si>
  <si>
    <t>Expansion géographique: Passage de 1 200 ETP en insertion à 2 000 fin 2023 avec l’ouverture d’une quarantaine d’agences d’intérim d’insertion
QPV ciblés (potentiel de près d’1,5 M d’habitants)</t>
  </si>
  <si>
    <t>En projet</t>
  </si>
  <si>
    <t>Revitalisation des zones rurales
Circuit-court</t>
  </si>
  <si>
    <t>Construction/rénovation et/ou extension de 3 maisons, permettant d'accueillir 15 colocataires max par maison
Logements senior à prix abordable
Mixité générationnelle favorisée</t>
  </si>
  <si>
    <t>Soutien des professionnels de santé dans le secteur de l'accompagnement des personnes âgées</t>
  </si>
  <si>
    <t>Matériel roulant zéro-émission</t>
  </si>
  <si>
    <t xml:space="preserve"> Rendre accessible la mobilité électrique pour tous les professionnels partout en France (offre de véhicules d'occasion)</t>
  </si>
  <si>
    <t>Economie circulaire /
Réduction des emballages</t>
  </si>
  <si>
    <t>Agriculture biologique</t>
  </si>
  <si>
    <r>
      <rPr>
        <b/>
        <sz val="15"/>
        <color theme="1"/>
        <rFont val="Calibri"/>
        <family val="2"/>
        <scheme val="minor"/>
      </rPr>
      <t>NEoT Green Mobility</t>
    </r>
    <r>
      <rPr>
        <sz val="15"/>
        <color theme="1"/>
        <rFont val="Calibri"/>
        <family val="2"/>
        <scheme val="minor"/>
      </rPr>
      <t xml:space="preserve">
Véhicule d'investissement faisant l'acquisition de batteries et de systèmes de recharges associés et assurant leur fourniture aux collectivités ou aux opérateurs de transport lors de leur acquisition de flottes de véhicules électriques.</t>
    </r>
  </si>
  <si>
    <t xml:space="preserve">NF Habitat HQE 6 étoiles
(RT 2012 -10%)
</t>
  </si>
  <si>
    <t>Logements
(réhabilitation)</t>
  </si>
  <si>
    <r>
      <rPr>
        <b/>
        <sz val="15"/>
        <color theme="1"/>
        <rFont val="Calibri"/>
        <family val="2"/>
        <scheme val="minor"/>
      </rPr>
      <t xml:space="preserve">Hôtel de Logistique Urbaine DKM à Lyon (69) - </t>
    </r>
    <r>
      <rPr>
        <sz val="15"/>
        <color theme="1"/>
        <rFont val="Calibri"/>
        <family val="2"/>
        <scheme val="minor"/>
      </rPr>
      <t>Situé dans le port Edouard Herriot, il s'étendra sur 28 300 m² de surface de plancher, disposera d'un étage et intégrera des espaces de réception, tri, crossdock et préparation de commandes, mais aussi des réserves pour les commerçants et artisans.</t>
    </r>
  </si>
  <si>
    <r>
      <rPr>
        <b/>
        <sz val="15"/>
        <color theme="1"/>
        <rFont val="Calibri"/>
        <family val="2"/>
        <scheme val="minor"/>
      </rPr>
      <t xml:space="preserve">Immeuble de bureaux Les Vergers à Cergy (95) - </t>
    </r>
    <r>
      <rPr>
        <sz val="15"/>
        <color theme="1"/>
        <rFont val="Calibri"/>
        <family val="2"/>
        <scheme val="minor"/>
      </rPr>
      <t>L’ancien parc de stationnement Verger, désaffecté en 2017, laisse place à des immeubles de bureaux et accueillir les futurs sièges départementaux de l’URSAFF et de la CAF. Ce nouvel ensemble développera 22 000 m² de bureaux, répartis en 2 bâtiments.</t>
    </r>
  </si>
  <si>
    <r>
      <rPr>
        <b/>
        <sz val="15"/>
        <color theme="1"/>
        <rFont val="Calibri"/>
        <family val="2"/>
        <scheme val="minor"/>
      </rPr>
      <t xml:space="preserve">Y-SPOT Open Innovation Center à Grenoble (38) - </t>
    </r>
    <r>
      <rPr>
        <sz val="15"/>
        <color theme="1"/>
        <rFont val="Calibri"/>
        <family val="2"/>
        <scheme val="minor"/>
      </rPr>
      <t>Situé sur le quartier de la Presqu'Île, place Nelson-Mandela, l’immeuble de bureaux Y. Spot Partners, dédié à l’innovation collaborative développera une surface de 9 838 m² sur 5 étages, et aura une capacité de 141 places de parking.</t>
    </r>
  </si>
  <si>
    <t>Centre de données
éco-efficients</t>
  </si>
  <si>
    <t>Infrastructures
numériques</t>
  </si>
  <si>
    <t>PUE cible 1.1
Certification TIER IV (Conception et réalisation)</t>
  </si>
  <si>
    <r>
      <rPr>
        <b/>
        <sz val="15"/>
        <color theme="1"/>
        <rFont val="Calibri"/>
        <family val="2"/>
        <scheme val="minor"/>
      </rPr>
      <t xml:space="preserve">Evidence à Saint-Ouen-sur-Seine (93) - </t>
    </r>
    <r>
      <rPr>
        <sz val="15"/>
        <color theme="1"/>
        <rFont val="Calibri"/>
        <family val="2"/>
        <scheme val="minor"/>
      </rPr>
      <t>Construction d'une ensemble immobilier de bureaux neuf (2 bâtiments) développant environ 35 000 m².</t>
    </r>
  </si>
  <si>
    <r>
      <rPr>
        <b/>
        <sz val="15"/>
        <color theme="1"/>
        <rFont val="Calibri"/>
        <family val="2"/>
        <scheme val="minor"/>
      </rPr>
      <t xml:space="preserve">Métal 57 à Boulogne (92) - </t>
    </r>
    <r>
      <rPr>
        <sz val="15"/>
        <color theme="1"/>
        <rFont val="Calibri"/>
        <family val="2"/>
        <scheme val="minor"/>
      </rPr>
      <t>Acquisition en VEFA du futur siège de BNP Paribas Real Estate à Boulogne-Billancourt (36 000 m²)</t>
    </r>
  </si>
  <si>
    <t>75 logements</t>
  </si>
  <si>
    <r>
      <rPr>
        <b/>
        <sz val="15"/>
        <color theme="1"/>
        <rFont val="Calibri"/>
        <family val="2"/>
        <scheme val="minor"/>
      </rPr>
      <t xml:space="preserve">HYMPULSION SAS - </t>
    </r>
    <r>
      <rPr>
        <sz val="15"/>
        <color theme="1"/>
        <rFont val="Calibri"/>
        <family val="2"/>
        <scheme val="minor"/>
      </rPr>
      <t>Deploiement d'une vingtaine de stations d'avitaillement en hydrogène pour véhicules sur le territoire de la Région Auvergne-Rhône-Alpes.</t>
    </r>
  </si>
  <si>
    <r>
      <rPr>
        <b/>
        <sz val="15"/>
        <color theme="1"/>
        <rFont val="Calibri"/>
        <family val="2"/>
        <scheme val="minor"/>
      </rPr>
      <t xml:space="preserve">Data 17 à Saint-Jean-d'Angély Charente Maritime (17) - </t>
    </r>
    <r>
      <rPr>
        <sz val="15"/>
        <color theme="1"/>
        <rFont val="Calibri"/>
        <family val="2"/>
        <scheme val="minor"/>
      </rPr>
      <t>Centre de données neutre, ouvert et mutualisé. Propose une offre de colocation de près de 80 baies et d’hébergements de serveurs informatiques pour une puissance à la demande de 1 à &gt; 30 kW.</t>
    </r>
  </si>
  <si>
    <r>
      <rPr>
        <b/>
        <sz val="15"/>
        <color theme="1"/>
        <rFont val="Calibri"/>
        <family val="2"/>
        <scheme val="minor"/>
      </rPr>
      <t xml:space="preserve">Val d'Oise Fibre dans le Val d'Oise (95) - </t>
    </r>
    <r>
      <rPr>
        <sz val="15"/>
        <color theme="1"/>
        <rFont val="Calibri"/>
        <family val="2"/>
        <scheme val="minor"/>
      </rPr>
      <t xml:space="preserve">Société projet chargée de la conception, de l'établissement, de l'exploitation, de la commercialisation et du financement du réseau d'initiative publique THD sur le territoire du Val d'Oise.  </t>
    </r>
  </si>
  <si>
    <r>
      <rPr>
        <b/>
        <sz val="15"/>
        <color theme="1"/>
        <rFont val="Calibri"/>
        <family val="2"/>
        <scheme val="minor"/>
      </rPr>
      <t xml:space="preserve">Aisne THD dans l'Aisne (02) - </t>
    </r>
    <r>
      <rPr>
        <sz val="15"/>
        <color theme="1"/>
        <rFont val="Calibri"/>
        <family val="2"/>
        <scheme val="minor"/>
      </rPr>
      <t xml:space="preserve">Société projet chargée de la conception, une partie de de l'établissement, de l'exploitation, de la commercialisation et du financement du réseau d'initiative publique THD sur le territoire de l'Aisne. </t>
    </r>
  </si>
  <si>
    <r>
      <rPr>
        <b/>
        <sz val="15"/>
        <color theme="1"/>
        <rFont val="Calibri"/>
        <family val="2"/>
        <scheme val="minor"/>
      </rPr>
      <t xml:space="preserve">Fibre 31 en Haute-Garonne (31) - </t>
    </r>
    <r>
      <rPr>
        <sz val="15"/>
        <color theme="1"/>
        <rFont val="Calibri"/>
        <family val="2"/>
        <scheme val="minor"/>
      </rPr>
      <t>Société projet chargée de la conception, de l'établissement, de l'exploitation, de la commercialisation et du financement du réseau d'initiative publique THD et la reprise des réseaux existants en Haute-Garonne.</t>
    </r>
  </si>
  <si>
    <r>
      <rPr>
        <b/>
        <sz val="15"/>
        <color theme="1"/>
        <rFont val="Calibri"/>
        <family val="2"/>
        <scheme val="minor"/>
      </rPr>
      <t xml:space="preserve">Résidence senior Tro breizh à Saint Pol de Leon (29) - </t>
    </r>
    <r>
      <rPr>
        <sz val="15"/>
        <color theme="1"/>
        <rFont val="Calibri"/>
        <family val="2"/>
        <scheme val="minor"/>
      </rPr>
      <t>Bâtiment de 3 étages dans un style « village » desservis par 2 ascenseurs accueillant 89 appartements (+89 parkings) hautement fonctionnels du grand studio au 3 pièces, tous pourvus d'un balcon ou d'une terrasse.</t>
    </r>
  </si>
  <si>
    <r>
      <rPr>
        <b/>
        <sz val="15"/>
        <color theme="1"/>
        <rFont val="Calibri"/>
        <family val="2"/>
        <scheme val="minor"/>
      </rPr>
      <t xml:space="preserve">Résidence service seniors Cosy Diem au Cap d'Agde (34) - </t>
    </r>
    <r>
      <rPr>
        <sz val="15"/>
        <color theme="1"/>
        <rFont val="Calibri"/>
        <family val="2"/>
        <scheme val="minor"/>
      </rPr>
      <t>L’ouvrage s’élèvera sur 4 niveaux et comprendra 95 logements répartis sur plus de 4 000 m² habitables et locaux dédiés aux services pour les seniors.</t>
    </r>
  </si>
  <si>
    <r>
      <rPr>
        <b/>
        <sz val="15"/>
        <color theme="1"/>
        <rFont val="Calibri"/>
        <family val="2"/>
        <scheme val="minor"/>
      </rPr>
      <t xml:space="preserve">Partenariat Korian / Ages et Vies - </t>
    </r>
    <r>
      <rPr>
        <sz val="15"/>
        <color theme="1"/>
        <rFont val="Calibri"/>
        <family val="2"/>
        <scheme val="minor"/>
      </rPr>
      <t xml:space="preserve">Partenariat avec le groupe Korian et Crédit Agricole Assurances pour développer des maisons Ages &amp; Vie, une solution alternative d’habitat partagé pour les personnes âgées. </t>
    </r>
  </si>
  <si>
    <t>Solaire photovoltaïque</t>
  </si>
  <si>
    <t>RT 2012 - 20%
Effinergie +
Bâtiment Durable Francilien au stade conception
Certification NF HABITAT HQE</t>
  </si>
  <si>
    <t>RT 2012 - 40%
Effinergie +
NF Habitat HQE profil Excellent 7 étoiles
Label BiodiverCity
(meilleurs efforts du vendeur)</t>
  </si>
  <si>
    <t>BREEAM niveau Très Bon
E+ C- : E3C1
BEPOS Effinergie 2017
Label BBCA
Reconversion de friches industrielles</t>
  </si>
  <si>
    <t>Infrastructures d'avitaillement en électricité</t>
  </si>
  <si>
    <t>Infrastructures d'avitaillement en hydrogène</t>
  </si>
  <si>
    <r>
      <rPr>
        <b/>
        <sz val="15"/>
        <color theme="1"/>
        <rFont val="Calibri"/>
        <family val="2"/>
        <scheme val="minor"/>
      </rPr>
      <t xml:space="preserve">Homnia (agrément ESUS) - </t>
    </r>
    <r>
      <rPr>
        <sz val="15"/>
        <color theme="1"/>
        <rFont val="Calibri"/>
        <family val="2"/>
        <scheme val="minor"/>
      </rPr>
      <t>Solution d’habitation mêlant dans un même bâtiment colocations pour personnes handicapées lourdes et logements sociaux. Ce système hybride innovant concourt à la stabilité du modèle économique et renforce l’impact social du projet.</t>
    </r>
  </si>
  <si>
    <t>Objectif de couverture THD du territoire concerné : 100%
Parcours de formation prévus sur toute la durée du projet
80 024 lignes FTTH raccordables</t>
  </si>
  <si>
    <t>Objectif de couverture THD du territoire concerné : 100%
Parcours de formation prévus sur toute la durée du projet
24 000 lignes FTTH raccordables</t>
  </si>
  <si>
    <r>
      <rPr>
        <b/>
        <sz val="15"/>
        <color theme="1"/>
        <rFont val="Calibri"/>
        <family val="2"/>
        <scheme val="minor"/>
      </rPr>
      <t xml:space="preserve">Régie Réunion THD à la Réunion (974) - </t>
    </r>
    <r>
      <rPr>
        <sz val="15"/>
        <color theme="1"/>
        <rFont val="Calibri"/>
        <family val="2"/>
        <scheme val="minor"/>
      </rPr>
      <t xml:space="preserve">Société projet chargée de la conception, de l'établissement, de l'exploitation et du financement du réseau d'initiative publique THD sur le territoire de la Réunion. </t>
    </r>
  </si>
  <si>
    <r>
      <rPr>
        <b/>
        <sz val="15"/>
        <color theme="1"/>
        <rFont val="Calibri"/>
        <family val="2"/>
        <scheme val="minor"/>
      </rPr>
      <t xml:space="preserve">Ariège THD en Ariège (09) - </t>
    </r>
    <r>
      <rPr>
        <sz val="15"/>
        <color theme="1"/>
        <rFont val="Calibri"/>
        <family val="2"/>
        <scheme val="minor"/>
      </rPr>
      <t xml:space="preserve">Société projet chargée de la conception, de l'établissement, de l'exploitation et du financement du réseau d'initiative publique THD sur le territoire de l’Ariège. </t>
    </r>
  </si>
  <si>
    <t>Objectif de couverture THD du territoire concerné : 100%
Parcours de formation prévus sur toute la durée du projet
164 925  lignes FTTH environ racordables</t>
  </si>
  <si>
    <r>
      <rPr>
        <b/>
        <sz val="15"/>
        <color theme="1"/>
        <rFont val="Calibri"/>
        <family val="2"/>
        <scheme val="minor"/>
      </rPr>
      <t xml:space="preserve">Moselle Numérique en Moselle (57) - </t>
    </r>
    <r>
      <rPr>
        <sz val="15"/>
        <color theme="1"/>
        <rFont val="Calibri"/>
        <family val="2"/>
        <scheme val="minor"/>
      </rPr>
      <t>Société projet chargée de la conception, de l'établissement, de l'exploitation et du financement du réseau d'initiative publique THD sur le territoire de la Moselle.</t>
    </r>
  </si>
  <si>
    <t>86 logements
Création d'activités et d'emplois locaux non délocalisables :
100 ETP en phase de construction et 15 ETP / an en phase d'exploitation</t>
  </si>
  <si>
    <t>105 logements
Création d'activités et d'emplois locaux non délocalisables :
100 ETP en phase de construction et 15 ETP / an en phase d'exploitation</t>
  </si>
  <si>
    <t>127 logements
un habitat à échelle humaine avec plusieurs services (coiffeur, restaurant, cinéma…) intégré en RDC</t>
  </si>
  <si>
    <t xml:space="preserve"> NF Habitat HQE 6 étoiles
(RT 2012 - 20 %)</t>
  </si>
  <si>
    <t xml:space="preserve"> NF Habitat HQE 6 étoiles
(RT 2012 - 10 %)</t>
  </si>
  <si>
    <r>
      <rPr>
        <b/>
        <sz val="15"/>
        <rFont val="Calibri"/>
        <family val="2"/>
        <scheme val="minor"/>
      </rPr>
      <t>Résidence service seniors Le Hameau de Brou Montana Gestion à Bourg en Bresse (01) -</t>
    </r>
    <r>
      <rPr>
        <sz val="15"/>
        <rFont val="Calibri"/>
        <family val="2"/>
        <scheme val="minor"/>
      </rPr>
      <t xml:space="preserve"> Surface totale de 7 667 m², avec 127 logements se distinguant par 3 corps de bâtiments, pensée comme un village avec ses logements, ses services, ses places et ses jardins.</t>
    </r>
  </si>
  <si>
    <r>
      <rPr>
        <b/>
        <sz val="15"/>
        <rFont val="Calibri"/>
        <family val="2"/>
        <scheme val="minor"/>
      </rPr>
      <t xml:space="preserve">Résidence service seniors Oh'Activ ! à Saint-Pierre Quiberon (56) - </t>
    </r>
    <r>
      <rPr>
        <sz val="15"/>
        <rFont val="Calibri"/>
        <family val="2"/>
        <scheme val="minor"/>
      </rPr>
      <t>Résidence services senior en R+3 de 86 logements, représentera 4 662 m² (dont 4 056 m² de SHAB et 606 m² de surfaces commerciales exploitant). 65 appartements seront dotés d'un balcon ou d'une loggia.</t>
    </r>
  </si>
  <si>
    <t>8 millions d’utilisateurs en cumulé depuis sa création
1 collège REP/+ sur 4 utilise la plateforme Tactileo de Maskott
Résultats scolaires améliorés de l’ordre de 20 à 25%</t>
  </si>
  <si>
    <t>Plateformes facilitant
l'accès à la formation</t>
  </si>
  <si>
    <t>Objectif de couverture THD du territoire concerné : 100%
Parcours de formation prévus sur toute la durée du projet
74 233 lignes FTTH raccordables</t>
  </si>
  <si>
    <r>
      <rPr>
        <b/>
        <sz val="15"/>
        <color theme="1"/>
        <rFont val="Calibri"/>
        <family val="2"/>
        <scheme val="minor"/>
      </rPr>
      <t xml:space="preserve">Orne Département THD dans l'Orne (61) - </t>
    </r>
    <r>
      <rPr>
        <sz val="15"/>
        <color theme="1"/>
        <rFont val="Calibri"/>
        <family val="2"/>
        <scheme val="minor"/>
      </rPr>
      <t>Société projet chargée de la conception, de l'établissement, de l'exploitation, de la commercialisation et du financement du réseau d'initiative publique très haut débit sur le territoire de l'Orne.</t>
    </r>
  </si>
  <si>
    <t>Objectif de couverture THD du territoire concerné : 100%
Parcours de formation prévus sur toute la durée du projet
344 975 lignes FTTH raccordables</t>
  </si>
  <si>
    <t>Objectif de couverture THD du territoire concerné : 100%
Parcours de formation prévus sur toute la durée du projet
476 000 lignes FTTH raccordables</t>
  </si>
  <si>
    <r>
      <rPr>
        <b/>
        <sz val="15"/>
        <color theme="1"/>
        <rFont val="Calibri"/>
        <family val="2"/>
        <scheme val="minor"/>
      </rPr>
      <t xml:space="preserve">Gironde THD en Gironde (33) - </t>
    </r>
    <r>
      <rPr>
        <sz val="15"/>
        <color theme="1"/>
        <rFont val="Calibri"/>
        <family val="2"/>
        <scheme val="minor"/>
      </rPr>
      <t xml:space="preserve">Société projet chargée de la conception, de l'établissement, de l'exploitation  et du financement du réseau d'initiative publique THD sur le territoire de la Gironde. </t>
    </r>
  </si>
  <si>
    <r>
      <rPr>
        <b/>
        <sz val="15"/>
        <color theme="1"/>
        <rFont val="Calibri"/>
        <family val="2"/>
        <scheme val="minor"/>
      </rPr>
      <t xml:space="preserve">Var THD dans le Var (83) - </t>
    </r>
    <r>
      <rPr>
        <sz val="15"/>
        <color theme="1"/>
        <rFont val="Calibri"/>
        <family val="2"/>
        <scheme val="minor"/>
      </rPr>
      <t>Société projet chargée de la conception, de l'établissement, de l'exploitation, de la commercialisation et du financement du réseau d'initiative publique THD sur le territoire du Var.</t>
    </r>
  </si>
  <si>
    <t>10 500 véhicules électriques à horizon 2025
Réduction des émissions de GES : 36 000 tCO2eq évitées par an en cible
 Réduction des polluants locaux (NOx, particules fines))</t>
  </si>
  <si>
    <t xml:space="preserve">Parcours de formation de 2 ans pour tous les salariés
Création d'activités et d'emplois locaux non délocalisables : 40 ETP directs en phase déconstruction et 50 ETP directs par an en phase d'exploitation
</t>
  </si>
  <si>
    <t>Création d'activités et d'emplois locaux non délocalisables : 4 ETP directs en phase de construction et 4 ETP soutenus / an en phase d'exploitation</t>
  </si>
  <si>
    <r>
      <rPr>
        <b/>
        <sz val="15"/>
        <color theme="1"/>
        <rFont val="Calibri"/>
        <family val="2"/>
        <scheme val="minor"/>
      </rPr>
      <t xml:space="preserve">E-motum en Corse - </t>
    </r>
    <r>
      <rPr>
        <sz val="15"/>
        <color theme="1"/>
        <rFont val="Calibri"/>
        <family val="2"/>
        <scheme val="minor"/>
      </rPr>
      <t>Installation en Corse par E-motum d'un réseau de 50 stations de recharge DC sur tout le territoire insulaire pour tous les usagers de véhicules électriques, selon un maillage territorial dense avec un trajet de moins de 50 km entre chaque station.</t>
    </r>
  </si>
  <si>
    <t xml:space="preserve"> Réduction des émissions de GES
 3 000 tCO2eq évitées par an en cible
Réduction des polluants locaux (NOx, particules fines)
Zéro artificialisation</t>
  </si>
  <si>
    <t xml:space="preserve"> 1000 ombrières de puissance &lt; 300 kWc déployées à horizon 5 ans
Réduction des émissions de GES : 234 000 tCO2eq évitées
Réduction des polluants locaux (NOx, particules fines)
</t>
  </si>
  <si>
    <r>
      <rPr>
        <b/>
        <sz val="15"/>
        <color theme="1"/>
        <rFont val="Calibri"/>
        <family val="2"/>
        <scheme val="minor"/>
      </rPr>
      <t xml:space="preserve">See You Sun - </t>
    </r>
    <r>
      <rPr>
        <sz val="15"/>
        <color theme="1"/>
        <rFont val="Calibri"/>
        <family val="2"/>
        <scheme val="minor"/>
      </rPr>
      <t xml:space="preserve">Déploiement par l'entreprise rennaise See You Sun d’ombrières photovoltaïques, équipées de bornes de recharge pour les véhicules électriques, sur les parkings. 
</t>
    </r>
  </si>
  <si>
    <t>Création d'activités et d'emplois locaux non délocalisables :  94 ETP directs en phase de construction et 14 ETP soutenus par an en phase d'exploitation</t>
  </si>
  <si>
    <r>
      <rPr>
        <b/>
        <sz val="15"/>
        <rFont val="Calibri"/>
        <family val="2"/>
        <scheme val="minor"/>
      </rPr>
      <t>Ilôt D du Village olympique et paralympique "Les Quinconces" - Saint-Ouen-sur-Seine (93)</t>
    </r>
    <r>
      <rPr>
        <sz val="15"/>
        <rFont val="Calibri"/>
        <family val="2"/>
        <scheme val="minor"/>
      </rPr>
      <t xml:space="preserve">
Ensemble immobilier de plus de 48 000 m² destiné à accueillir 3 000 athlètes venus du monde entier, pensé dès sa conception en mode « héritage ».</t>
    </r>
  </si>
  <si>
    <t xml:space="preserve"> </t>
  </si>
  <si>
    <t>Puissance installée de 75,2 MW
Production de 40 000 MWh/an</t>
  </si>
  <si>
    <t>Equivalent de la consommation annuelle de 7 500 ménages hors chauffage</t>
  </si>
  <si>
    <t>Plus de 400 ETP directs soutenus lors de la phase de construction</t>
  </si>
  <si>
    <t>Puissance installée de 201 MW
Production de plus de 80 000 MWh/an
Plus de 4 500 tCO2eq evitées</t>
  </si>
  <si>
    <t>L'URSAFF occupe 1/3 des locaux
Le reste des locaux est occupé par une Brasserie et la Société Générale</t>
  </si>
  <si>
    <t>Cet immeuble de bureaux est notamment destiné à l'initation des jeunes à l'innovation</t>
  </si>
  <si>
    <t>Cet hôtel logistique permettra d'optimiser les flux entrant dans la ville en mutualisant les livraisons avec pour ambition de diminuer les nuisances</t>
  </si>
  <si>
    <t>Plus de 250 ETP soutenus lors de la phase de construction</t>
  </si>
  <si>
    <t>Réhabilitation d'une ancienne usine Renault
Conservation des caractéristiques historiques du lieu</t>
  </si>
  <si>
    <t>Accompagnement des collectivités locales, des opérateurs de transport et des entreprises industrielles et logistiques dans leur transition énergétique</t>
  </si>
  <si>
    <t>Plus de 1 200 véhicules légers à destination des professionnels subventionnés</t>
  </si>
  <si>
    <t>Réduction des émissions de GES et des polluants locaux (NOx, particules fines)
Emissions évitées:  300 tCO2eq</t>
  </si>
  <si>
    <t>Objectif de couverture très haut débit du territoire concerné : 100 %
Volet formation important avec 300 000 heures consacrées à l’insertion professionnelle et à la formation</t>
  </si>
  <si>
    <t>Objectif de couverture très haut débit du territoire concerné : 100 %
Plus de 750 communes raccordées
Plus de 200 000 foyers éligibles</t>
  </si>
  <si>
    <t>Objectif de couverture très haut débit du territoire concerné : 100 %
Plus de 100 communes raccordées
Plus de 80 000 foyers éligibles</t>
  </si>
  <si>
    <r>
      <rPr>
        <b/>
        <sz val="15"/>
        <color theme="1"/>
        <rFont val="Calibri"/>
        <family val="2"/>
        <scheme val="minor"/>
      </rPr>
      <t>85 rue Petit à Paris (75019) - L</t>
    </r>
    <r>
      <rPr>
        <sz val="15"/>
        <color theme="1"/>
        <rFont val="Calibri"/>
        <family val="2"/>
        <scheme val="minor"/>
      </rPr>
      <t>e projet consiste en une démolition partielle et une réhabilitation lourde d’un ancien garage automobile en immeuble d’habitations.</t>
    </r>
  </si>
  <si>
    <t>Réhabilitation, dans contexte urbain dense et en pleine mutation, d'un ancien garage Renault en 75 logements d'habitation</t>
  </si>
  <si>
    <t>Partie neuve : Effinergie + / HQE Bâtiment Durable Exceptionnel 
Partie réhabilitée : HQE Bâtiment Durable Excellent / BBC Effinergie rénovation  (consommation d’énergie primaire RT2012 -40%)
BREEAM Bespoke Excellent</t>
  </si>
  <si>
    <r>
      <rPr>
        <b/>
        <sz val="15"/>
        <color theme="1"/>
        <rFont val="Calibri"/>
        <family val="2"/>
        <scheme val="minor"/>
      </rPr>
      <t xml:space="preserve">SostraData dans la Creuse (23) - </t>
    </r>
    <r>
      <rPr>
        <sz val="15"/>
        <color theme="1"/>
        <rFont val="Calibri"/>
        <family val="2"/>
        <scheme val="minor"/>
      </rPr>
      <t>Centre de données neutre et mutualisé. Offre de colocation de près de 100 baies et d’hébergements de serveurs informatiques . Cette première tranche sera rapidement connectée en haut débit à un datacenter équivalent DATA 17</t>
    </r>
  </si>
  <si>
    <t>PUE cible 1.1
Certification TIER IV (Conception et réalisation)
Puissance informatique de 8 kW</t>
  </si>
  <si>
    <t>PUE cible &lt;1.2
Certification TIER IV (Conception et réalisation)
Puissance électrique, qui pourra varier de 1 à 3 MW par bâtiment</t>
  </si>
  <si>
    <t>Production équivalent à la consommation électrique de 13 000 habitants (hors chauffage)</t>
  </si>
  <si>
    <t>Les bureaux concentreront 2 500 emplois au terme de sa construction
Transformation d'un site bordé par le périphérique parisien en un lieu vivant, ouvert sur la ville, et convivial.</t>
  </si>
  <si>
    <t>Dès l’achèvement des Jeux, le village sera retransformé en véritable quartier de ville imaginé pour ses habitants et ancré dans son territoire</t>
  </si>
  <si>
    <t>A terme, le batiment est amené à accueillir 300 collaborateurs</t>
  </si>
  <si>
    <r>
      <rPr>
        <b/>
        <sz val="15"/>
        <rFont val="Calibri"/>
        <family val="2"/>
        <scheme val="minor"/>
      </rPr>
      <t>Siège de Maisons &amp; Cités - Douai (59)</t>
    </r>
    <r>
      <rPr>
        <sz val="15"/>
        <rFont val="Calibri"/>
        <family val="2"/>
        <scheme val="minor"/>
      </rPr>
      <t xml:space="preserve">
Bâtiment de près de 7000 m², qui sera mis à la disposition de Maisons &amp; Cités au second semestre 2022.</t>
    </r>
  </si>
  <si>
    <r>
      <rPr>
        <b/>
        <sz val="15"/>
        <rFont val="Calibri"/>
        <family val="2"/>
        <scheme val="minor"/>
      </rPr>
      <t xml:space="preserve">Immeuble #V3 - Saint-Ouen-sur-Seine (93) - </t>
    </r>
    <r>
      <rPr>
        <sz val="15"/>
        <rFont val="Calibri"/>
        <family val="2"/>
        <scheme val="minor"/>
      </rPr>
      <t>Construction d'un ensemble immobilier de bureaux neuf développant environ 43 327 m². Investissements à 50/50 avec Allianz
R+7,  373 parkings auto, 220 motos, garage à vélo</t>
    </r>
  </si>
  <si>
    <r>
      <rPr>
        <b/>
        <sz val="15"/>
        <color theme="1"/>
        <rFont val="Calibri"/>
        <family val="2"/>
        <scheme val="minor"/>
      </rPr>
      <t xml:space="preserve">STATIONS E  - </t>
    </r>
    <r>
      <rPr>
        <sz val="15"/>
        <color theme="1"/>
        <rFont val="Calibri"/>
        <family val="2"/>
        <scheme val="minor"/>
      </rPr>
      <t>Stations-e, opérateur de mobilité durable et intelligente, finance, installe, exploite et maintient un réseau d'infrastructures de recharge de véhicules électriques connectées, en Ile-de-France et en régions.</t>
    </r>
  </si>
  <si>
    <r>
      <rPr>
        <b/>
        <sz val="15"/>
        <color theme="1"/>
        <rFont val="Calibri"/>
        <family val="2"/>
        <scheme val="minor"/>
      </rPr>
      <t xml:space="preserve">HUMAN CONCEPT - </t>
    </r>
    <r>
      <rPr>
        <sz val="15"/>
        <color theme="1"/>
        <rFont val="Calibri"/>
        <family val="2"/>
        <scheme val="minor"/>
      </rPr>
      <t>Ecovelo, le vélo libre-service électrique, est une société spécialisée dans la conception et distribution de vélos, trottinettes et VTT hybrides en libre-service connectés et fonctionnant sans borne électrifiée.</t>
    </r>
  </si>
  <si>
    <t>Capacité d'accueil de 3 800 personnes (11,2m² par personne)</t>
  </si>
  <si>
    <t>Construction de 100 logements</t>
  </si>
  <si>
    <t>Construction de 88 logements</t>
  </si>
  <si>
    <t>Réduction des émissions de GES et des polluants locaux (NOx, particules fines)
Près de 5 000 tCO2eq évitées par les points d'avitaillement</t>
  </si>
  <si>
    <r>
      <rPr>
        <b/>
        <sz val="15"/>
        <color theme="1"/>
        <rFont val="Calibri"/>
        <family val="2"/>
        <scheme val="minor"/>
      </rPr>
      <t xml:space="preserve">CLEM-E - </t>
    </r>
    <r>
      <rPr>
        <sz val="15"/>
        <color theme="1"/>
        <rFont val="Calibri"/>
        <family val="2"/>
        <scheme val="minor"/>
      </rPr>
      <t>Spécialiste de l’autopartage de véhicules électriques, dédiée au lancement d’un service de véhicules Utilitaires Légers électriques en Île-de-France. Ce nouveau service favorise le développement de la logistique urbaine ZFE tout en soutenant l’activité économique.</t>
    </r>
  </si>
  <si>
    <r>
      <rPr>
        <b/>
        <sz val="15"/>
        <color theme="1"/>
        <rFont val="Calibri"/>
        <family val="2"/>
        <scheme val="minor"/>
      </rPr>
      <t xml:space="preserve">CLEM - </t>
    </r>
    <r>
      <rPr>
        <sz val="15"/>
        <color theme="1"/>
        <rFont val="Calibri"/>
        <family val="2"/>
        <scheme val="minor"/>
      </rPr>
      <t xml:space="preserve">Sa plateforme communautaire clem.mobi, accessible depuis Internet ou via une application mobile, combine des fonctionnalités d’autopartage de véhicules, de covoiturage et de réservation sur bornes de recharge. </t>
    </r>
  </si>
  <si>
    <t>Présence dans plus de 220 villes
Camionnettes déployées dans 54 stations, disponibles pour les professionnels de la logistique, les commerçants et les artisans parisiens et ouvertes au public</t>
  </si>
  <si>
    <t>Réduction des émissions de GES et des polluants locaux (NOx, particules fines)
Près de 24 000  tCO2eq évitées par les points d'avitaillement
Plus de 480 véhicules en circulation</t>
  </si>
  <si>
    <t>Présence dans plus de 220 villes
Offre adressée aux entreprises, aux habitats collectifs , et aux collectivités péri-urbaines et rurales (de 2 000 à 300 000 habitants) désirant déployer des services de mobilité.</t>
  </si>
  <si>
    <t>Présent dans plus de 10 villes en France
14 ETP soutenus pendant la phase d'exploitation</t>
  </si>
  <si>
    <t>Réduction des émissions de GES et des polluants locaux (NOx, particules fines)
Près de 200 000 km/an parcourus par véhicule</t>
  </si>
  <si>
    <t>Objectif de couverture très haut débit du territoire concerné : 100 %
240 000 lignes raccordées d'ici 2025
Près de 600 entreprises et sites publics déjà raccordés</t>
  </si>
  <si>
    <t>Objectif de couverture très haut débit du territoire concerné : 100 %
Parc total de 320 000 lignes FTTH</t>
  </si>
  <si>
    <t>Objectif de couverture très haut débit du territoire concerné : 100 %
Parc total de 219 000 lignes FTTH</t>
  </si>
  <si>
    <t>Objectif de couverture très haut débit du territoire concerné : 100 % d'ici 2025
Parc total de 290 000 lignes FTTH
Près de 250 000 heures d'insertion</t>
  </si>
  <si>
    <t>Revitalisation de zones rurales
En faveur de l'économie circulaire
Création d'emplois non délocalisables
Labellisation ESUS</t>
  </si>
  <si>
    <t>260 logements
300 ETP en phase de construction
40 ETP soutenus / an en phase d’exploitation</t>
  </si>
  <si>
    <r>
      <rPr>
        <b/>
        <sz val="15"/>
        <color theme="1"/>
        <rFont val="Calibri"/>
        <family val="2"/>
        <scheme val="minor"/>
      </rPr>
      <t xml:space="preserve">Foncière Hacoopa - </t>
    </r>
    <r>
      <rPr>
        <sz val="15"/>
        <color theme="1"/>
        <rFont val="Calibri"/>
        <family val="2"/>
        <scheme val="minor"/>
      </rPr>
      <t xml:space="preserve">Acquisition de parts dans des SCI propriétaires chacune d’un actif immobilier de type maison individuelle en vue de la transformer en colocation pour personnes vieillissantes non dépendantes. </t>
    </r>
  </si>
  <si>
    <r>
      <rPr>
        <b/>
        <sz val="15"/>
        <color theme="1"/>
        <rFont val="Calibri"/>
        <family val="2"/>
        <scheme val="minor"/>
      </rPr>
      <t>123 IM Impact Senior - France</t>
    </r>
    <r>
      <rPr>
        <sz val="15"/>
        <color theme="1"/>
        <rFont val="Calibri"/>
        <family val="2"/>
        <scheme val="minor"/>
      </rPr>
      <t xml:space="preserve">
Participations en fonds propres et quasi-fonds propres dans des sociétés d’EHPAD en France. Ce fonds vise à créer un partenariat avec le Groupe Associatif Siel Bleu. </t>
    </r>
  </si>
  <si>
    <t>Amélioration de la qualité de vie des résidents et des conditions de travail des salariés
Près de 1 700 bénéficiaires des résidences</t>
  </si>
  <si>
    <r>
      <rPr>
        <b/>
        <sz val="15"/>
        <color theme="1"/>
        <rFont val="Calibri"/>
        <family val="2"/>
        <scheme val="minor"/>
      </rPr>
      <t xml:space="preserve">Projet de centrale photovoltaïque à Saucats (33) - </t>
    </r>
    <r>
      <rPr>
        <sz val="15"/>
        <color theme="1"/>
        <rFont val="Calibri"/>
        <family val="2"/>
        <scheme val="minor"/>
      </rPr>
      <t>Partenariat avec ENGIE GREEN pour entrer à 10% dans la SPV qui porte le développement d'une centrale photovoltaïque au sol à Saucats en Gironde (33)</t>
    </r>
  </si>
  <si>
    <r>
      <rPr>
        <b/>
        <sz val="15"/>
        <color theme="1"/>
        <rFont val="Calibri"/>
        <family val="2"/>
        <scheme val="minor"/>
      </rPr>
      <t>Plateforme Aphaïa -</t>
    </r>
    <r>
      <rPr>
        <sz val="15"/>
        <color theme="1"/>
        <rFont val="Calibri"/>
        <family val="2"/>
        <scheme val="minor"/>
      </rPr>
      <t xml:space="preserve"> Projets solaires au sol, en France, à différents stades de développement et dont la construction devrait intervenir entre 2022 et 2025, aux côtés de Third Step Energy (TSE), acteur français spécialisé  la construction, de centrales photovoltaïques. </t>
    </r>
  </si>
  <si>
    <t>Près de 400 000 foyers théoriquement alimentés
Près de 5 000 ETP soutenus en phase de construction</t>
  </si>
  <si>
    <t>Production équivalente à la consommation annuelle de 24 510 foyers
Près de 300 ETP soutenus en phase de construction</t>
  </si>
  <si>
    <r>
      <rPr>
        <b/>
        <sz val="15"/>
        <color theme="1"/>
        <rFont val="Calibri"/>
        <family val="2"/>
        <scheme val="minor"/>
      </rPr>
      <t xml:space="preserve">CNR Solaire 9 dans la Vienne (86) et en Seine-et-Marne (77) - </t>
    </r>
    <r>
      <rPr>
        <sz val="15"/>
        <color theme="1"/>
        <rFont val="Calibri"/>
        <family val="2"/>
        <scheme val="minor"/>
      </rPr>
      <t>Partenariat financier avec CN'Air pour l'acquisition de 3 parcs éoliens dénommés CEBEN (Vienne), CEHOU (Seine et Marne) et CELAN (Vienne), de puissances respectives 15,  15.4 et 12 MW</t>
    </r>
  </si>
  <si>
    <r>
      <rPr>
        <b/>
        <sz val="15"/>
        <color theme="1"/>
        <rFont val="Calibri"/>
        <family val="2"/>
        <scheme val="minor"/>
      </rPr>
      <t xml:space="preserve">Clichy Ilôt Dupont à Clichy (92) - </t>
    </r>
    <r>
      <rPr>
        <sz val="15"/>
        <color theme="1"/>
        <rFont val="Calibri"/>
        <family val="2"/>
        <scheme val="minor"/>
      </rPr>
      <t>Acquisition en VEFA d’une opération de 5 809 m² comprenant  55 places de parking située à Clichy (92) et développée par OGIC</t>
    </r>
  </si>
  <si>
    <t xml:space="preserve">227 logements
Création d'un écoquartier sur une ancienne friche portuaire </t>
  </si>
  <si>
    <t xml:space="preserve"> 41 000 bornes de recharge à horizon 2024
54 000 tCO2eq évitées par an
 Réduction des polluants locaux (NOx, particules fines)</t>
  </si>
  <si>
    <t>50 ETP directs soutenus</t>
  </si>
  <si>
    <r>
      <rPr>
        <b/>
        <sz val="15"/>
        <color theme="1"/>
        <rFont val="Calibri"/>
        <family val="2"/>
        <scheme val="minor"/>
      </rPr>
      <t xml:space="preserve">Logivolt Territoires - </t>
    </r>
    <r>
      <rPr>
        <sz val="15"/>
        <color theme="1"/>
        <rFont val="Calibri"/>
        <family val="2"/>
        <scheme val="minor"/>
      </rPr>
      <t>Filiale à 100 % de la Caisse des Dépôts, proposant aux copropriétés privées de financer l’installation électrique collective nécessaire au raccordement de bornes de recharge dans leurs parkings. Déploiement de 125 000 points de recharge d’ici 2035.</t>
    </r>
  </si>
  <si>
    <r>
      <rPr>
        <b/>
        <sz val="15"/>
        <color theme="1"/>
        <rFont val="Calibri"/>
        <family val="2"/>
        <scheme val="minor"/>
      </rPr>
      <t xml:space="preserve">Movivolt - </t>
    </r>
    <r>
      <rPr>
        <sz val="15"/>
        <color theme="1"/>
        <rFont val="Calibri"/>
        <family val="2"/>
        <scheme val="minor"/>
      </rPr>
      <t>Movivolt propose une offre de location de véhicules électriques à destination des entreprises. L'entreprise répond à un double enjeu : accompagner les entreprises vers une adaptation aux « ZFE » et accélérer le déploiement de mobilités douces.</t>
    </r>
  </si>
  <si>
    <r>
      <rPr>
        <b/>
        <sz val="15"/>
        <color theme="1"/>
        <rFont val="Calibri"/>
        <family val="2"/>
        <scheme val="minor"/>
      </rPr>
      <t xml:space="preserve">Fonds Ginkgo 3 (FPCI) - </t>
    </r>
    <r>
      <rPr>
        <sz val="15"/>
        <color theme="1"/>
        <rFont val="Calibri"/>
        <family val="2"/>
        <scheme val="minor"/>
      </rPr>
      <t>L’objet est d’acquérir des sites pollués disposant d’un fort potentiel de redéveloppement et de les développer. Cet investissement doit appuyer l’effort des collectivités pour valoriser les friches polluées.</t>
    </r>
  </si>
  <si>
    <r>
      <rPr>
        <b/>
        <sz val="15"/>
        <color theme="1"/>
        <rFont val="Calibri"/>
        <family val="2"/>
        <scheme val="minor"/>
      </rPr>
      <t xml:space="preserve">Fraîche Cancan - </t>
    </r>
    <r>
      <rPr>
        <sz val="15"/>
        <color theme="1"/>
        <rFont val="Calibri"/>
        <family val="2"/>
        <scheme val="minor"/>
      </rPr>
      <t xml:space="preserve">SAS opérant en Île-de-France, a pour objectif d’améliorer le bien manger au travail et propose aux entreprises une offre phygitale combinant une plateforme de commande en ligne et l’installation d’espaces physiques de restauration. </t>
    </r>
  </si>
  <si>
    <r>
      <rPr>
        <b/>
        <sz val="15"/>
        <color theme="1"/>
        <rFont val="Calibri"/>
        <family val="2"/>
        <scheme val="minor"/>
      </rPr>
      <t>Association Nationale Terre de Liens</t>
    </r>
    <r>
      <rPr>
        <sz val="15"/>
        <color theme="1"/>
        <rFont val="Calibri"/>
        <family val="2"/>
        <scheme val="minor"/>
      </rPr>
      <t xml:space="preserve">
Association préservant les exploitations agricoles biologiques de taille moyenne, et palliant les difficultés d’installation de jeunes agriculteurs en leur facilitant l’accès au foncier.  </t>
    </r>
  </si>
  <si>
    <t xml:space="preserve"> Relocalisation de la production agricole biologique
 50 150 000 m² en mode agriculture bio
 Maintien et préservation de la biodiversité
 </t>
  </si>
  <si>
    <t>74 entreprises agricoles accompagnées sur la durée du projet</t>
  </si>
  <si>
    <r>
      <rPr>
        <b/>
        <sz val="15"/>
        <color theme="1"/>
        <rFont val="Calibri"/>
        <family val="2"/>
        <scheme val="minor"/>
      </rPr>
      <t xml:space="preserve">La Ceinture Verte dans la Drôme (26) </t>
    </r>
    <r>
      <rPr>
        <sz val="15"/>
        <color theme="1"/>
        <rFont val="Calibri"/>
        <family val="2"/>
        <scheme val="minor"/>
      </rPr>
      <t>Association, dont l’objectif est d’essaimer des coopératives de territoires permettant l’installation en maraichage biologique. L’objectif est d’acheter les terrains et de les louer en tant que fermes prêtes à l’exploitation auprès de maraichers.</t>
    </r>
  </si>
  <si>
    <t xml:space="preserve">Protection des sols, de la biodiversité, etc. 
 Diminution des émissions de CO2 liées au transport entre 250 et 500 kg par an </t>
  </si>
  <si>
    <r>
      <rPr>
        <b/>
        <sz val="15"/>
        <rFont val="Calibri"/>
        <family val="2"/>
        <scheme val="minor"/>
      </rPr>
      <t xml:space="preserve">Résidence service seniors Villas Ginkgos à Louviers (27) - </t>
    </r>
    <r>
      <rPr>
        <sz val="15"/>
        <rFont val="Calibri"/>
        <family val="2"/>
        <scheme val="minor"/>
      </rPr>
      <t>Bâtiment d'une surface totale de 5400 m². Le projet prévoit l’installation au sein même de la résidence d’une piscine, une salle d’activités, des jardins paysagers et un restaurant ouvert au public.</t>
    </r>
  </si>
  <si>
    <t xml:space="preserve">116 logements
14 ETP / an en phase d'exploitation
Favorise l'inclusivité et la mixité intergénérationnelle. </t>
  </si>
  <si>
    <r>
      <rPr>
        <b/>
        <sz val="15"/>
        <color theme="1"/>
        <rFont val="Calibri"/>
        <family val="2"/>
        <scheme val="minor"/>
      </rPr>
      <t xml:space="preserve">MASKOTT - </t>
    </r>
    <r>
      <rPr>
        <sz val="15"/>
        <color theme="1"/>
        <rFont val="Calibri"/>
        <family val="2"/>
        <scheme val="minor"/>
      </rPr>
      <t>Plateforme d’apprentissage qui combine une solution de « learning management system » (LMS) couplée à un outil de création et de gestion de contenu pédagogique à destination des enseignants du premier et du second degré.</t>
    </r>
  </si>
  <si>
    <r>
      <rPr>
        <b/>
        <sz val="15"/>
        <color theme="1"/>
        <rFont val="Calibri"/>
        <family val="2"/>
        <scheme val="minor"/>
      </rPr>
      <t xml:space="preserve">Plateforme Myfuture - </t>
    </r>
    <r>
      <rPr>
        <sz val="15"/>
        <color theme="1"/>
        <rFont val="Calibri"/>
        <family val="2"/>
        <scheme val="minor"/>
      </rPr>
      <t>Permettant de connecter les jeunes et les professionnels grâce à des offres de stage, d'alternance et la découverte de métiers en live. Myfuture est une entreprise sociale dont l’objectif est de favoriser l’égalité des chances face à la formation et l’emploi.</t>
    </r>
  </si>
  <si>
    <t>124 logements</t>
  </si>
  <si>
    <t>Réaménagement d'une ancienne friche ferrovière près de la gare centrale</t>
  </si>
  <si>
    <r>
      <rPr>
        <b/>
        <sz val="15"/>
        <color theme="1"/>
        <rFont val="Calibri"/>
        <family val="2"/>
        <scheme val="minor"/>
      </rPr>
      <t>Grand Coeur à Nancy (54)</t>
    </r>
    <r>
      <rPr>
        <sz val="15"/>
        <color theme="1"/>
        <rFont val="Calibri"/>
        <family val="2"/>
        <scheme val="minor"/>
      </rPr>
      <t xml:space="preserve">
Opération de renouvellement urbain sur laquelle il est prévu 135 000 m² de surface plancher, dont 52 000 m² de logements, 34 000 m² d'équipements publics, 40 000 m² de bureaux et activités, 4 000 m² de commerces et services de proximité</t>
    </r>
  </si>
  <si>
    <r>
      <rPr>
        <b/>
        <sz val="15"/>
        <color theme="1"/>
        <rFont val="Calibri"/>
        <family val="2"/>
        <scheme val="minor"/>
      </rPr>
      <t xml:space="preserve">Soho Chapelle International à Paris (75) - </t>
    </r>
    <r>
      <rPr>
        <sz val="15"/>
        <color theme="1"/>
        <rFont val="Calibri"/>
        <family val="2"/>
        <scheme val="minor"/>
      </rPr>
      <t xml:space="preserve">Les SOHO consistent en un ensemble immobilier neuf en rez-de-chaussée et R+1 de plusieurs lots (E, F, G et H) de </t>
    </r>
    <r>
      <rPr>
        <i/>
        <sz val="15"/>
        <color theme="1"/>
        <rFont val="Calibri"/>
        <family val="2"/>
        <scheme val="minor"/>
      </rPr>
      <t>Small Offices Home Offices</t>
    </r>
    <r>
      <rPr>
        <sz val="15"/>
        <color theme="1"/>
        <rFont val="Calibri"/>
        <family val="2"/>
        <scheme val="minor"/>
      </rPr>
      <t xml:space="preserve"> représentant environ 8000 m².</t>
    </r>
  </si>
  <si>
    <t>Près de 350 ETP directs et indirects soutenus pendant la phase de construction</t>
  </si>
  <si>
    <t>Plus de 50 ETP directs et indirects soutenus pendant la phase de construction</t>
  </si>
  <si>
    <t>Plus de 150 ETP directs et indirects soutenus pendant la phase de construction</t>
  </si>
  <si>
    <t>Plus de 30 ETP directs et indirects soutenus pendant la phase de construction</t>
  </si>
  <si>
    <t>Plus de 50 ETP directs et indirects soutenus pendant la phase de construction
49 appartements</t>
  </si>
  <si>
    <t>Plus de 60 ETP directs et indirects soutenus pendant la phase de construction
50 appartements</t>
  </si>
  <si>
    <r>
      <rPr>
        <b/>
        <sz val="15"/>
        <color theme="1"/>
        <rFont val="Calibri"/>
        <family val="2"/>
        <scheme val="minor"/>
      </rPr>
      <t xml:space="preserve">Campus Arteparc Sophia à Biot (06) - </t>
    </r>
    <r>
      <rPr>
        <sz val="15"/>
        <color theme="1"/>
        <rFont val="Calibri"/>
        <family val="2"/>
        <scheme val="minor"/>
      </rPr>
      <t>Le Campus Arteparc Sophia, d’une superficie de 16 500 m² accueille 3 bâtiments en R+2, certifiés HQE 9 étoiles, d'environ 6 500 m²</t>
    </r>
  </si>
  <si>
    <r>
      <rPr>
        <b/>
        <sz val="15"/>
        <color theme="1"/>
        <rFont val="Calibri"/>
        <family val="2"/>
        <scheme val="minor"/>
      </rPr>
      <t>Le Flyer à Lyon (69) -</t>
    </r>
    <r>
      <rPr>
        <sz val="15"/>
        <color theme="1"/>
        <rFont val="Calibri"/>
        <family val="2"/>
        <scheme val="minor"/>
      </rPr>
      <t xml:space="preserve"> Bâtiment tertiaire accessible et ouvert sur son quartier, qui s'articule autour de deux axes structurant : la santé et l’économie</t>
    </r>
  </si>
  <si>
    <r>
      <rPr>
        <b/>
        <sz val="15"/>
        <color theme="1"/>
        <rFont val="Calibri"/>
        <family val="2"/>
        <scheme val="minor"/>
      </rPr>
      <t xml:space="preserve">Centrale de cogénération biomasse FICA HCPI à Bazancourt (51) - </t>
    </r>
    <r>
      <rPr>
        <sz val="15"/>
        <color theme="1"/>
        <rFont val="Calibri"/>
        <family val="2"/>
        <scheme val="minor"/>
      </rPr>
      <t>Unité de production de HPCI® Black Pellets, biocombustible, combinée à une unité de cogénération biomasse. Cette centrale fournira l’électricité verte à Enedis et de la vapeur à un industriel de la zone</t>
    </r>
  </si>
  <si>
    <r>
      <rPr>
        <b/>
        <sz val="15"/>
        <color theme="1"/>
        <rFont val="Calibri"/>
        <family val="2"/>
        <scheme val="minor"/>
      </rPr>
      <t xml:space="preserve">Parc éolien à Brinay dans le Cher (18) - </t>
    </r>
    <r>
      <rPr>
        <sz val="15"/>
        <color theme="1"/>
        <rFont val="Calibri"/>
        <family val="2"/>
        <scheme val="minor"/>
      </rPr>
      <t>Partenariat avec JPEE pour le financement, la construction et l'exploitation du parc éolien de Coulanges à Brinay dans le Cher, composé de 6 éoliennes de 3 MW</t>
    </r>
  </si>
  <si>
    <r>
      <rPr>
        <b/>
        <sz val="15"/>
        <color theme="1"/>
        <rFont val="Calibri"/>
        <family val="2"/>
        <scheme val="minor"/>
      </rPr>
      <t xml:space="preserve">Losange - Région Grand Est - Ardennes (08), Aube (10), Marne (51), Haute-Marne (52), Meurthe-et-Moselle (54), Meuse (55) et Vosges (88) - </t>
    </r>
    <r>
      <rPr>
        <sz val="15"/>
        <color theme="1"/>
        <rFont val="Calibri"/>
        <family val="2"/>
        <scheme val="minor"/>
      </rPr>
      <t>Société projet chargée de la conception, de l’établissement, de l’exploitation, et du financement du réseau d’initiative publique THD</t>
    </r>
  </si>
  <si>
    <r>
      <rPr>
        <b/>
        <sz val="15"/>
        <color theme="1"/>
        <rFont val="Calibri"/>
        <family val="2"/>
        <scheme val="minor"/>
      </rPr>
      <t xml:space="preserve">Cap Fibre dans le Nord (59) et Pas-de-Calais (62) - </t>
    </r>
    <r>
      <rPr>
        <sz val="15"/>
        <color theme="1"/>
        <rFont val="Calibri"/>
        <family val="2"/>
        <scheme val="minor"/>
      </rPr>
      <t>Société projet chargée de la conception, de l’établissement, de l’exploitation, de la commercialisation et du financement du réseau d’initiative publique THD</t>
    </r>
  </si>
  <si>
    <t>Datant des années 60, la cité HLM de La Duchère était devenue le quartier le plus pauvre et le moins attractif de Lyon, marqué par une quasi absence d’activité économique. Le projet s'inscrit dans un objectif de modernisation et de redynamisation du quartier.</t>
  </si>
  <si>
    <t>Lien
site internet</t>
  </si>
  <si>
    <t>1,6 GWc de puissance installée au total
Environ 90 projets de capacité installée entre 4 et 52 MW, soit une capacité moyenne par centrale de 18 MW</t>
  </si>
  <si>
    <r>
      <t>42,5 MW de puissance installée
113 GWh d'énergie verte produits / an
Près de 7 000 tCO</t>
    </r>
    <r>
      <rPr>
        <vertAlign val="subscript"/>
        <sz val="15"/>
        <color theme="1"/>
        <rFont val="Calibri"/>
        <family val="2"/>
        <scheme val="minor"/>
      </rPr>
      <t>2</t>
    </r>
    <r>
      <rPr>
        <sz val="15"/>
        <color theme="1"/>
        <rFont val="Calibri"/>
        <family val="2"/>
        <scheme val="minor"/>
      </rPr>
      <t>eq évitées</t>
    </r>
  </si>
  <si>
    <t>Infrastructures de
production
d'énergie verte</t>
  </si>
  <si>
    <t>Transport et
mobilité durable</t>
  </si>
  <si>
    <t>Santé et
médico-social</t>
  </si>
  <si>
    <t>15 235 personnes alimentées en 2022 en électricité d'origine renouvelable (chauffage compris)</t>
  </si>
  <si>
    <r>
      <t xml:space="preserve">Projet éolien de la Croix de la Mérotte à Millac (86) - </t>
    </r>
    <r>
      <rPr>
        <sz val="15"/>
        <color theme="1"/>
        <rFont val="Calibri"/>
        <family val="2"/>
        <scheme val="minor"/>
      </rPr>
      <t>Partenariat entre Terra Energies, SERGIES et la Banque des Territoires  pour la construction et l’exploitation du parc éolien de la Croix de la Mérotte, à Millac dans la Vienne.</t>
    </r>
  </si>
  <si>
    <t>12 MW de puissance installée
5 000 MWh produits en 2022
2 500 tCO2eq évitées en 2022</t>
  </si>
  <si>
    <r>
      <t xml:space="preserve">Parc éolien de La Croix de Chalais à Millac (86) - </t>
    </r>
    <r>
      <rPr>
        <sz val="15"/>
        <color theme="1"/>
        <rFont val="Calibri"/>
        <family val="2"/>
        <scheme val="minor"/>
      </rPr>
      <t>Parc éolien terrestre à Millac entre Poitiers et Limoges, dans la Vienne de 4 turbines de 3 MW chacune</t>
    </r>
  </si>
  <si>
    <t>Plus de 2 000 personnes alimentées en 2022 en électricité d'origine renouvelable (chauffage compris)</t>
  </si>
  <si>
    <r>
      <rPr>
        <b/>
        <sz val="15"/>
        <color theme="1"/>
        <rFont val="Calibri"/>
        <family val="2"/>
        <scheme val="minor"/>
      </rPr>
      <t xml:space="preserve">Centrale solaire de Labarde (33)  - </t>
    </r>
    <r>
      <rPr>
        <sz val="15"/>
        <color theme="1"/>
        <rFont val="Calibri"/>
        <family val="2"/>
        <scheme val="minor"/>
      </rPr>
      <t xml:space="preserve">La centrale solaire de Labarde est située sur la commune de Bordeaux dans le département de la Gironde, en région Nouvelle-Aquitaine. D’une surface de 60 hectares, la centrale solaire de Labarde est composée de 140 000 panneaux photovoltaïques et représente la plus grande centrale solaire urbaine d’Europe. </t>
    </r>
  </si>
  <si>
    <r>
      <rPr>
        <b/>
        <sz val="15"/>
        <color theme="1"/>
        <rFont val="Calibri"/>
        <family val="2"/>
        <scheme val="minor"/>
      </rPr>
      <t xml:space="preserve">Centrale solaire de la Jolive à Montereau (45) - </t>
    </r>
    <r>
      <rPr>
        <sz val="15"/>
        <color theme="1"/>
        <rFont val="Calibri"/>
        <family val="2"/>
        <scheme val="minor"/>
      </rPr>
      <t>Centrale PV située dans le Loiret, localisé sur un ancien centre de stockage de déchets non dangereux. Le centre d’enfouissement a depuis fait l’objet d’une cessation d’activité puis d’une réhabilitation.</t>
    </r>
  </si>
  <si>
    <r>
      <rPr>
        <b/>
        <sz val="15"/>
        <color theme="1"/>
        <rFont val="Calibri"/>
        <family val="2"/>
        <scheme val="minor"/>
      </rPr>
      <t xml:space="preserve">Centrale solaire du Girault à Valencisse (41) - </t>
    </r>
    <r>
      <rPr>
        <sz val="15"/>
        <color theme="1"/>
        <rFont val="Calibri"/>
        <family val="2"/>
        <scheme val="minor"/>
      </rPr>
      <t>La centrale solaire du Girault est située sur la commune de Valencisse dans le département du Loir-et-Cher, en région Centre-Val de Loire. Mise en service en 2021, la centrale solaire a une puissance installée de 8,43 MW.</t>
    </r>
  </si>
  <si>
    <t>4 863 personnes alimentées en 2022 en électricité d'origine renouvelable (chauffage compris)</t>
  </si>
  <si>
    <r>
      <rPr>
        <b/>
        <sz val="15"/>
        <color theme="1"/>
        <rFont val="Calibri"/>
        <family val="2"/>
        <scheme val="minor"/>
      </rPr>
      <t xml:space="preserve">Centrale solaire de Chenon à Villeherviers (41) - </t>
    </r>
    <r>
      <rPr>
        <sz val="15"/>
        <color theme="1"/>
        <rFont val="Calibri"/>
        <family val="2"/>
        <scheme val="minor"/>
      </rPr>
      <t>La centrale solaire de Chenon est située sur la commune de Villeherviers dans le département du Loir-et-Cher, en région Centre-Val de Loire. Mise en service en 2021, la centrale solaire a une puissance installée de 3,29 MW.</t>
    </r>
  </si>
  <si>
    <t>1 826 personnes alimentées en 2022 en électricité d'origine renouvelable (chauffage compris)</t>
  </si>
  <si>
    <r>
      <rPr>
        <b/>
        <sz val="15"/>
        <color theme="1"/>
        <rFont val="Calibri"/>
        <family val="2"/>
        <scheme val="minor"/>
      </rPr>
      <t xml:space="preserve">Novawood à Laneuveville-Devant-Nancy (54)- </t>
    </r>
    <r>
      <rPr>
        <sz val="15"/>
        <color theme="1"/>
        <rFont val="Calibri"/>
        <family val="2"/>
        <scheme val="minor"/>
      </rPr>
      <t>Centrale de cogénération biomasse située à Laneuveville-Devant-Nancy dans le département de Meurthe-et-Moselle, en région Grand Est.</t>
    </r>
  </si>
  <si>
    <t>13,8 MW de puissance installée
33 866 MWh produits en 2022
16 561 tCO2eq evitées en 2022</t>
  </si>
  <si>
    <r>
      <t xml:space="preserve">Parc éolien du Bois du Frou à Toury (28)  - </t>
    </r>
    <r>
      <rPr>
        <sz val="15"/>
        <color theme="1"/>
        <rFont val="Calibri"/>
        <family val="2"/>
        <scheme val="minor"/>
      </rPr>
      <t>Parc éolien entre Chartres et Orléans, en région Centre-Val de Loire de 4 turbines de 3,45 MW chacune</t>
    </r>
  </si>
  <si>
    <t>12,8 MW de puissance installée
27 GWh produits par an
8 100 tC02 évitées par an</t>
  </si>
  <si>
    <t xml:space="preserve">
59 MWc de puissance installée
76 793 MWh  produits en 2022
37 552 tCO2eq évitées en 2022
</t>
  </si>
  <si>
    <t>34 545 personnes alimentées en 2022 en électricité d'origine renouvelable (chauffage compris)
Valorisation de foncier lourdement anthropisé (ancienne décharge)</t>
  </si>
  <si>
    <t>5 487  personnes alimentées en 2022 en électricité d'origine renouvelable (chauffage compris)
Valorisation de foncier lourdement anthropisé</t>
  </si>
  <si>
    <r>
      <rPr>
        <b/>
        <sz val="15"/>
        <rFont val="Calibri"/>
        <family val="2"/>
        <scheme val="minor"/>
      </rPr>
      <t>The Wonder Building à Bagnolet (93) -</t>
    </r>
    <r>
      <rPr>
        <sz val="15"/>
        <rFont val="Calibri"/>
        <family val="2"/>
        <scheme val="minor"/>
      </rPr>
      <t xml:space="preserve"> Un bâtiment de 26 000 m² de bureaux qui s’appuie sur une structure en bois de 4450 m</t>
    </r>
    <r>
      <rPr>
        <vertAlign val="superscript"/>
        <sz val="15"/>
        <rFont val="Calibri"/>
        <family val="2"/>
        <scheme val="minor"/>
      </rPr>
      <t>3</t>
    </r>
    <r>
      <rPr>
        <sz val="15"/>
        <rFont val="Calibri"/>
        <family val="2"/>
        <scheme val="minor"/>
      </rPr>
      <t>. Son empreinte carbone sera diminuée de 60% sur l’ensemble de son cycle de vie par rapport à un bâtiment classique.</t>
    </r>
  </si>
  <si>
    <r>
      <rPr>
        <b/>
        <sz val="15"/>
        <rFont val="Calibri"/>
        <family val="2"/>
        <scheme val="minor"/>
      </rPr>
      <t xml:space="preserve">93 rue Petit à Paris (75019)  - </t>
    </r>
    <r>
      <rPr>
        <sz val="15"/>
        <rFont val="Calibri"/>
        <family val="2"/>
        <scheme val="minor"/>
      </rPr>
      <t>Acquisition en VEFA d’une opération de 5 482 m²  ( et 30 places de parking) située à Paris (75) et développée par EMERIGE. Ancien parking restructuré en immeuble de logement (logement libre)</t>
    </r>
  </si>
  <si>
    <t>Développement de partenariats locaux (EPCI &amp; Communes) contribuant au développement économique du territoire</t>
  </si>
  <si>
    <r>
      <rPr>
        <b/>
        <sz val="15"/>
        <rFont val="Calibri"/>
        <family val="2"/>
        <scheme val="minor"/>
      </rPr>
      <t xml:space="preserve">O Domaine à Reuil-Malmaison (92) - </t>
    </r>
    <r>
      <rPr>
        <sz val="15"/>
        <rFont val="Calibri"/>
        <family val="2"/>
        <scheme val="minor"/>
      </rPr>
      <t>Acquisition en VEFA de 2 immeubles de logement pour une surface habitable de 7 115 m² et 143 places de parking</t>
    </r>
  </si>
  <si>
    <r>
      <rPr>
        <b/>
        <sz val="15"/>
        <color theme="1"/>
        <rFont val="Calibri"/>
        <family val="2"/>
        <scheme val="minor"/>
      </rPr>
      <t xml:space="preserve">Région Centre Val de Loire dans le Loir-et-Cher (41) et l'Indre-et-Loire (37) - </t>
    </r>
    <r>
      <rPr>
        <sz val="15"/>
        <color theme="1"/>
        <rFont val="Calibri"/>
        <family val="2"/>
        <scheme val="minor"/>
      </rPr>
      <t>Société projet chargée de la conception, de l'établissement, de l'exploitation, et du financement du réseau d'initiative publique très haut débit. Concession (DSP) de 25 ans.</t>
    </r>
  </si>
  <si>
    <r>
      <rPr>
        <b/>
        <sz val="15"/>
        <color theme="1"/>
        <rFont val="Calibri"/>
        <family val="2"/>
        <scheme val="minor"/>
      </rPr>
      <t xml:space="preserve">Anjou Fibre dans le Maine-et-Loire (49) - </t>
    </r>
    <r>
      <rPr>
        <sz val="15"/>
        <color theme="1"/>
        <rFont val="Calibri"/>
        <family val="2"/>
        <scheme val="minor"/>
      </rPr>
      <t>Société projet chargée de la conception, de l'établissement, de l'exploitation et du financement du réseau d'initiative publique très haut débit sur le territoire du Maine-et-Loire. Concession (DSP) de 25 ans.</t>
    </r>
  </si>
  <si>
    <r>
      <rPr>
        <b/>
        <sz val="15"/>
        <color theme="1"/>
        <rFont val="Calibri"/>
        <family val="2"/>
        <scheme val="minor"/>
      </rPr>
      <t xml:space="preserve">Fibre 44 en Loire-Atlantique (44) - </t>
    </r>
    <r>
      <rPr>
        <sz val="15"/>
        <color theme="1"/>
        <rFont val="Calibri"/>
        <family val="2"/>
        <scheme val="minor"/>
      </rPr>
      <t xml:space="preserve">Société projet chargée de la conception, de l'établissement, de l'exploitation, de la commercialisation et du financement du réseau d'initiative publique très haut débit sur le département de Loire Atlantique. </t>
    </r>
  </si>
  <si>
    <r>
      <rPr>
        <b/>
        <sz val="15"/>
        <color theme="1"/>
        <rFont val="Calibri"/>
        <family val="2"/>
        <scheme val="minor"/>
      </rPr>
      <t xml:space="preserve">Projet Tintamarre à Saint-Martin (978) - </t>
    </r>
    <r>
      <rPr>
        <sz val="15"/>
        <color theme="1"/>
        <rFont val="Calibri"/>
        <family val="2"/>
        <scheme val="minor"/>
      </rPr>
      <t>Enfouissement complet du réseau de télécommunication électronique de l’île, jusque-là aérien et détruit dans sa quasi-totalité lors de la saison cyclonique 2017.</t>
    </r>
  </si>
  <si>
    <r>
      <rPr>
        <b/>
        <sz val="15"/>
        <color theme="1"/>
        <rFont val="Calibri"/>
        <family val="2"/>
        <scheme val="minor"/>
      </rPr>
      <t xml:space="preserve">Groupe Idées en France - </t>
    </r>
    <r>
      <rPr>
        <sz val="15"/>
        <color theme="1"/>
        <rFont val="Calibri"/>
        <family val="2"/>
        <scheme val="minor"/>
      </rPr>
      <t>Groupe d’insertion en France qui salarie plus de 4 200 personnes via 9 entreprises d’insertion (EI) et une entreprise de travail temporaire d’insertion (ETTI) actives sur une grande partie du territoire national.</t>
    </r>
  </si>
  <si>
    <r>
      <rPr>
        <b/>
        <sz val="15"/>
        <color theme="1"/>
        <rFont val="Calibri"/>
        <family val="2"/>
        <scheme val="minor"/>
      </rPr>
      <t xml:space="preserve">Comptoir de campagne en France - </t>
    </r>
    <r>
      <rPr>
        <sz val="15"/>
        <color theme="1"/>
        <rFont val="Calibri"/>
        <family val="2"/>
        <scheme val="minor"/>
      </rPr>
      <t xml:space="preserve">Réseau de commerces multi-services au service du développement durable. Les magasins commercialisent des produits locaux en circuit-court, des services de proximité et proposent aussi une offre de petite restauration. </t>
    </r>
  </si>
  <si>
    <r>
      <rPr>
        <b/>
        <sz val="15"/>
        <color theme="1"/>
        <rFont val="Calibri"/>
        <family val="2"/>
        <scheme val="minor"/>
      </rPr>
      <t xml:space="preserve">Berry THD en Indre (36) et Cher (18) - </t>
    </r>
    <r>
      <rPr>
        <sz val="15"/>
        <color theme="1"/>
        <rFont val="Calibri"/>
        <family val="2"/>
        <scheme val="minor"/>
      </rPr>
      <t>Société projet chargée de la conception, de la réalisation, de l'exploitation, et de la maintenance du réseau d'initiative publique  très haut débit sur les départements de l'Indre et du Cher.</t>
    </r>
  </si>
  <si>
    <t>Infrastructures
de production
d'énergie verte</t>
  </si>
  <si>
    <r>
      <t xml:space="preserve">Partenariat Queneach et Enercon à Carhaix (29) - </t>
    </r>
    <r>
      <rPr>
        <sz val="15"/>
        <color theme="1"/>
        <rFont val="Calibri"/>
        <family val="2"/>
        <scheme val="minor"/>
      </rPr>
      <t xml:space="preserve">Mise en place de projets éoliens (8 SPV, 32 éoliennes) </t>
    </r>
  </si>
  <si>
    <r>
      <t xml:space="preserve">Ostwind 2 en France - </t>
    </r>
    <r>
      <rPr>
        <sz val="15"/>
        <color theme="1"/>
        <rFont val="Calibri"/>
        <family val="2"/>
        <scheme val="minor"/>
      </rPr>
      <t>Portefeuille de projets totalisant : 9 parcs développés en France, décomposés en 22 Sociétés d’Exploitation de Parcs éoliens</t>
    </r>
  </si>
  <si>
    <t>Réduction des émissions de GES et des polluants locaux (NOx, particules fines)
1 700 tCO2eq évitées</t>
  </si>
  <si>
    <t>Projets éligibles sélectionnés en prenant en considération les critères d'examen techniques de la taxonomie européenne pour l'objectif d'atténuation du changement climatique</t>
  </si>
  <si>
    <t>14,6MW électricité et 67MW vapeur
370 GWh de chaleur verte produite 
 115 GWh d’électricité verte produite par an
150 000 tCO2eq évitées / an</t>
  </si>
  <si>
    <t>LEED Platinium / BEPOS
4 500 m² de panneaux photovoltaïques
2 éoliennes en toiture
récupération des eaux grises</t>
  </si>
  <si>
    <t>45 000 m² de bureaux</t>
  </si>
  <si>
    <t>Près de 9 000 m² consacrés à l'installation d'entreprises</t>
  </si>
  <si>
    <t>Bât A : NF Habitat HQE 6 étoiles
Bât B : NF Bâtiment tertiaire HQE Bon</t>
  </si>
  <si>
    <t>FR001400I3M4</t>
  </si>
  <si>
    <t>BNP,CACIB, DB, JPM, LBP</t>
  </si>
  <si>
    <t>OAT 25/05/2028 +27 bps</t>
  </si>
  <si>
    <t>ESS</t>
  </si>
  <si>
    <r>
      <t xml:space="preserve">Total des décaissements
</t>
    </r>
    <r>
      <rPr>
        <sz val="16"/>
        <rFont val="Calibri"/>
        <family val="2"/>
        <scheme val="minor"/>
      </rPr>
      <t>au 31/12/2023</t>
    </r>
  </si>
  <si>
    <r>
      <t xml:space="preserve">A décaisser
</t>
    </r>
    <r>
      <rPr>
        <sz val="16"/>
        <rFont val="Calibri"/>
        <family val="2"/>
        <scheme val="minor"/>
      </rPr>
      <t>au 31/12/2023</t>
    </r>
  </si>
  <si>
    <r>
      <t xml:space="preserve">Actifs/Offres de prêt
</t>
    </r>
    <r>
      <rPr>
        <sz val="16"/>
        <rFont val="Calibri"/>
        <family val="2"/>
        <scheme val="minor"/>
      </rPr>
      <t>(nombre)</t>
    </r>
  </si>
  <si>
    <t>Réhabilitation thermique des logements sociaux</t>
  </si>
  <si>
    <t xml:space="preserve">Réhabilitation thermique des logements sociaux </t>
  </si>
  <si>
    <t>Soutien à la construction des logements sociaux</t>
  </si>
  <si>
    <r>
      <t xml:space="preserve">Flux décaissés/ ou amortis
</t>
    </r>
    <r>
      <rPr>
        <sz val="18"/>
        <rFont val="Calibri"/>
        <family val="2"/>
        <scheme val="minor"/>
      </rPr>
      <t>en 2023</t>
    </r>
  </si>
  <si>
    <t>Liste détaillée des projets adossés à l'obligation durable de mai 2023</t>
  </si>
  <si>
    <t>18 ETP en phase de construction
2 ETP soutenus/an en phase d'exploitation
Production équivalente à la consommation électrique annuelle de 40 000 habitants</t>
  </si>
  <si>
    <r>
      <rPr>
        <b/>
        <sz val="15"/>
        <color theme="1"/>
        <rFont val="Calibri"/>
        <family val="2"/>
        <scheme val="minor"/>
      </rPr>
      <t xml:space="preserve">Rhonasol - </t>
    </r>
    <r>
      <rPr>
        <sz val="15"/>
        <color theme="1"/>
        <rFont val="Calibri"/>
        <family val="2"/>
        <scheme val="minor"/>
      </rPr>
      <t xml:space="preserve">Les centrales photovoltaïques seront répartis entre les régions Auvergne-Rhône-Alpes, Provence-Alpes Côte d’Azur et Occitanie. Ils seront concentrés sur les territoires de la vallée du Rhône, sur l’ensemble des communes riveraines du fleuve. Le projet ambitionne d’atteindre une puissance installée de 800 MWc à horizon 2033. </t>
    </r>
  </si>
  <si>
    <t>1 GWc de projets photovoltaîques</t>
  </si>
  <si>
    <t>660 emplois directs et indirects créés
Implication forte dans la gouvernance de la société: droit de veto par la CDC sur les décisions importantes de la société</t>
  </si>
  <si>
    <r>
      <rPr>
        <b/>
        <sz val="15"/>
        <color theme="1"/>
        <rFont val="Calibri"/>
        <family val="2"/>
        <scheme val="minor"/>
      </rPr>
      <t xml:space="preserve">Bois Colombe (92) - </t>
    </r>
    <r>
      <rPr>
        <sz val="15"/>
        <color theme="1"/>
        <rFont val="Calibri"/>
        <family val="2"/>
        <scheme val="minor"/>
      </rPr>
      <t xml:space="preserve">Acquisition en VEFA d'un immeuble neuf de bureaux indépendant en R+8: surface de 20 275 m² sur un rez-de-chaussée, 8 étages supérieurs et 2 niveaux de sous-sol.  Il s’intègre dans la stratégie d’accompagnement du développement des quartiers de gare du Grand Paris Express menée par la Métropole du Grand Paris. </t>
    </r>
  </si>
  <si>
    <r>
      <rPr>
        <b/>
        <sz val="15"/>
        <color theme="1"/>
        <rFont val="Calibri"/>
        <family val="2"/>
        <scheme val="minor"/>
      </rPr>
      <t xml:space="preserve">Rosiers - </t>
    </r>
    <r>
      <rPr>
        <sz val="15"/>
        <color theme="1"/>
        <rFont val="Calibri"/>
        <family val="2"/>
        <scheme val="minor"/>
      </rPr>
      <t>Acquisition en VEFA d'une opération résidentielle 11765 m² à Saint Ouen (Village des Rosiers) comprenant 3 batiments ainsi que 127 emplacements de stationnement et 127 caves développé par BNP Promotion.</t>
    </r>
  </si>
  <si>
    <t>Label de biodiversité urbaine Biodivercity 
 NF Habitat HQE Profil Excellent 
 RT 2012 - 20%</t>
  </si>
  <si>
    <r>
      <rPr>
        <b/>
        <sz val="15"/>
        <color theme="1"/>
        <rFont val="Calibri"/>
        <family val="2"/>
        <scheme val="minor"/>
      </rPr>
      <t xml:space="preserve">107 Faubourg - </t>
    </r>
    <r>
      <rPr>
        <sz val="15"/>
        <color theme="1"/>
        <rFont val="Calibri"/>
        <family val="2"/>
        <scheme val="minor"/>
      </rPr>
      <t>Acquisition d'une opération de réhabilitation lourde d’un ancien centre de tri postal sur une surface de 2 959 m² et 46 places de parking, à Paris 10e.</t>
    </r>
  </si>
  <si>
    <t xml:space="preserve">Construction de près de 50 logements </t>
  </si>
  <si>
    <t>Construction de plus de 180 logements</t>
  </si>
  <si>
    <t xml:space="preserve">  RT 2012 - 20%
  Certification NF HABITAT HQE
 Label Effinergie BBC </t>
  </si>
  <si>
    <r>
      <rPr>
        <b/>
        <sz val="15"/>
        <color theme="1"/>
        <rFont val="Calibri"/>
        <family val="2"/>
        <scheme val="minor"/>
      </rPr>
      <t xml:space="preserve">Saint Mandé - </t>
    </r>
    <r>
      <rPr>
        <sz val="15"/>
        <color theme="1"/>
        <rFont val="Calibri"/>
        <family val="2"/>
        <scheme val="minor"/>
      </rPr>
      <t>Acquisition en VEFA d’une opération de 2 931 m² située à Saint Mandé développée par Emerige et Eiffage Immobilier</t>
    </r>
  </si>
  <si>
    <t>RT 2012 - 20%
Certification NF HABITAT HQE
Label BiodiverCity (meilleurs efforts du vendeur)</t>
  </si>
  <si>
    <t>Construction de 37 logements libres et 6 logements en ULS</t>
  </si>
  <si>
    <t>La plateforme cible notamment les Collectivités présentes dans le programme d’Action Cœur de Ville (programme national a pour ambition de redynamiser le centre des villes moyennes)</t>
  </si>
  <si>
    <r>
      <rPr>
        <b/>
        <sz val="15"/>
        <color theme="1"/>
        <rFont val="Calibri"/>
        <family val="2"/>
        <scheme val="minor"/>
      </rPr>
      <t xml:space="preserve">Logivolt territoires - </t>
    </r>
    <r>
      <rPr>
        <sz val="15"/>
        <color theme="1"/>
        <rFont val="Calibri"/>
        <family val="2"/>
        <scheme val="minor"/>
      </rPr>
      <t xml:space="preserve">Filiale dédiée au financement des infrastructures collectives pour les infrastructures de bornes de recharge pour véhicules électriques (IRVE) au sein de l’habitat collectif et notamment des copropriétés.
</t>
    </r>
  </si>
  <si>
    <t>50 ETP en phase de construction
5 ETP soutenus/an en phase d'exploitation</t>
  </si>
  <si>
    <t>Plus de 13 000 tCO2 eq évitées</t>
  </si>
  <si>
    <r>
      <rPr>
        <b/>
        <sz val="15"/>
        <color theme="1"/>
        <rFont val="Calibri"/>
        <family val="2"/>
        <scheme val="minor"/>
      </rPr>
      <t>Brownfiels 4 -</t>
    </r>
    <r>
      <rPr>
        <sz val="15"/>
        <color theme="1"/>
        <rFont val="Calibri"/>
        <family val="2"/>
        <scheme val="minor"/>
      </rPr>
      <t xml:space="preserve"> Le fonds a pour l'objet l’acquisition de friches, industrielles ou tertiaires, situées majoritairement en France (au moins 65% des investissements) , présentant un fort potentiel de redéveloppement, en vue de leur désamiantage, démolition et dépollution , permettant la réhabilitation de ces friches.</t>
    </r>
  </si>
  <si>
    <t>Part de logements sociaux  abordables de 30% du total des logements.
Création des emplois dans le BTP et pour la dépollution des sols.</t>
  </si>
  <si>
    <r>
      <rPr>
        <b/>
        <sz val="15"/>
        <color theme="1"/>
        <rFont val="Calibri"/>
        <family val="2"/>
        <scheme val="minor"/>
      </rPr>
      <t xml:space="preserve">Moulinot - </t>
    </r>
    <r>
      <rPr>
        <sz val="15"/>
        <color theme="1"/>
        <rFont val="Calibri"/>
        <family val="2"/>
        <scheme val="minor"/>
      </rPr>
      <t xml:space="preserve">Développement d'unités de collecte et de traitement des déchets alimentaires habituellement incinérés ou enfouis, pour les valoriser sous forme de compost ou de méthanisation. Les 8 sites visés à horizon 2027 couvrant 6 nouvelles régions, permettront de collecter et traiter 300 000 T de biodéchets par an soit moins de 3% du gisement national annuel estimé. </t>
    </r>
  </si>
  <si>
    <t>Impact indirect sur la création d'énergie de source renouvelable (biométhane pour carburant ou intégré au réseau) via ses partenaires méthaniseurs. La collecte des biodéchets par Moulinot est assurée par des véhicules écologiques (biogaz)</t>
  </si>
  <si>
    <t>Création des emplois non délocalisables:  près de 480 emplois sur 8 sites, 230 bénéficiaires de contrats d'insertion à l'horizon 2027- Organisme de formation,réservé aux demandeurs d'emplois</t>
  </si>
  <si>
    <t>Objectif de couverture THD du territoire concerné : 100%
'Parc total de 1 256 000 lignes FTTH environ
Parcours de formation prévus sur toute la durée du projet</t>
  </si>
  <si>
    <t>Objectif de couverture THD du territoire concerné : 100%
Parcours de formation prévus sur toute la durée du projet
Parc total de 125 000 lignes FTTH environ</t>
  </si>
  <si>
    <r>
      <rPr>
        <b/>
        <sz val="15"/>
        <color theme="1"/>
        <rFont val="Calibri"/>
        <family val="2"/>
        <scheme val="minor"/>
      </rPr>
      <t xml:space="preserve">Haute-Saône Fibre - </t>
    </r>
    <r>
      <rPr>
        <sz val="15"/>
        <color theme="1"/>
        <rFont val="Calibri"/>
        <family val="2"/>
        <scheme val="minor"/>
      </rPr>
      <t xml:space="preserve">Société projet chargée de la conception, de l'établissement, de l'exploitation, de la commercialisation et du financement du réseau d'initiative publique très haut débit sur le département de la Haute-Saône.  DSP affermo-concessive de 25 ans. </t>
    </r>
  </si>
  <si>
    <r>
      <rPr>
        <b/>
        <sz val="15"/>
        <color theme="1"/>
        <rFont val="Calibri"/>
        <family val="2"/>
        <scheme val="minor"/>
      </rPr>
      <t xml:space="preserve">Yana Fibre - </t>
    </r>
    <r>
      <rPr>
        <sz val="15"/>
        <color theme="1"/>
        <rFont val="Calibri"/>
        <family val="2"/>
        <scheme val="minor"/>
      </rPr>
      <t xml:space="preserve">Société projet chargée de la conception, de l'établissement, de l'exploitation, de la commercialisation et du financement du réseau d'initiative publique très haut débit en Guyane.  Concession (DSP) de 25 ans. 
</t>
    </r>
  </si>
  <si>
    <t>Objectif de couverture THD du territoire concerné : 100%
Parcours de formation prévus sur toute la durée du projet
Parc total de 35 000 lignes FTTH environ</t>
  </si>
  <si>
    <r>
      <rPr>
        <b/>
        <sz val="15"/>
        <rFont val="Calibri"/>
        <family val="2"/>
        <scheme val="minor"/>
      </rPr>
      <t>RSS La Garde Freinet -</t>
    </r>
    <r>
      <rPr>
        <sz val="15"/>
        <rFont val="Calibri"/>
        <family val="2"/>
        <scheme val="minor"/>
      </rPr>
      <t xml:space="preserve"> Située à La Garde-Freinet dans le Var (83), près du centre ville,  à proximité immédiate des commerces de proximité et de l’hôpital Georges Clémenceau. Les surfaces de services comprendront notamment hall, espace accueil, Bar, Restaurant, Salons, Piscine, Salle de fitness et piscine.</t>
    </r>
  </si>
  <si>
    <t>109 lits ( (surface moyenne par logement de 43m²)
Création de 15 ETP ( construction) et 10 ETP/an ( exploitation)</t>
  </si>
  <si>
    <r>
      <rPr>
        <b/>
        <sz val="15"/>
        <color theme="1"/>
        <rFont val="Calibri"/>
        <family val="2"/>
        <scheme val="minor"/>
      </rPr>
      <t xml:space="preserve">France Impact investissement- </t>
    </r>
    <r>
      <rPr>
        <sz val="15"/>
        <color theme="1"/>
        <rFont val="Calibri"/>
        <family val="2"/>
        <scheme val="minor"/>
      </rPr>
      <t xml:space="preserve">Le fonds France 2i, géré par RAISE Impact, est dédié à l’investissement dans des entreprises Small et Mid Cap en croissance et rentables avec un impact environnemental et/ou social positif, qui s’engagent pour bâtir un avenir plus durable, une société plus juste et plus solidaire. </t>
    </r>
  </si>
  <si>
    <t>Accès à la santé, réduction des inégalités
Accès à des emplois décents D45</t>
  </si>
  <si>
    <t>Economie sociale et solidaire</t>
  </si>
  <si>
    <t>NF Habitat HQE  (RT 2012 - 30 %) Label Effinergie + 
BiodiverCity</t>
  </si>
  <si>
    <r>
      <rPr>
        <b/>
        <sz val="15"/>
        <color theme="1"/>
        <rFont val="Calibri"/>
        <family val="2"/>
        <scheme val="minor"/>
      </rPr>
      <t xml:space="preserve">Asnières Altarea - </t>
    </r>
    <r>
      <rPr>
        <sz val="15"/>
        <color theme="1"/>
        <rFont val="Calibri"/>
        <family val="2"/>
        <scheme val="minor"/>
      </rPr>
      <t>Acquisition en VEFA d'un immeuble de 17 étages, d'une surface habitable globale de 5 335 m². L'immeuble est situé à Asnières-sur-Seine (92), dans le nouvel écoquartier de Seine-Ouest.</t>
    </r>
  </si>
  <si>
    <t>Construction de plus de 90 logements</t>
  </si>
  <si>
    <r>
      <rPr>
        <b/>
        <sz val="15"/>
        <color theme="1"/>
        <rFont val="Calibri"/>
        <family val="2"/>
        <scheme val="minor"/>
      </rPr>
      <t xml:space="preserve">Courbevoie - </t>
    </r>
    <r>
      <rPr>
        <sz val="15"/>
        <color theme="1"/>
        <rFont val="Calibri"/>
        <family val="2"/>
        <scheme val="minor"/>
      </rPr>
      <t>Acquisition en VEFA d’une opération de 19 496 m² sur 5 bâtiments, située à Courbevoie (92)  et développée par EMERIGE</t>
    </r>
  </si>
  <si>
    <t>Construction de près de 295 logements</t>
  </si>
  <si>
    <t xml:space="preserve">NF Habitat HQE (RT 2012 - 20 %)Label Effinergie +
Chaufferie collective raccordée au réseau de chaleur urbain </t>
  </si>
  <si>
    <t>1000 ETP en phase de construction, 242 ETP/an en phase d'exploitation</t>
  </si>
  <si>
    <t>RT 2012 – 20% pour les 2 604m² de surface thermique équivalente
Près de 35 000 tCO2 évitées par an</t>
  </si>
  <si>
    <r>
      <rPr>
        <b/>
        <sz val="15"/>
        <color theme="1"/>
        <rFont val="Calibri"/>
        <family val="2"/>
        <scheme val="minor"/>
      </rPr>
      <t xml:space="preserve">AMIENS - Ynsect - </t>
    </r>
    <r>
      <rPr>
        <sz val="15"/>
        <color theme="1"/>
        <rFont val="Calibri"/>
        <family val="2"/>
        <scheme val="minor"/>
      </rPr>
      <t>L’opération porte sur le financement de la construction de l’usine « YNFARM 1 » de 40 000 m² située à Poulainville.
Cette usine est exploitée par la société Ÿnsect. Elle y conçoit et exploite des processus d’élevage industriels pour la transformation d’insectes (vers de farine) en protéines de haute qualité pour la nutrition animale.</t>
    </r>
  </si>
  <si>
    <r>
      <rPr>
        <b/>
        <sz val="15"/>
        <rFont val="Calibri"/>
        <family val="2"/>
        <scheme val="minor"/>
      </rPr>
      <t>Foncière K&amp;B Cosy Diem</t>
    </r>
    <r>
      <rPr>
        <sz val="15"/>
        <rFont val="Calibri"/>
        <family val="2"/>
        <scheme val="minor"/>
      </rPr>
      <t xml:space="preserve"> - Une foncière en vue de porter un portefeuille de 8 à 10 résidences services seniors ( RSS ), situées sur l’ensemble du territoire, à proximité de commerces  et de transports. La taille de la résidence entre 80 et 130 appartements (T1, T2 et  T3). Les premiers projets sont situés à Franconville (95), Gujan-Mestras (33), Besançon (25) et Dreux (28). </t>
    </r>
  </si>
  <si>
    <t xml:space="preserve">Performance énergétique : minimum RT 2012 -10 % ou RE 2020  
Certification : Breeam ou NF Habitat  HQE Référentiel construction 
Résidence Service – 6 étoiles </t>
  </si>
  <si>
    <t>8 à 10 RSS avec une taille de 80 à 130 appartements chacune</t>
  </si>
  <si>
    <r>
      <rPr>
        <b/>
        <sz val="15"/>
        <color theme="1"/>
        <rFont val="Calibri"/>
        <family val="2"/>
        <scheme val="minor"/>
      </rPr>
      <t xml:space="preserve">BFC Fibre - </t>
    </r>
    <r>
      <rPr>
        <sz val="15"/>
        <color theme="1"/>
        <rFont val="Calibri"/>
        <family val="2"/>
        <scheme val="minor"/>
      </rPr>
      <t xml:space="preserve">Société projet chargée de l'exploitation, de la commercialisation et du financement du réseau d'initiative publique très haut débit sur les 5 départements de Bourgogne Franche-Compté
Concession (DSP) de 15 ans. </t>
    </r>
  </si>
  <si>
    <t>Objectif de couverture THD du territoire concerné : 100%
Parcours de formation prévus sur toute la durée du projet
388 000 lignes FTTH environ</t>
  </si>
  <si>
    <t>Objectif de couverture THD du territoire concerné : 100%
Parcours de formation prévus sur toute la durée du projet
350 000 lignes FTTH environ</t>
  </si>
  <si>
    <t>Objectif de couverture THD du territoire concerné : 100%
Parcours de formation prévus sur toute la durée du projet
115 000 lignes FTTH environ</t>
  </si>
  <si>
    <r>
      <rPr>
        <b/>
        <sz val="15"/>
        <color theme="1"/>
        <rFont val="Calibri"/>
        <family val="2"/>
        <scheme val="minor"/>
      </rPr>
      <t xml:space="preserve">Charente-Maritime THD </t>
    </r>
    <r>
      <rPr>
        <sz val="15"/>
        <color theme="1"/>
        <rFont val="Calibri"/>
        <family val="2"/>
        <scheme val="minor"/>
      </rPr>
      <t>-Société projet chargée de la conception, de l'établissement, de l'exploitation, de la commercialisation et du financement du réseau d'initiative publique très haut débit sur le département de la Charente-Maritime.  
Concession (DSP) de 25 ans.</t>
    </r>
  </si>
  <si>
    <t>Objectif de couverture THD du territoire concerné : 100%
Parcours de formation prévus sur toute la durée du projet
270 000 lignes FTTH environ</t>
  </si>
  <si>
    <r>
      <rPr>
        <b/>
        <sz val="15"/>
        <color theme="1"/>
        <rFont val="Calibri"/>
        <family val="2"/>
        <scheme val="minor"/>
      </rPr>
      <t>prêt PAM, taux fixe -</t>
    </r>
    <r>
      <rPr>
        <sz val="15"/>
        <color theme="1"/>
        <rFont val="Calibri"/>
        <family val="2"/>
        <scheme val="minor"/>
      </rPr>
      <t xml:space="preserve">Dans le cadre du Plan Logement, la Section générale de la Caisse des Dépôts a déployé une offre de prêts à taux fixe de 8 Md€ .Les prêts PAM sont destinés au financement des travaux de rénovation énergétique des logements sociaux. Ils sont ainsi réservés essentiellement aux organismes de logement social, en complément d'un Eco-prêt. </t>
    </r>
  </si>
  <si>
    <t>Réduction de la demande d'énergie primaire d'au moins 40 %</t>
  </si>
  <si>
    <r>
      <rPr>
        <b/>
        <sz val="15"/>
        <color theme="1"/>
        <rFont val="Calibri"/>
        <family val="2"/>
        <scheme val="minor"/>
      </rPr>
      <t xml:space="preserve">Prêt Booster, taux fixe  - </t>
    </r>
    <r>
      <rPr>
        <sz val="15"/>
        <color theme="1"/>
        <rFont val="Calibri"/>
        <family val="2"/>
        <scheme val="minor"/>
      </rPr>
      <t>Le prêt Booster, réservé aux organismes de logement social, est dédié au financement des opérations de production de logements locatifs sociaux  dans le cadre du Plan logement.</t>
    </r>
  </si>
  <si>
    <r>
      <rPr>
        <b/>
        <sz val="15"/>
        <color theme="1"/>
        <rFont val="Calibri"/>
        <family val="2"/>
        <scheme val="minor"/>
      </rPr>
      <t xml:space="preserve">Le Born Pelouse (LBP) - </t>
    </r>
    <r>
      <rPr>
        <sz val="15"/>
        <color theme="1"/>
        <rFont val="Calibri"/>
        <family val="2"/>
        <scheme val="minor"/>
      </rPr>
      <t>Projet éolien constitué de 8 éoliennes pour un total de 28,8 MW, situé en Lozère et développé par la société Vents d’Oc dans le cadre d’un AMI lancé en 2008 par 2 communes (Le Born et Pelouse).</t>
    </r>
  </si>
  <si>
    <r>
      <rPr>
        <b/>
        <sz val="15"/>
        <color theme="1"/>
        <rFont val="Calibri"/>
        <family val="2"/>
        <scheme val="minor"/>
      </rPr>
      <t xml:space="preserve">Alliance THD </t>
    </r>
    <r>
      <rPr>
        <sz val="15"/>
        <color theme="1"/>
        <rFont val="Calibri"/>
        <family val="2"/>
        <scheme val="minor"/>
      </rPr>
      <t xml:space="preserve">-Société projet chargée de la conception, de l'établissement, de l'exploitation, de la commercialisation et du financement du réseau d'initiative publique très haut débit de l'Averon (12), du Lot (46) et de la Lozère (48). Concession (DSP) de 25 ans. </t>
    </r>
  </si>
  <si>
    <r>
      <rPr>
        <b/>
        <sz val="15"/>
        <color theme="1"/>
        <rFont val="Calibri"/>
        <family val="2"/>
        <scheme val="minor"/>
      </rPr>
      <t>Mayenne Fibre -</t>
    </r>
    <r>
      <rPr>
        <sz val="15"/>
        <color theme="1"/>
        <rFont val="Calibri"/>
        <family val="2"/>
        <scheme val="minor"/>
      </rPr>
      <t xml:space="preserve">Société projet chargée de la conception, de l'établissement, de l'exploitation, de la commercialisation et du financement du réseau d'initiative publique très haut débit sur le département de la Mayenne (53).  Concession (DSP) de 20 ans. </t>
    </r>
  </si>
  <si>
    <r>
      <rPr>
        <b/>
        <sz val="15"/>
        <color theme="1"/>
        <rFont val="Calibri"/>
        <family val="2"/>
        <scheme val="minor"/>
      </rPr>
      <t xml:space="preserve">Bretagne THD - </t>
    </r>
    <r>
      <rPr>
        <sz val="15"/>
        <color theme="1"/>
        <rFont val="Calibri"/>
        <family val="2"/>
        <scheme val="minor"/>
      </rPr>
      <t xml:space="preserve">Société projet chargée de  l'exploitation, de la commercialisation et du financement du réseau d'initiative publique très haut débit sur la région Bretagne.  
Affermage (DSP) de 20 ans. </t>
    </r>
  </si>
  <si>
    <t>Montants au 31/12/2023 exprimés en millions d’euros.</t>
  </si>
  <si>
    <t xml:space="preserve">
Santé et
médico-social</t>
  </si>
  <si>
    <r>
      <rPr>
        <b/>
        <sz val="15"/>
        <color theme="1"/>
        <rFont val="Calibri"/>
        <family val="2"/>
        <scheme val="minor"/>
      </rPr>
      <t xml:space="preserve">Plateforme Bus propres - </t>
    </r>
    <r>
      <rPr>
        <sz val="15"/>
        <color theme="1"/>
        <rFont val="Calibri"/>
        <family val="2"/>
        <scheme val="minor"/>
      </rPr>
      <t>La plateforme propose aux collectivités locales un outil de type prêt participatif pour financer l’acquisition de bus électriques, génératrice d’un surcroît d’investissement pour ces dernières, mais également d’économies de fonctionnement dans la durée grâce à la réduction de la facture énergétique.</t>
    </r>
  </si>
  <si>
    <t>HQE Très performant
(RT 2012 - 40 %)
BREEAM Very Good
WireScore Gold
Osmoz</t>
  </si>
  <si>
    <t>232 prêts effectués au S2 2021
13 111 logements concernés</t>
  </si>
  <si>
    <t>FR001400LFC1</t>
  </si>
  <si>
    <t>OAT 25/11/2030 +28 bps</t>
  </si>
  <si>
    <t>3,00% annuel</t>
  </si>
  <si>
    <t>0,01% annuel</t>
  </si>
  <si>
    <t>0,00% annuel</t>
  </si>
  <si>
    <t>3,375% annuel</t>
  </si>
  <si>
    <r>
      <t xml:space="preserve">Flux décaissés </t>
    </r>
    <r>
      <rPr>
        <sz val="16"/>
        <rFont val="Calibri"/>
        <family val="2"/>
        <scheme val="minor"/>
      </rPr>
      <t>en 2023</t>
    </r>
  </si>
  <si>
    <r>
      <t xml:space="preserve">Total des décaissements
</t>
    </r>
    <r>
      <rPr>
        <sz val="18"/>
        <rFont val="Calibri"/>
        <family val="2"/>
        <scheme val="minor"/>
      </rPr>
      <t>au 31/12/2023</t>
    </r>
  </si>
  <si>
    <r>
      <t xml:space="preserve">A décaisser
</t>
    </r>
    <r>
      <rPr>
        <sz val="18"/>
        <rFont val="Calibri"/>
        <family val="2"/>
        <scheme val="minor"/>
      </rPr>
      <t>au 31/12/2023</t>
    </r>
  </si>
  <si>
    <t>FR001400I3M4
(05/2023)</t>
  </si>
  <si>
    <t>FR001400LFC1
(10/2023)</t>
  </si>
  <si>
    <t>Détail des 6 obligations durables en circulation</t>
  </si>
  <si>
    <t>Liste détaillée des projets adossés à l'obligation durable d'octobre 2023</t>
  </si>
  <si>
    <t xml:space="preserve">Eolien,  Solaire </t>
  </si>
  <si>
    <t>Economie circulaire, zéro-déchet</t>
  </si>
  <si>
    <t>Redéveloppement de friches polluées</t>
  </si>
  <si>
    <t>Production annuelle estimée à 76,8 GWh
Puissance installée de 28,8 MW
Près de 61 000 tCO2 évitées 
Surface artificialisée non compensée: 600m2</t>
  </si>
  <si>
    <t>Gestion du passif environnemental par des projets de désamiantage, démolition et dépollution, 
Lutte contre l'artificialisation des sols: le total d’ENAF (espaces naturels agricoles et forestiers) non consommé grâce au redéveloppement des friches supérieur à 100 ha 
Bilan carbone global des opérations réalisées : le ratio ( des emissions évitées sur emissions directes de GES liées à la contruction et l'exploitation du batiment ) supérieur à 40%.
Amélioration de la biodiversité : un coefficient de biotope supérieur d’au moins 20% à son niveau initial.
 Economie circulaire :  taux de recyclage des matériaux de démolition supérieur à 85%</t>
  </si>
  <si>
    <r>
      <t xml:space="preserve">Total des décaissements
</t>
    </r>
    <r>
      <rPr>
        <sz val="16"/>
        <rFont val="Calibri"/>
        <family val="2"/>
        <scheme val="minor"/>
      </rPr>
      <t>au 30/06/2023</t>
    </r>
  </si>
  <si>
    <r>
      <t xml:space="preserve">Flux décaissés/ ou amortis
</t>
    </r>
    <r>
      <rPr>
        <sz val="16"/>
        <rFont val="Calibri"/>
        <family val="2"/>
        <scheme val="minor"/>
      </rPr>
      <t>au S2 2023</t>
    </r>
  </si>
  <si>
    <t>HQE niveau Exceptionnel (HQE Effinergie +)
Eau pluviale récupérée pour l'alimentation des sanitaires / locaux ménage / arrosage
Charte chantier vert</t>
  </si>
  <si>
    <t>NF Bâtiment tertiaire label HPE
Effinergie BEPOS +
Effinergie + ou Bepos Effinergie</t>
  </si>
  <si>
    <t>HQE Excellent
Effinergie +</t>
  </si>
  <si>
    <t>BREEAM International New construction 2016 : niveau excellent
Wirescore
WELL: niveau gold</t>
  </si>
  <si>
    <t>RT 2012
Certification Patrimoine et Habitat profil A, option performance Effinergie+ (RT2012 - 10%)
Label BiodiverCity</t>
  </si>
  <si>
    <t>Partie réhabilitée : BREEAM Good
Partie neuve : BREEAM Very Good
LEED "Platinium"</t>
  </si>
  <si>
    <t>NF Habitat HQE 6 étoiles
(RT 2012 -10%)
Certification Habitat et Environnement</t>
  </si>
  <si>
    <t>RT2012 – 40%
Certification NF bâtiments tertiaires 
Démarche HQE 2015, niveau excellent
BREEAM international NC 2016, niveau excellent
Wirescore Gold
Label Biodivercity (base)
Labellisation Effinergie +</t>
  </si>
  <si>
    <t>Création d'activités et d'emplois locaux non délocalisables
50 ETP en phase de construction 10ETP/an en phase d'exploitation
Production de l'équivalent de la consommation électrique annuelle hors chauffage de 150 000 foyers</t>
  </si>
  <si>
    <r>
      <t>Puissance de raccordement de 600 MW (Puissance nominale de 820 MW)
3 000 000 tCO</t>
    </r>
    <r>
      <rPr>
        <vertAlign val="subscript"/>
        <sz val="15"/>
        <color theme="1"/>
        <rFont val="Calibri"/>
        <family val="2"/>
        <scheme val="minor"/>
      </rPr>
      <t>2</t>
    </r>
    <r>
      <rPr>
        <sz val="15"/>
        <color theme="1"/>
        <rFont val="Calibri"/>
        <family val="2"/>
        <scheme val="minor"/>
      </rPr>
      <t xml:space="preserve"> évitées 
600 hectares défrichés mais compensés</t>
    </r>
  </si>
  <si>
    <r>
      <rPr>
        <b/>
        <sz val="15"/>
        <color theme="1"/>
        <rFont val="Calibri"/>
        <family val="2"/>
        <scheme val="minor"/>
      </rPr>
      <t xml:space="preserve">L'Eveil de Flaubert à Rouen (76) - </t>
    </r>
    <r>
      <rPr>
        <sz val="15"/>
        <color theme="1"/>
        <rFont val="Calibri"/>
        <family val="2"/>
        <scheme val="minor"/>
      </rPr>
      <t xml:space="preserve">Un bâtiment de bureaux en R+7 d’environ 9 000 m² porté la SCI Tanit Diverses solutions techniques seront déployées : l’utilisation de matériaux biosourcés,  recours à la géothermie et au photovoltaïque pour les bâtiments tertiaires. </t>
    </r>
  </si>
  <si>
    <r>
      <rPr>
        <b/>
        <sz val="15"/>
        <color theme="1"/>
        <rFont val="Calibri"/>
        <family val="2"/>
        <scheme val="minor"/>
      </rPr>
      <t xml:space="preserve">St Ouen N9 à Saint-Ouen-sur-Seine (93) - </t>
    </r>
    <r>
      <rPr>
        <sz val="15"/>
        <color theme="1"/>
        <rFont val="Calibri"/>
        <family val="2"/>
        <scheme val="minor"/>
      </rPr>
      <t>Acquisition en VEFA d’une opération de 19 626 m² comprenant 227 logements et 213 places de parking située à Saint-Ouen (93) et développée par EMERIGE</t>
    </r>
  </si>
  <si>
    <r>
      <rPr>
        <b/>
        <sz val="15"/>
        <color theme="1"/>
        <rFont val="Calibri"/>
        <family val="2"/>
        <scheme val="minor"/>
      </rPr>
      <t>EDF Hynamics - Station H2 à Belfort</t>
    </r>
    <r>
      <rPr>
        <sz val="15"/>
        <color theme="1"/>
        <rFont val="Calibri"/>
        <family val="2"/>
        <scheme val="minor"/>
      </rPr>
      <t xml:space="preserve">
Le Grand Belfort Communauté d'Agglomération se dote d’une station de production et de distribution d’hydrogène renouvelable pour le développement d’une mobilité propre. Elle alimentera 7 bus à hydrogène dès le printemps 2023</t>
    </r>
  </si>
  <si>
    <t>20 tonnes d'emballages sauvés
10 000 repas Zéro Déchets
60 000 repas sauvés du gaspillage alimentaire en 2021 
79% d'émissions de GES évitées et 33% d'eau en moins que la fabrication de nouveaux emballages
Produits de saison, bio/local/français selon les produits</t>
  </si>
  <si>
    <t xml:space="preserve"> Soutien à l’agriculture bio et de proximité, salaire décent pour les exploitants
 Alimentation de 300 000 habitants en produis bio prévue d’ici 10 ans 
100 à 200 ETP directs minimum en phase de construction et 10 ETP directs/an en phase d'exploitation</t>
  </si>
  <si>
    <t>11 000 utilisateurs inscrits / 8000 offres de stages déposées
Favoriser l'égalité des chances
55% des jeunes inscrits sur la plateforme de MyFuture sont scolarisés en établissements REP/+ et/ou issus des quartiers politiques de la ville et/ou en zone rurale
800 apprenants par an à horizon 2024</t>
  </si>
  <si>
    <t>Plus de 350 personnes en situation de handicap hébergées à horizon 2024
470 emplois créés en 2024
Cible de 550 personnes en logements à loyers modérés en 2024
Agrément ESUS</t>
  </si>
  <si>
    <t>10,22 MWc de puissance installée
12 197 MWh produits en 2022
5 965 tCO2eq évitées en 2022</t>
  </si>
  <si>
    <t xml:space="preserve">Livré </t>
  </si>
  <si>
    <t>100 points de recharge déployés
Réduction des émissions de GES  : 138 540 tCO2eq évitées
Réduction des polluants locaux (NOx, particules fines)</t>
  </si>
  <si>
    <r>
      <rPr>
        <b/>
        <sz val="15"/>
        <color theme="1"/>
        <rFont val="Calibri"/>
        <family val="2"/>
        <scheme val="minor"/>
      </rPr>
      <t>La Duchère à Lyon (69)</t>
    </r>
    <r>
      <rPr>
        <sz val="15"/>
        <color theme="1"/>
        <rFont val="Calibri"/>
        <family val="2"/>
        <scheme val="minor"/>
      </rPr>
      <t xml:space="preserve"> -Des espaces
publics sont créés ou réaménagés avec une grande attention portée aux espaces naturels, à la biodiversité et à l’ouverture du quartier sur son
environnement. 10000 m² de bureaux ainsi que 8 750 m² de locaux commerciaux construits</t>
    </r>
  </si>
  <si>
    <t>8,43 MWc de puissance installée
10 810 MWh produits en 2022
5 286 tCO2eq évitées en 2022</t>
  </si>
  <si>
    <t>3,29 MWc de puissance installée
4 058 MWh produits en 2022
1 985 tCO2eq évitées en 2022</t>
  </si>
  <si>
    <r>
      <rPr>
        <b/>
        <sz val="15"/>
        <color theme="1"/>
        <rFont val="Calibri"/>
        <family val="2"/>
        <scheme val="minor"/>
      </rPr>
      <t>Le Cube Numérique à Alixan (26</t>
    </r>
    <r>
      <rPr>
        <sz val="15"/>
        <color theme="1"/>
        <rFont val="Calibri"/>
        <family val="2"/>
        <scheme val="minor"/>
      </rPr>
      <t>) - Bâtiment de bureaux de 3700m² sur 4 niveaux, situé dans la zone Rovaltain d’Alixan</t>
    </r>
  </si>
  <si>
    <r>
      <rPr>
        <b/>
        <sz val="15"/>
        <color theme="1"/>
        <rFont val="Calibri"/>
        <family val="2"/>
        <scheme val="minor"/>
      </rPr>
      <t>Egée Data Center Holding dans les Yvelines (78)</t>
    </r>
    <r>
      <rPr>
        <sz val="15"/>
        <color theme="1"/>
        <rFont val="Calibri"/>
        <family val="2"/>
        <scheme val="minor"/>
      </rPr>
      <t xml:space="preserve"> - Avec à terme six bâtiments de deux salles de 534 m², la surface totale du campus atteindra 6400 m².</t>
    </r>
  </si>
  <si>
    <r>
      <rPr>
        <b/>
        <sz val="15"/>
        <rFont val="Calibri"/>
        <family val="2"/>
        <scheme val="minor"/>
      </rPr>
      <t>Résidence service seniors Oh'Activ ! à Donville-les-Bains (50)</t>
    </r>
    <r>
      <rPr>
        <sz val="15"/>
        <rFont val="Calibri"/>
        <family val="2"/>
        <scheme val="minor"/>
      </rPr>
      <t xml:space="preserve"> - Résidence senior en R+4 de 105 logements, représentera 5 611 m² (dont 4 892 m² de SHAB et 719 m² de surfaces commerciales exploitant). La majorité des appartements sera dotée d'un balcon ou d'une loggia.</t>
    </r>
  </si>
  <si>
    <t>90 GWh d'électricité produits par an
130GWH d'énergie thermique produits par an sous forme de vapeur et d'eau chaude
12 MW de puissance installée</t>
  </si>
  <si>
    <t>Flux  décaissés
en 2023</t>
  </si>
  <si>
    <t>Total des décaissements
au 31/12/2023</t>
  </si>
  <si>
    <t>A décaisser
au 31/12/2023</t>
  </si>
  <si>
    <t>RT 2012 - 40%
Effinergie + BBC 2017 E2 C1
HQE Bâtiment durable Neuf 2016:
niveau Excellent
BREEAM International New Construction : niveau Excellent</t>
  </si>
  <si>
    <t xml:space="preserve">Objectif de couvrir 100% des foyers Saint-Martinois en Très Haut Débit, contre 16 % actuellement
D'ici à fin 2023 ce sont 72 023 mètres de fourreaux qui vont être enterrés.  </t>
  </si>
  <si>
    <t>Création d'emplois indirects sur l'ensemble du territoire national avec le recours à une main d’œuvre régionale sur chaque chantier : 12 ETP directs en phase de construction et 12 ETP directs /an en phase d'exploitation en Ille-et-Vilaine</t>
  </si>
  <si>
    <t xml:space="preserve">13 277 logements concernés
680 prêts effectués au S2 2021
Les populations cibles des projets financés sont des personnes en difficultés économiques et sociales  avec des objectifs sociaux : la lutte contre le mal-logement et accès au logement. </t>
  </si>
  <si>
    <t>NF Habitat HQE 6 étoiles 
(RT 2012 -10%)</t>
  </si>
  <si>
    <r>
      <rPr>
        <b/>
        <sz val="15"/>
        <color theme="1"/>
        <rFont val="Calibri"/>
        <family val="2"/>
        <scheme val="minor"/>
      </rPr>
      <t xml:space="preserve">Fonds Brownfields 3 - </t>
    </r>
    <r>
      <rPr>
        <sz val="15"/>
        <color theme="1"/>
        <rFont val="Calibri"/>
        <family val="2"/>
        <scheme val="minor"/>
      </rPr>
      <t>Réhabilitation et redéveloppement de friches industrielles</t>
    </r>
  </si>
  <si>
    <t>Impact sur la santé publique via la décontamination des sites
Lutte contre l’artificialisation de nouveaux sols</t>
  </si>
  <si>
    <r>
      <t xml:space="preserve">Actifs/Portefeuille de prêt
</t>
    </r>
    <r>
      <rPr>
        <sz val="18"/>
        <rFont val="Calibri"/>
        <family val="2"/>
        <scheme val="minor"/>
      </rPr>
      <t>(nombre)</t>
    </r>
  </si>
  <si>
    <r>
      <rPr>
        <b/>
        <sz val="15"/>
        <color theme="1"/>
        <rFont val="Calibri"/>
        <family val="2"/>
        <scheme val="minor"/>
      </rPr>
      <t>Résidence senior Cosy Diem à Narbonne (11)</t>
    </r>
    <r>
      <rPr>
        <sz val="15"/>
        <color theme="1"/>
        <rFont val="Calibri"/>
        <family val="2"/>
        <scheme val="minor"/>
      </rPr>
      <t xml:space="preserve">
Située au centre de Narbonne, la résidence est un lieu de vie conçu pour les seniors dynamiques, proposant de nombreux services adaptés et personnalisables. </t>
    </r>
  </si>
  <si>
    <r>
      <rPr>
        <b/>
        <sz val="15"/>
        <color theme="1"/>
        <rFont val="Calibri"/>
        <family val="2"/>
        <scheme val="minor"/>
      </rPr>
      <t>Résidence senior Domitys Les Tourmalines à Carpentras (84</t>
    </r>
    <r>
      <rPr>
        <sz val="15"/>
        <color theme="1"/>
        <rFont val="Calibri"/>
        <family val="2"/>
        <scheme val="minor"/>
      </rPr>
      <t>)
La résidence, idéalement située, propose des appartements allant du studio au 3 pièces</t>
    </r>
  </si>
  <si>
    <r>
      <rPr>
        <b/>
        <sz val="15"/>
        <color theme="1"/>
        <rFont val="Calibri"/>
        <family val="2"/>
        <scheme val="minor"/>
      </rPr>
      <t>Résidence senior La Cantate à Dunkerque (59</t>
    </r>
    <r>
      <rPr>
        <sz val="15"/>
        <color theme="1"/>
        <rFont val="Calibri"/>
        <family val="2"/>
        <scheme val="minor"/>
      </rPr>
      <t>)
La résidenc se situe dans la ville de Dunkerque et propose des appartements allant du studio au 3 pièces. Plus de 800 m² d'espace Club sont mis à la disposition des seniors</t>
    </r>
  </si>
  <si>
    <r>
      <rPr>
        <b/>
        <sz val="15"/>
        <color theme="1"/>
        <rFont val="Calibri"/>
        <family val="2"/>
        <scheme val="minor"/>
      </rPr>
      <t>Résidence senior Oh Activ à Saint-Pierre-d'Oleron (17)</t>
    </r>
    <r>
      <rPr>
        <sz val="15"/>
        <color theme="1"/>
        <rFont val="Calibri"/>
        <family val="2"/>
        <scheme val="minor"/>
      </rPr>
      <t xml:space="preserve">
Parfaitement située entre terre et mer au cœur de St-Pierre,  la résidence services seniors Oh Activ propose des appartements à la location, du T1 au T3, entièrement équipés</t>
    </r>
  </si>
  <si>
    <r>
      <rPr>
        <b/>
        <sz val="15"/>
        <color theme="1"/>
        <rFont val="Calibri"/>
        <family val="2"/>
        <scheme val="minor"/>
      </rPr>
      <t>EHPAD du Centre Hospitalier Saleins à Bracon (39)</t>
    </r>
    <r>
      <rPr>
        <sz val="15"/>
        <color theme="1"/>
        <rFont val="Calibri"/>
        <family val="2"/>
        <scheme val="minor"/>
      </rPr>
      <t xml:space="preserve">
Reconstruction d'un EHPAD public de 7 800m²</t>
    </r>
  </si>
  <si>
    <r>
      <rPr>
        <b/>
        <sz val="15"/>
        <color theme="1"/>
        <rFont val="Calibri"/>
        <family val="2"/>
        <scheme val="minor"/>
      </rPr>
      <t>Résidence senior Villa Médicis à St Cyr l'Ecole (78)</t>
    </r>
    <r>
      <rPr>
        <sz val="15"/>
        <color theme="1"/>
        <rFont val="Calibri"/>
        <family val="2"/>
        <scheme val="minor"/>
      </rPr>
      <t xml:space="preserve">
Appartements meublés allant 
du T1 au T3, de 26 à 71m²</t>
    </r>
  </si>
  <si>
    <r>
      <rPr>
        <b/>
        <sz val="15"/>
        <color theme="1"/>
        <rFont val="Calibri"/>
        <family val="2"/>
        <scheme val="minor"/>
      </rPr>
      <t>Résidence senior Villa Ginkgos à Mont de Marsan (40)</t>
    </r>
    <r>
      <rPr>
        <sz val="15"/>
        <color theme="1"/>
        <rFont val="Calibri"/>
        <family val="2"/>
        <scheme val="minor"/>
      </rPr>
      <t xml:space="preserve">
33 appartements de type T1, 63 appartements de type T2  (une chambre), 18 appartements de type T3  (deux chambres)</t>
    </r>
  </si>
  <si>
    <r>
      <rPr>
        <b/>
        <sz val="15"/>
        <color theme="1"/>
        <rFont val="Calibri"/>
        <family val="2"/>
        <scheme val="minor"/>
      </rPr>
      <t>Résidence senior Domitys Les Tisserands à Beauvais (60)</t>
    </r>
    <r>
      <rPr>
        <sz val="15"/>
        <color theme="1"/>
        <rFont val="Calibri"/>
        <family val="2"/>
        <scheme val="minor"/>
      </rPr>
      <t xml:space="preserve">
La résidence propose des appartements allant du studio au 3 pièces. Plus de 800 m² d'espace Club sont mis à la disposition des résidents pour assurer le confort et la convivialité</t>
    </r>
  </si>
  <si>
    <r>
      <rPr>
        <b/>
        <sz val="15"/>
        <color theme="1"/>
        <rFont val="Calibri"/>
        <family val="2"/>
        <scheme val="minor"/>
      </rPr>
      <t>Résidence senior La Haie-Vigné à Caen (14)</t>
    </r>
    <r>
      <rPr>
        <sz val="15"/>
        <color theme="1"/>
        <rFont val="Calibri"/>
        <family val="2"/>
        <scheme val="minor"/>
      </rPr>
      <t xml:space="preserve">
La résidence est située dans un parc arboré, à proximité des
commerces, des transports et des services et à quelques
minutes du centre-ville de Caen</t>
    </r>
  </si>
  <si>
    <r>
      <rPr>
        <b/>
        <sz val="15"/>
        <color theme="1"/>
        <rFont val="Calibri"/>
        <family val="2"/>
        <scheme val="minor"/>
      </rPr>
      <t>Résidence senior Villa Médicis Black Swans à Strasbourg (67)</t>
    </r>
    <r>
      <rPr>
        <sz val="15"/>
        <color theme="1"/>
        <rFont val="Calibri"/>
        <family val="2"/>
        <scheme val="minor"/>
      </rPr>
      <t xml:space="preserve">
Appartements meublés allant
du T1 au T3, de 32 à 60m²
</t>
    </r>
  </si>
  <si>
    <r>
      <rPr>
        <b/>
        <sz val="15"/>
        <color theme="1"/>
        <rFont val="Calibri"/>
        <family val="2"/>
        <scheme val="minor"/>
      </rPr>
      <t>SOLIFAP</t>
    </r>
    <r>
      <rPr>
        <sz val="15"/>
        <color theme="1"/>
        <rFont val="Calibri"/>
        <family val="2"/>
        <scheme val="minor"/>
      </rPr>
      <t xml:space="preserve"> - Société agréée ESUS, qui accompagne les acteurs associatifs en soutien des personnes mal-logées : soutien financier à la production de logement via l'acquisition d'immeubles et leur location de longue durée ou à réhabilitation aux opérateurs de MOI </t>
    </r>
  </si>
  <si>
    <r>
      <t xml:space="preserve">Construction de 3 </t>
    </r>
    <r>
      <rPr>
        <b/>
        <sz val="15"/>
        <color theme="1"/>
        <rFont val="Calibri"/>
        <family val="2"/>
        <scheme val="minor"/>
      </rPr>
      <t>résidence seniors à Crozon (29), Billière (64) et Salon (13)</t>
    </r>
  </si>
  <si>
    <t>97,7%  livré 
1,3% en projet</t>
  </si>
  <si>
    <t>100% livré</t>
  </si>
  <si>
    <t>50% en cours de dépollution</t>
  </si>
  <si>
    <t>La Plateforme permet de financer l’acquisition de près de 1000 bus électriques, permettant une réduction substantielle des émissions de CO2
sur la durée de vie de la Plateforme (26 ans)</t>
  </si>
  <si>
    <t>OD 2023-1 (mai)</t>
  </si>
  <si>
    <t>OD  2023-2 (octobre)</t>
  </si>
  <si>
    <t>18 MW de puissance installée
37 10 MWh produits en 2022
18 148 tCO2eq évitées en 2022</t>
  </si>
  <si>
    <t>OAT interpolée + 13 bps (OAT 0 % 25/03/2024 &amp; OAT 0 % 25/03/2025)</t>
  </si>
  <si>
    <t>Commercial, Tourisme, Tertiaire et Logement</t>
  </si>
  <si>
    <t xml:space="preserve">Immobilier vert </t>
  </si>
  <si>
    <t>Immobilier tertiaire (bureaux), Résidentiel, Construction neuve - Logements</t>
  </si>
  <si>
    <t>Barclays, CACIB, Commerzbank AG, LBP, Natixis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</si>
</sst>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 #,##0.00\ &quot;€&quot;_-;\-* #,##0.00\ &quot;€&quot;_-;_-* &quot;-&quot;??\ &quot;€&quot;_-;_-@_-"/>
    <numFmt numFmtId="43" formatCode="_-* #,##0.00_-;\-* #,##0.00_-;_-* &quot;-&quot;??_-;_-@_-"/>
    <numFmt numFmtId="164" formatCode="#,##0,"/>
    <numFmt numFmtId="165" formatCode="_-* #,##0.00\ _€_-;\-* #,##0.00\ _€_-;_-* &quot;-&quot;??\ _€_-;_-@_-"/>
    <numFmt numFmtId="166" formatCode="0.0%"/>
    <numFmt numFmtId="167" formatCode="_-* #,##0\ _€_-;\-* #,##0\ _€_-;_-* &quot;-&quot;??\ _€_-;_-@_-"/>
    <numFmt numFmtId="168" formatCode="0.0"/>
    <numFmt numFmtId="169" formatCode=";;;"/>
    <numFmt numFmtId="170" formatCode="#,##0.00,,"/>
    <numFmt numFmtId="171" formatCode="0.000%"/>
    <numFmt numFmtId="172" formatCode="#,##0.0,,"/>
    <numFmt numFmtId="173" formatCode="_-* #,##0.0\ _€_-;\-* #,##0.0\ _€_-;_-* &quot;-&quot;??\ _€_-;_-@_-"/>
  </numFmts>
  <fonts count="53"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4"/>
      <name val="Calibri"/>
      <family val="2"/>
      <scheme val="minor"/>
    </font>
    <font>
      <sz val="14"/>
      <name val="Calibri"/>
      <family val="2"/>
      <scheme val="minor"/>
    </font>
    <font>
      <b/>
      <sz val="11"/>
      <name val="Calibri"/>
      <family val="2"/>
      <scheme val="minor"/>
    </font>
    <font>
      <sz val="24"/>
      <color rgb="FF005400"/>
      <name val="Wingdings"/>
      <charset val="2"/>
    </font>
    <font>
      <sz val="36"/>
      <color theme="1"/>
      <name val="Calibri"/>
      <family val="2"/>
      <scheme val="minor"/>
    </font>
    <font>
      <i/>
      <sz val="11"/>
      <color theme="1"/>
      <name val="Calibri"/>
      <family val="2"/>
      <scheme val="minor"/>
    </font>
    <font>
      <sz val="8"/>
      <name val="Calibri"/>
      <family val="2"/>
      <scheme val="minor"/>
    </font>
    <font>
      <u/>
      <sz val="28"/>
      <color theme="1"/>
      <name val="Calibri"/>
      <family val="2"/>
      <scheme val="minor"/>
    </font>
    <font>
      <u/>
      <sz val="30"/>
      <color theme="1"/>
      <name val="Calibri"/>
      <family val="2"/>
      <scheme val="minor"/>
    </font>
    <font>
      <b/>
      <sz val="14"/>
      <color theme="1"/>
      <name val="Calibri"/>
      <family val="2"/>
      <scheme val="minor"/>
    </font>
    <font>
      <u/>
      <sz val="36"/>
      <color theme="1"/>
      <name val="Calibri"/>
      <family val="2"/>
      <scheme val="minor"/>
    </font>
    <font>
      <b/>
      <sz val="14"/>
      <color rgb="FF00B050"/>
      <name val="Calibri"/>
      <family val="2"/>
      <scheme val="minor"/>
    </font>
    <font>
      <sz val="22"/>
      <color theme="1"/>
      <name val="Calibri"/>
      <family val="2"/>
      <scheme val="minor"/>
    </font>
    <font>
      <b/>
      <sz val="16"/>
      <color theme="0"/>
      <name val="Calibri"/>
      <family val="2"/>
      <scheme val="minor"/>
    </font>
    <font>
      <sz val="14"/>
      <color theme="1"/>
      <name val="Calibri"/>
      <family val="2"/>
      <scheme val="minor"/>
    </font>
    <font>
      <i/>
      <sz val="20"/>
      <color theme="1"/>
      <name val="Calibri"/>
      <family val="2"/>
      <scheme val="minor"/>
    </font>
    <font>
      <b/>
      <sz val="16"/>
      <name val="Calibri"/>
      <family val="2"/>
      <scheme val="minor"/>
    </font>
    <font>
      <sz val="16"/>
      <name val="Calibri"/>
      <family val="2"/>
      <scheme val="minor"/>
    </font>
    <font>
      <i/>
      <sz val="16"/>
      <color theme="1"/>
      <name val="Calibri"/>
      <family val="2"/>
      <scheme val="minor"/>
    </font>
    <font>
      <sz val="36"/>
      <name val="Wingdings"/>
      <charset val="2"/>
    </font>
    <font>
      <sz val="36"/>
      <name val="Calibri"/>
      <family val="2"/>
      <scheme val="minor"/>
    </font>
    <font>
      <sz val="16"/>
      <color theme="1"/>
      <name val="Calibri"/>
      <family val="2"/>
      <scheme val="minor"/>
    </font>
    <font>
      <b/>
      <sz val="24"/>
      <color rgb="FFFF0000"/>
      <name val="Calibri"/>
      <family val="2"/>
      <scheme val="minor"/>
    </font>
    <font>
      <b/>
      <sz val="28"/>
      <color rgb="FFFF0000"/>
      <name val="Calibri"/>
      <family val="2"/>
      <scheme val="minor"/>
    </font>
    <font>
      <b/>
      <sz val="36"/>
      <color rgb="FFFF0000"/>
      <name val="Calibri"/>
      <family val="2"/>
      <scheme val="minor"/>
    </font>
    <font>
      <sz val="18"/>
      <name val="Calibri"/>
      <family val="2"/>
      <scheme val="minor"/>
    </font>
    <font>
      <b/>
      <sz val="18"/>
      <color theme="1"/>
      <name val="Calibri"/>
      <family val="2"/>
      <scheme val="minor"/>
    </font>
    <font>
      <b/>
      <sz val="18"/>
      <color theme="0"/>
      <name val="Calibri"/>
      <family val="2"/>
      <scheme val="minor"/>
    </font>
    <font>
      <b/>
      <sz val="18"/>
      <name val="Calibri"/>
      <family val="2"/>
      <scheme val="minor"/>
    </font>
    <font>
      <sz val="18"/>
      <color theme="1"/>
      <name val="Calibri"/>
      <family val="2"/>
      <scheme val="minor"/>
    </font>
    <font>
      <b/>
      <sz val="22"/>
      <color theme="1"/>
      <name val="Calibri"/>
      <family val="2"/>
      <scheme val="minor"/>
    </font>
    <font>
      <u/>
      <sz val="11"/>
      <color theme="10"/>
      <name val="Calibri"/>
      <family val="2"/>
      <scheme val="minor"/>
    </font>
    <font>
      <b/>
      <sz val="16"/>
      <color theme="1"/>
      <name val="Calibri"/>
      <family val="2"/>
      <scheme val="minor"/>
    </font>
    <font>
      <b/>
      <sz val="15"/>
      <name val="Calibri"/>
      <family val="2"/>
      <scheme val="minor"/>
    </font>
    <font>
      <sz val="15"/>
      <color theme="1"/>
      <name val="Calibri"/>
      <family val="2"/>
      <scheme val="minor"/>
    </font>
    <font>
      <b/>
      <sz val="15"/>
      <color theme="1"/>
      <name val="Calibri"/>
      <family val="2"/>
      <scheme val="minor"/>
    </font>
    <font>
      <sz val="15"/>
      <name val="Calibri"/>
      <family val="2"/>
      <scheme val="minor"/>
    </font>
    <font>
      <i/>
      <sz val="15"/>
      <color theme="1"/>
      <name val="Calibri"/>
      <family val="2"/>
      <scheme val="minor"/>
    </font>
    <font>
      <b/>
      <sz val="15"/>
      <color theme="0"/>
      <name val="Calibri"/>
      <family val="2"/>
      <scheme val="minor"/>
    </font>
    <font>
      <sz val="15"/>
      <color rgb="FF000000"/>
      <name val="Arial"/>
      <family val="2"/>
    </font>
    <font>
      <u/>
      <sz val="11"/>
      <color rgb="FFFF0000"/>
      <name val="Calibri"/>
      <family val="2"/>
      <scheme val="minor"/>
    </font>
    <font>
      <sz val="15"/>
      <color rgb="FF000000"/>
      <name val="Calibri"/>
      <family val="2"/>
      <scheme val="minor"/>
    </font>
    <font>
      <vertAlign val="subscript"/>
      <sz val="15"/>
      <color theme="1"/>
      <name val="Calibri"/>
      <family val="2"/>
      <scheme val="minor"/>
    </font>
    <font>
      <vertAlign val="superscript"/>
      <sz val="15"/>
      <name val="Calibri"/>
      <family val="2"/>
      <scheme val="minor"/>
    </font>
    <font>
      <sz val="36"/>
      <color rgb="FF0070C0"/>
      <name val="Wingdings"/>
      <charset val="2"/>
    </font>
    <font>
      <sz val="15"/>
      <color rgb="FF000099"/>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E67AE6"/>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0" tint="-0.14999847407452621"/>
        <bgColor indexed="64"/>
      </patternFill>
    </fill>
    <fill>
      <patternFill patternType="solid">
        <fgColor rgb="FF00B050"/>
        <bgColor indexed="64"/>
      </patternFill>
    </fill>
    <fill>
      <patternFill patternType="solid">
        <fgColor rgb="FF990099"/>
        <bgColor indexed="64"/>
      </patternFill>
    </fill>
    <fill>
      <patternFill patternType="solid">
        <fgColor rgb="FFFFCCFF"/>
        <bgColor indexed="64"/>
      </patternFill>
    </fill>
    <fill>
      <patternFill patternType="solid">
        <fgColor rgb="FF7030A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BEE3A7"/>
        <bgColor indexed="64"/>
      </patternFill>
    </fill>
    <fill>
      <patternFill patternType="solid">
        <fgColor rgb="FF33CC33"/>
        <bgColor indexed="64"/>
      </patternFill>
    </fill>
    <fill>
      <patternFill patternType="solid">
        <fgColor rgb="FFB4F991"/>
        <bgColor indexed="64"/>
      </patternFill>
    </fill>
    <fill>
      <patternFill patternType="solid">
        <fgColor rgb="FF469067"/>
        <bgColor indexed="64"/>
      </patternFill>
    </fill>
    <fill>
      <patternFill patternType="solid">
        <fgColor rgb="FF9900CC"/>
        <bgColor indexed="64"/>
      </patternFill>
    </fill>
  </fills>
  <borders count="14">
    <border>
      <left/>
      <right/>
      <top/>
      <bottom/>
      <diagonal/>
    </border>
    <border>
      <left style="thin">
        <color theme="0"/>
      </left>
      <right style="thin">
        <color theme="0"/>
      </right>
      <top style="thick">
        <color theme="0"/>
      </top>
      <bottom style="thick">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style="thick">
        <color theme="0"/>
      </top>
      <bottom/>
      <diagonal/>
    </border>
    <border>
      <left style="thin">
        <color theme="0"/>
      </left>
      <right style="thin">
        <color theme="0"/>
      </right>
      <top/>
      <bottom/>
      <diagonal/>
    </border>
  </borders>
  <cellStyleXfs count="7">
    <xf numFmtId="0" fontId="0"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38" fillId="0" borderId="0" applyNumberFormat="0" applyFill="0" applyBorder="0" applyAlignment="0" applyProtection="0"/>
  </cellStyleXfs>
  <cellXfs count="391">
    <xf numFmtId="0" fontId="0" fillId="0" borderId="0" xfId="0"/>
    <xf numFmtId="0" fontId="0" fillId="0" borderId="0" xfId="0" applyAlignment="1">
      <alignment horizontal="center" vertical="center"/>
    </xf>
    <xf numFmtId="0" fontId="6" fillId="2" borderId="0" xfId="0" applyFont="1" applyFill="1"/>
    <xf numFmtId="9" fontId="10" fillId="2" borderId="1" xfId="1" applyFont="1" applyFill="1" applyBorder="1" applyAlignment="1">
      <alignment horizontal="center" vertical="center"/>
    </xf>
    <xf numFmtId="0" fontId="0" fillId="2" borderId="0" xfId="0" applyFill="1" applyBorder="1"/>
    <xf numFmtId="0" fontId="0" fillId="2" borderId="0" xfId="0" applyFill="1"/>
    <xf numFmtId="0" fontId="12" fillId="2" borderId="0" xfId="0" applyFont="1" applyFill="1" applyBorder="1"/>
    <xf numFmtId="0" fontId="0" fillId="2" borderId="0" xfId="0" applyFill="1" applyAlignment="1">
      <alignment horizontal="center"/>
    </xf>
    <xf numFmtId="0" fontId="3" fillId="2" borderId="0" xfId="0" applyFont="1" applyFill="1"/>
    <xf numFmtId="167" fontId="0" fillId="2" borderId="0" xfId="0" applyNumberFormat="1" applyFill="1"/>
    <xf numFmtId="165" fontId="0" fillId="2" borderId="0" xfId="2" applyFont="1" applyFill="1"/>
    <xf numFmtId="0" fontId="0" fillId="2" borderId="0" xfId="0" applyFill="1" applyAlignment="1">
      <alignment horizontal="center" vertical="center"/>
    </xf>
    <xf numFmtId="9" fontId="0" fillId="2" borderId="0" xfId="1" applyFont="1" applyFill="1"/>
    <xf numFmtId="167" fontId="2" fillId="2" borderId="0" xfId="0" applyNumberFormat="1" applyFont="1" applyFill="1" applyAlignment="1">
      <alignment horizontal="center" vertical="center" wrapText="1"/>
    </xf>
    <xf numFmtId="167" fontId="4" fillId="2" borderId="0" xfId="0" applyNumberFormat="1" applyFont="1" applyFill="1" applyAlignment="1">
      <alignment vertical="center"/>
    </xf>
    <xf numFmtId="0" fontId="5" fillId="2" borderId="0" xfId="0" applyFont="1" applyFill="1"/>
    <xf numFmtId="1" fontId="0" fillId="2" borderId="0" xfId="0" applyNumberFormat="1" applyFill="1"/>
    <xf numFmtId="166" fontId="0" fillId="2" borderId="0" xfId="1" applyNumberFormat="1" applyFont="1" applyFill="1" applyAlignment="1">
      <alignment horizontal="center" vertical="center"/>
    </xf>
    <xf numFmtId="165" fontId="6" fillId="2" borderId="0" xfId="2" applyFont="1" applyFill="1"/>
    <xf numFmtId="165" fontId="0" fillId="2" borderId="0" xfId="0" applyNumberFormat="1" applyFill="1"/>
    <xf numFmtId="166" fontId="0" fillId="2" borderId="0" xfId="1" applyNumberFormat="1" applyFont="1" applyFill="1"/>
    <xf numFmtId="168" fontId="6" fillId="2" borderId="0" xfId="0" applyNumberFormat="1" applyFont="1" applyFill="1"/>
    <xf numFmtId="165" fontId="0" fillId="2" borderId="0" xfId="0" applyNumberFormat="1" applyFill="1" applyAlignment="1">
      <alignment horizontal="center" vertical="center"/>
    </xf>
    <xf numFmtId="0" fontId="0" fillId="2" borderId="0" xfId="0" applyFill="1" applyAlignment="1">
      <alignment vertical="center"/>
    </xf>
    <xf numFmtId="0" fontId="0" fillId="2" borderId="0" xfId="0" applyFill="1" applyAlignment="1"/>
    <xf numFmtId="0" fontId="15" fillId="2" borderId="0" xfId="0" applyFont="1" applyFill="1" applyAlignment="1"/>
    <xf numFmtId="9" fontId="0" fillId="2" borderId="0" xfId="0" applyNumberFormat="1" applyFill="1"/>
    <xf numFmtId="164" fontId="0" fillId="2" borderId="0" xfId="0" applyNumberFormat="1" applyFill="1"/>
    <xf numFmtId="0" fontId="8" fillId="2" borderId="0" xfId="0" applyNumberFormat="1" applyFont="1" applyFill="1" applyBorder="1" applyAlignment="1">
      <alignment horizontal="center" vertical="center" wrapText="1"/>
    </xf>
    <xf numFmtId="9" fontId="0" fillId="2" borderId="0" xfId="1" applyFont="1" applyFill="1" applyAlignment="1">
      <alignment horizontal="center" vertical="center"/>
    </xf>
    <xf numFmtId="0" fontId="11" fillId="2" borderId="0" xfId="0" applyFont="1" applyFill="1" applyBorder="1" applyAlignment="1"/>
    <xf numFmtId="0" fontId="0" fillId="2" borderId="0" xfId="0" applyFill="1" applyBorder="1" applyAlignment="1"/>
    <xf numFmtId="169" fontId="8" fillId="2" borderId="0" xfId="1" applyNumberFormat="1" applyFont="1" applyFill="1" applyBorder="1" applyAlignment="1">
      <alignment horizontal="center" vertical="center"/>
    </xf>
    <xf numFmtId="0" fontId="0" fillId="2" borderId="0" xfId="0" applyFill="1" applyAlignment="1">
      <alignment horizontal="center"/>
    </xf>
    <xf numFmtId="0" fontId="0" fillId="2" borderId="0" xfId="0" applyFill="1" applyAlignment="1">
      <alignment horizontal="center"/>
    </xf>
    <xf numFmtId="0" fontId="0" fillId="0" borderId="0" xfId="0" applyBorder="1"/>
    <xf numFmtId="0" fontId="0" fillId="2" borderId="0" xfId="0" applyFill="1" applyBorder="1" applyAlignment="1">
      <alignment horizontal="center"/>
    </xf>
    <xf numFmtId="0" fontId="0" fillId="2" borderId="0" xfId="0" applyFill="1" applyAlignment="1">
      <alignment horizontal="center"/>
    </xf>
    <xf numFmtId="0" fontId="3" fillId="2" borderId="0" xfId="0" applyFont="1" applyFill="1" applyAlignment="1">
      <alignment horizontal="center" vertical="center"/>
    </xf>
    <xf numFmtId="0" fontId="3" fillId="2" borderId="0" xfId="0" applyFont="1" applyFill="1" applyBorder="1" applyAlignment="1">
      <alignment horizontal="center" vertical="center"/>
    </xf>
    <xf numFmtId="0" fontId="14" fillId="2" borderId="0" xfId="0" applyFont="1" applyFill="1" applyBorder="1" applyAlignment="1"/>
    <xf numFmtId="0" fontId="18" fillId="2" borderId="0"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7" fillId="2" borderId="0" xfId="0" applyFont="1" applyFill="1" applyBorder="1" applyAlignment="1">
      <alignment horizontal="center" vertical="center" wrapText="1"/>
    </xf>
    <xf numFmtId="14" fontId="8" fillId="2" borderId="0" xfId="0" applyNumberFormat="1" applyFont="1" applyFill="1" applyBorder="1" applyAlignment="1">
      <alignment horizontal="center" vertical="center" wrapText="1"/>
    </xf>
    <xf numFmtId="0" fontId="7" fillId="2" borderId="0" xfId="0" applyFont="1" applyFill="1" applyBorder="1" applyAlignment="1">
      <alignment vertical="center"/>
    </xf>
    <xf numFmtId="9" fontId="9" fillId="3" borderId="0" xfId="1" applyFont="1" applyFill="1" applyBorder="1" applyAlignment="1">
      <alignment horizontal="center" vertical="center"/>
    </xf>
    <xf numFmtId="0" fontId="20" fillId="17" borderId="0" xfId="0" applyFont="1" applyFill="1" applyBorder="1" applyAlignment="1">
      <alignment horizontal="center" vertical="center" wrapText="1"/>
    </xf>
    <xf numFmtId="0" fontId="20" fillId="6" borderId="0" xfId="0" applyFont="1" applyFill="1" applyBorder="1" applyAlignment="1">
      <alignment horizontal="center" vertical="center" wrapText="1"/>
    </xf>
    <xf numFmtId="0" fontId="20" fillId="18" borderId="0" xfId="0" applyFont="1" applyFill="1" applyBorder="1" applyAlignment="1">
      <alignment horizontal="center" vertical="center" wrapText="1"/>
    </xf>
    <xf numFmtId="0" fontId="20" fillId="10" borderId="0" xfId="0" applyFont="1" applyFill="1" applyBorder="1" applyAlignment="1">
      <alignment horizontal="center" vertical="center" wrapText="1"/>
    </xf>
    <xf numFmtId="0" fontId="20" fillId="9" borderId="0" xfId="0" applyFont="1" applyFill="1" applyBorder="1" applyAlignment="1">
      <alignment horizontal="center" vertical="center" wrapText="1"/>
    </xf>
    <xf numFmtId="0" fontId="20" fillId="11" borderId="0" xfId="0" applyFont="1" applyFill="1" applyBorder="1" applyAlignment="1">
      <alignment horizontal="center" vertical="center" wrapText="1"/>
    </xf>
    <xf numFmtId="0" fontId="9" fillId="2" borderId="0" xfId="0" applyFont="1" applyFill="1" applyBorder="1" applyAlignment="1">
      <alignment horizontal="center" vertical="center"/>
    </xf>
    <xf numFmtId="0" fontId="20" fillId="15" borderId="0" xfId="0" applyFont="1" applyFill="1" applyBorder="1" applyAlignment="1">
      <alignment horizontal="center" vertical="center" wrapText="1"/>
    </xf>
    <xf numFmtId="0" fontId="20" fillId="14" borderId="0" xfId="0" applyFont="1" applyFill="1" applyBorder="1" applyAlignment="1">
      <alignment horizontal="center" vertical="center" wrapText="1"/>
    </xf>
    <xf numFmtId="0" fontId="20" fillId="16" borderId="0" xfId="0" applyFont="1" applyFill="1" applyBorder="1" applyAlignment="1">
      <alignment horizontal="center" vertical="center" wrapText="1"/>
    </xf>
    <xf numFmtId="0" fontId="4" fillId="2" borderId="0" xfId="0" applyFont="1" applyFill="1" applyBorder="1" applyAlignment="1">
      <alignment vertical="center"/>
    </xf>
    <xf numFmtId="0" fontId="21" fillId="2" borderId="0" xfId="0" applyFont="1" applyFill="1"/>
    <xf numFmtId="0" fontId="22" fillId="2" borderId="0" xfId="0" applyFont="1" applyFill="1"/>
    <xf numFmtId="0" fontId="21" fillId="2" borderId="0" xfId="0" applyFont="1" applyFill="1" applyBorder="1"/>
    <xf numFmtId="0" fontId="20" fillId="4" borderId="0" xfId="0" applyFont="1" applyFill="1" applyBorder="1" applyAlignment="1">
      <alignment horizontal="center" vertical="center" wrapText="1"/>
    </xf>
    <xf numFmtId="0" fontId="20" fillId="8" borderId="0" xfId="0" applyFont="1" applyFill="1" applyBorder="1" applyAlignment="1">
      <alignment horizontal="center" vertical="center" wrapText="1"/>
    </xf>
    <xf numFmtId="0" fontId="20" fillId="4" borderId="0" xfId="0" applyFont="1" applyFill="1" applyBorder="1" applyAlignment="1">
      <alignment horizontal="center" vertical="center" wrapText="1"/>
    </xf>
    <xf numFmtId="0" fontId="20" fillId="8" borderId="0" xfId="0" applyFont="1" applyFill="1" applyBorder="1" applyAlignment="1">
      <alignment horizontal="center" vertical="center" wrapText="1"/>
    </xf>
    <xf numFmtId="0" fontId="23" fillId="3" borderId="0" xfId="0" applyFont="1" applyFill="1" applyBorder="1" applyAlignment="1">
      <alignment horizontal="center" vertical="center"/>
    </xf>
    <xf numFmtId="0" fontId="23" fillId="3" borderId="0" xfId="0" applyFont="1" applyFill="1" applyBorder="1" applyAlignment="1">
      <alignment horizontal="center" vertical="center" wrapText="1"/>
    </xf>
    <xf numFmtId="0" fontId="23" fillId="2" borderId="0" xfId="0" applyFont="1" applyFill="1" applyBorder="1" applyAlignment="1">
      <alignment horizontal="center" vertical="center" wrapText="1"/>
    </xf>
    <xf numFmtId="0" fontId="24" fillId="2" borderId="0" xfId="0" applyFont="1" applyFill="1" applyBorder="1" applyAlignment="1">
      <alignment horizontal="center" vertical="center" wrapText="1"/>
    </xf>
    <xf numFmtId="9" fontId="24" fillId="2" borderId="0" xfId="1" applyFont="1" applyFill="1" applyBorder="1" applyAlignment="1">
      <alignment horizontal="center" vertical="center"/>
    </xf>
    <xf numFmtId="0" fontId="23" fillId="13" borderId="0" xfId="0" applyFont="1" applyFill="1" applyBorder="1" applyAlignment="1">
      <alignment horizontal="center" vertical="center" wrapText="1"/>
    </xf>
    <xf numFmtId="0" fontId="24" fillId="13" borderId="0" xfId="0" applyFont="1" applyFill="1" applyBorder="1" applyAlignment="1">
      <alignment horizontal="center" vertical="center" wrapText="1"/>
    </xf>
    <xf numFmtId="9" fontId="24" fillId="13" borderId="0" xfId="1" applyFont="1" applyFill="1" applyBorder="1" applyAlignment="1">
      <alignment horizontal="center" vertical="center"/>
    </xf>
    <xf numFmtId="0" fontId="23" fillId="3" borderId="0" xfId="0" applyFont="1" applyFill="1" applyBorder="1" applyAlignment="1">
      <alignment horizontal="center" vertical="center"/>
    </xf>
    <xf numFmtId="9" fontId="23" fillId="3" borderId="0" xfId="1" applyFont="1" applyFill="1" applyBorder="1" applyAlignment="1">
      <alignment horizontal="center" vertical="center"/>
    </xf>
    <xf numFmtId="0" fontId="25" fillId="2" borderId="0" xfId="0" applyFont="1" applyFill="1" applyAlignment="1">
      <alignment horizontal="left"/>
    </xf>
    <xf numFmtId="9" fontId="26" fillId="2" borderId="0" xfId="1" applyFont="1" applyFill="1" applyBorder="1" applyAlignment="1">
      <alignment horizontal="center" vertical="center"/>
    </xf>
    <xf numFmtId="9" fontId="27" fillId="2" borderId="0" xfId="1" applyFont="1" applyFill="1" applyBorder="1" applyAlignment="1">
      <alignment horizontal="center" vertical="center"/>
    </xf>
    <xf numFmtId="9" fontId="26" fillId="13" borderId="0" xfId="1" applyFont="1" applyFill="1" applyBorder="1" applyAlignment="1">
      <alignment horizontal="center" vertical="center"/>
    </xf>
    <xf numFmtId="9" fontId="27" fillId="13" borderId="0" xfId="1" applyFont="1" applyFill="1" applyBorder="1" applyAlignment="1">
      <alignment horizontal="center" vertical="center"/>
    </xf>
    <xf numFmtId="167" fontId="0" fillId="2" borderId="0" xfId="0" applyNumberFormat="1" applyFill="1" applyBorder="1"/>
    <xf numFmtId="165" fontId="0" fillId="2" borderId="0" xfId="2" applyFont="1" applyFill="1" applyBorder="1"/>
    <xf numFmtId="0" fontId="23" fillId="2" borderId="0" xfId="0" applyFont="1" applyFill="1" applyBorder="1" applyAlignment="1">
      <alignment vertical="center"/>
    </xf>
    <xf numFmtId="0" fontId="29" fillId="2" borderId="0" xfId="0" applyFont="1" applyFill="1" applyAlignment="1">
      <alignment vertical="center"/>
    </xf>
    <xf numFmtId="0" fontId="30" fillId="2" borderId="0" xfId="0" applyFont="1" applyFill="1" applyAlignment="1">
      <alignment vertical="center"/>
    </xf>
    <xf numFmtId="166" fontId="0" fillId="2" borderId="0" xfId="1" applyNumberFormat="1" applyFont="1" applyFill="1" applyBorder="1" applyAlignment="1">
      <alignment horizontal="center" vertical="center"/>
    </xf>
    <xf numFmtId="165" fontId="0" fillId="2" borderId="0" xfId="0" applyNumberFormat="1" applyFill="1" applyBorder="1" applyAlignment="1">
      <alignment horizontal="center" vertical="center"/>
    </xf>
    <xf numFmtId="0" fontId="0" fillId="2" borderId="0" xfId="0" applyFill="1" applyBorder="1" applyAlignment="1">
      <alignment horizontal="center" vertical="center"/>
    </xf>
    <xf numFmtId="167" fontId="9" fillId="2" borderId="0" xfId="0" applyNumberFormat="1" applyFont="1" applyFill="1" applyBorder="1" applyAlignment="1">
      <alignment horizontal="center" vertical="center" wrapText="1"/>
    </xf>
    <xf numFmtId="170" fontId="4" fillId="2" borderId="0" xfId="0" applyNumberFormat="1" applyFont="1" applyFill="1" applyBorder="1" applyAlignment="1">
      <alignment vertical="center"/>
    </xf>
    <xf numFmtId="0" fontId="23" fillId="3" borderId="0" xfId="0" applyFont="1" applyFill="1" applyBorder="1" applyAlignment="1">
      <alignment horizontal="center" vertical="center"/>
    </xf>
    <xf numFmtId="171" fontId="8" fillId="2" borderId="0" xfId="0" applyNumberFormat="1" applyFont="1" applyFill="1" applyBorder="1" applyAlignment="1">
      <alignment horizontal="center" vertical="center" wrapText="1"/>
    </xf>
    <xf numFmtId="167" fontId="4" fillId="0" borderId="0" xfId="0" applyNumberFormat="1" applyFont="1" applyFill="1" applyBorder="1" applyAlignment="1">
      <alignment vertical="center"/>
    </xf>
    <xf numFmtId="167" fontId="9" fillId="2" borderId="0" xfId="0" applyNumberFormat="1" applyFont="1" applyFill="1" applyBorder="1" applyAlignment="1">
      <alignment vertical="center"/>
    </xf>
    <xf numFmtId="0" fontId="20" fillId="4" borderId="0" xfId="0" applyFont="1" applyFill="1" applyBorder="1" applyAlignment="1">
      <alignment horizontal="center" vertical="center" wrapText="1"/>
    </xf>
    <xf numFmtId="0" fontId="20" fillId="8" borderId="0"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17" fillId="2" borderId="0" xfId="0" applyFont="1" applyFill="1" applyBorder="1" applyAlignment="1">
      <alignment horizontal="left"/>
    </xf>
    <xf numFmtId="9" fontId="24" fillId="3" borderId="0" xfId="1" applyFont="1" applyFill="1" applyBorder="1" applyAlignment="1">
      <alignment horizontal="center" vertical="center"/>
    </xf>
    <xf numFmtId="0" fontId="24" fillId="0" borderId="0" xfId="0" applyFont="1" applyFill="1" applyBorder="1" applyAlignment="1">
      <alignment horizontal="center" vertical="center" wrapText="1"/>
    </xf>
    <xf numFmtId="0" fontId="21" fillId="2" borderId="0" xfId="0" applyFont="1" applyFill="1" applyBorder="1" applyAlignment="1">
      <alignment horizontal="center" vertical="center"/>
    </xf>
    <xf numFmtId="0" fontId="23" fillId="2" borderId="0" xfId="0" applyFont="1" applyFill="1" applyBorder="1" applyAlignment="1">
      <alignment horizontal="center" vertical="center"/>
    </xf>
    <xf numFmtId="170" fontId="23" fillId="2" borderId="0" xfId="0" applyNumberFormat="1" applyFont="1" applyFill="1" applyBorder="1" applyAlignment="1">
      <alignment horizontal="center" vertical="center"/>
    </xf>
    <xf numFmtId="9" fontId="23" fillId="2" borderId="0" xfId="1" applyFont="1" applyFill="1" applyBorder="1" applyAlignment="1">
      <alignment horizontal="center" vertical="center"/>
    </xf>
    <xf numFmtId="167" fontId="4" fillId="2" borderId="0" xfId="0" applyNumberFormat="1" applyFont="1" applyFill="1" applyBorder="1" applyAlignment="1">
      <alignment vertical="center"/>
    </xf>
    <xf numFmtId="0" fontId="4" fillId="2" borderId="0" xfId="0" applyFont="1" applyFill="1" applyBorder="1" applyAlignment="1">
      <alignment horizontal="center" vertical="center"/>
    </xf>
    <xf numFmtId="170" fontId="21" fillId="2" borderId="0" xfId="0" applyNumberFormat="1" applyFont="1" applyFill="1" applyBorder="1" applyAlignment="1">
      <alignment horizontal="center" vertical="center"/>
    </xf>
    <xf numFmtId="9" fontId="21" fillId="2" borderId="0" xfId="1" applyFont="1" applyFill="1" applyBorder="1" applyAlignment="1">
      <alignment horizontal="center" vertical="center"/>
    </xf>
    <xf numFmtId="0" fontId="31" fillId="2" borderId="0" xfId="0" applyFont="1" applyFill="1" applyAlignment="1">
      <alignment vertical="center"/>
    </xf>
    <xf numFmtId="0" fontId="32" fillId="13" borderId="0" xfId="0" applyFont="1" applyFill="1" applyBorder="1" applyAlignment="1">
      <alignment horizontal="center" vertical="center"/>
    </xf>
    <xf numFmtId="170" fontId="32" fillId="13" borderId="0" xfId="0" applyNumberFormat="1" applyFont="1" applyFill="1" applyBorder="1" applyAlignment="1">
      <alignment horizontal="center" vertical="center"/>
    </xf>
    <xf numFmtId="9" fontId="32" fillId="13" borderId="0" xfId="1" applyFont="1" applyFill="1" applyBorder="1" applyAlignment="1">
      <alignment horizontal="center" vertical="center"/>
    </xf>
    <xf numFmtId="0" fontId="32" fillId="13" borderId="0" xfId="1" applyNumberFormat="1" applyFont="1" applyFill="1" applyBorder="1" applyAlignment="1">
      <alignment horizontal="center" vertical="center"/>
    </xf>
    <xf numFmtId="0" fontId="32" fillId="7" borderId="0" xfId="0" applyFont="1" applyFill="1" applyBorder="1" applyAlignment="1">
      <alignment horizontal="center" vertical="center" wrapText="1"/>
    </xf>
    <xf numFmtId="170" fontId="32" fillId="7" borderId="0" xfId="0" applyNumberFormat="1" applyFont="1" applyFill="1" applyBorder="1" applyAlignment="1">
      <alignment horizontal="center" vertical="center" wrapText="1"/>
    </xf>
    <xf numFmtId="9" fontId="32" fillId="7" borderId="0" xfId="1" applyFont="1" applyFill="1" applyBorder="1" applyAlignment="1">
      <alignment horizontal="center" vertical="center" wrapText="1"/>
    </xf>
    <xf numFmtId="0" fontId="32" fillId="7" borderId="0" xfId="0" applyNumberFormat="1" applyFont="1" applyFill="1" applyBorder="1" applyAlignment="1">
      <alignment horizontal="center" vertical="center" wrapText="1"/>
    </xf>
    <xf numFmtId="0" fontId="32" fillId="7" borderId="0" xfId="0" applyFont="1" applyFill="1" applyBorder="1" applyAlignment="1">
      <alignment horizontal="center" vertical="center"/>
    </xf>
    <xf numFmtId="170" fontId="32" fillId="7" borderId="0" xfId="0" applyNumberFormat="1" applyFont="1" applyFill="1" applyBorder="1" applyAlignment="1">
      <alignment horizontal="center" vertical="center"/>
    </xf>
    <xf numFmtId="9" fontId="32" fillId="7" borderId="0" xfId="0" applyNumberFormat="1" applyFont="1" applyFill="1" applyBorder="1" applyAlignment="1">
      <alignment horizontal="center" vertical="center"/>
    </xf>
    <xf numFmtId="0" fontId="32" fillId="13" borderId="0" xfId="0" applyFont="1" applyFill="1" applyBorder="1" applyAlignment="1">
      <alignment horizontal="center" vertical="center" wrapText="1"/>
    </xf>
    <xf numFmtId="170" fontId="32" fillId="13" borderId="0" xfId="0" applyNumberFormat="1" applyFont="1" applyFill="1" applyBorder="1" applyAlignment="1">
      <alignment horizontal="center" vertical="center" wrapText="1"/>
    </xf>
    <xf numFmtId="9" fontId="32" fillId="13" borderId="0" xfId="1" applyFont="1" applyFill="1" applyBorder="1" applyAlignment="1">
      <alignment horizontal="center" vertical="center" wrapText="1"/>
    </xf>
    <xf numFmtId="0" fontId="32" fillId="13" borderId="0" xfId="1" applyNumberFormat="1" applyFont="1" applyFill="1" applyBorder="1" applyAlignment="1">
      <alignment horizontal="center" vertical="center" wrapText="1"/>
    </xf>
    <xf numFmtId="9" fontId="32" fillId="7" borderId="0" xfId="1" applyFont="1" applyFill="1" applyBorder="1" applyAlignment="1">
      <alignment horizontal="center" vertical="center"/>
    </xf>
    <xf numFmtId="0" fontId="32" fillId="7" borderId="0" xfId="0" quotePrefix="1" applyFont="1" applyFill="1" applyBorder="1" applyAlignment="1">
      <alignment horizontal="center" vertical="center" wrapText="1"/>
    </xf>
    <xf numFmtId="170" fontId="32" fillId="7" borderId="0" xfId="0" quotePrefix="1" applyNumberFormat="1" applyFont="1" applyFill="1" applyBorder="1" applyAlignment="1">
      <alignment horizontal="center" vertical="center" wrapText="1"/>
    </xf>
    <xf numFmtId="9" fontId="32" fillId="7" borderId="0" xfId="1" quotePrefix="1" applyFont="1" applyFill="1" applyBorder="1" applyAlignment="1">
      <alignment horizontal="center" vertical="center" wrapText="1"/>
    </xf>
    <xf numFmtId="0" fontId="33" fillId="3" borderId="0" xfId="0" applyFont="1" applyFill="1" applyBorder="1" applyAlignment="1">
      <alignment horizontal="center" vertical="center"/>
    </xf>
    <xf numFmtId="170" fontId="33" fillId="3" borderId="0" xfId="0" applyNumberFormat="1" applyFont="1" applyFill="1" applyBorder="1" applyAlignment="1">
      <alignment horizontal="center" vertical="center"/>
    </xf>
    <xf numFmtId="9" fontId="33" fillId="3" borderId="0" xfId="1" applyFont="1" applyFill="1" applyBorder="1" applyAlignment="1">
      <alignment horizontal="center" vertical="center"/>
    </xf>
    <xf numFmtId="0" fontId="34" fillId="17" borderId="0" xfId="0" applyFont="1" applyFill="1" applyBorder="1" applyAlignment="1">
      <alignment horizontal="center" vertical="center" wrapText="1"/>
    </xf>
    <xf numFmtId="0" fontId="33" fillId="7" borderId="0" xfId="0" applyFont="1" applyFill="1" applyBorder="1" applyAlignment="1">
      <alignment horizontal="center" vertical="center" wrapText="1"/>
    </xf>
    <xf numFmtId="0" fontId="34" fillId="8" borderId="0" xfId="0" applyFont="1" applyFill="1" applyBorder="1" applyAlignment="1">
      <alignment horizontal="center" vertical="center" wrapText="1"/>
    </xf>
    <xf numFmtId="0" fontId="34" fillId="15" borderId="0" xfId="0" applyFont="1" applyFill="1" applyBorder="1" applyAlignment="1">
      <alignment horizontal="center" vertical="center" wrapText="1"/>
    </xf>
    <xf numFmtId="0" fontId="34" fillId="6" borderId="0" xfId="0" applyFont="1" applyFill="1" applyBorder="1" applyAlignment="1">
      <alignment horizontal="center" vertical="center" wrapText="1"/>
    </xf>
    <xf numFmtId="0" fontId="34" fillId="16" borderId="0" xfId="0" applyFont="1" applyFill="1" applyBorder="1" applyAlignment="1">
      <alignment horizontal="center" vertical="center" wrapText="1"/>
    </xf>
    <xf numFmtId="0" fontId="35" fillId="7" borderId="0" xfId="0" applyFont="1" applyFill="1" applyBorder="1" applyAlignment="1">
      <alignment horizontal="center" vertical="center" wrapText="1"/>
    </xf>
    <xf numFmtId="0" fontId="34" fillId="14" borderId="0" xfId="0" applyFont="1" applyFill="1" applyBorder="1" applyAlignment="1">
      <alignment horizontal="center" vertical="center" wrapText="1"/>
    </xf>
    <xf numFmtId="0" fontId="34" fillId="11" borderId="0" xfId="0" applyFont="1" applyFill="1" applyBorder="1" applyAlignment="1">
      <alignment horizontal="center" vertical="center" wrapText="1"/>
    </xf>
    <xf numFmtId="0" fontId="34" fillId="9" borderId="0" xfId="0" applyFont="1" applyFill="1" applyBorder="1" applyAlignment="1">
      <alignment horizontal="center" vertical="center" wrapText="1"/>
    </xf>
    <xf numFmtId="0" fontId="34" fillId="4" borderId="0" xfId="0" applyFont="1" applyFill="1" applyBorder="1" applyAlignment="1">
      <alignment horizontal="center" vertical="center" wrapText="1"/>
    </xf>
    <xf numFmtId="44" fontId="35" fillId="7" borderId="0" xfId="4" applyFont="1" applyFill="1" applyBorder="1" applyAlignment="1">
      <alignment horizontal="center" vertical="center" wrapText="1"/>
    </xf>
    <xf numFmtId="0" fontId="34" fillId="10" borderId="0" xfId="0" applyFont="1" applyFill="1" applyBorder="1" applyAlignment="1">
      <alignment horizontal="center" vertical="center" wrapText="1"/>
    </xf>
    <xf numFmtId="0" fontId="35" fillId="3" borderId="0" xfId="0" applyFont="1" applyFill="1" applyBorder="1" applyAlignment="1">
      <alignment horizontal="center" vertical="center"/>
    </xf>
    <xf numFmtId="0" fontId="35" fillId="3" borderId="0" xfId="0" applyFont="1" applyFill="1" applyBorder="1" applyAlignment="1">
      <alignment horizontal="center" vertical="center" wrapText="1"/>
    </xf>
    <xf numFmtId="0" fontId="35" fillId="5" borderId="0" xfId="0" applyFont="1" applyFill="1" applyBorder="1" applyAlignment="1">
      <alignment horizontal="center" vertical="center" wrapText="1"/>
    </xf>
    <xf numFmtId="0" fontId="37" fillId="13" borderId="2" xfId="0" applyFont="1" applyFill="1" applyBorder="1" applyAlignment="1">
      <alignment horizontal="center" vertical="center" wrapText="1"/>
    </xf>
    <xf numFmtId="0" fontId="37" fillId="7" borderId="2" xfId="0" applyFont="1" applyFill="1" applyBorder="1" applyAlignment="1">
      <alignment horizontal="center" vertical="center" wrapText="1"/>
    </xf>
    <xf numFmtId="0" fontId="37" fillId="7" borderId="6" xfId="0" applyFont="1" applyFill="1" applyBorder="1" applyAlignment="1">
      <alignment horizontal="center" vertical="center" wrapText="1"/>
    </xf>
    <xf numFmtId="0" fontId="34" fillId="17" borderId="5" xfId="0" applyFont="1" applyFill="1" applyBorder="1" applyAlignment="1">
      <alignment horizontal="center" vertical="center" wrapText="1"/>
    </xf>
    <xf numFmtId="0" fontId="34" fillId="8" borderId="5" xfId="0" applyFont="1" applyFill="1" applyBorder="1" applyAlignment="1">
      <alignment horizontal="center" vertical="center" wrapText="1"/>
    </xf>
    <xf numFmtId="0" fontId="34" fillId="15" borderId="5" xfId="0" applyFont="1" applyFill="1" applyBorder="1" applyAlignment="1">
      <alignment horizontal="center" vertical="center" wrapText="1"/>
    </xf>
    <xf numFmtId="0" fontId="34" fillId="6" borderId="5" xfId="0" applyFont="1" applyFill="1" applyBorder="1" applyAlignment="1">
      <alignment horizontal="center" vertical="center" wrapText="1"/>
    </xf>
    <xf numFmtId="0" fontId="34" fillId="16" borderId="5" xfId="0" applyFont="1" applyFill="1" applyBorder="1" applyAlignment="1">
      <alignment horizontal="center" vertical="center" wrapText="1"/>
    </xf>
    <xf numFmtId="0" fontId="34" fillId="14" borderId="5" xfId="0" applyFont="1" applyFill="1" applyBorder="1" applyAlignment="1">
      <alignment horizontal="center" vertical="center" wrapText="1"/>
    </xf>
    <xf numFmtId="0" fontId="34" fillId="11" borderId="5" xfId="0" applyFont="1" applyFill="1" applyBorder="1" applyAlignment="1">
      <alignment horizontal="center" vertical="center" wrapText="1"/>
    </xf>
    <xf numFmtId="0" fontId="20" fillId="18" borderId="5" xfId="0" applyFont="1" applyFill="1" applyBorder="1" applyAlignment="1">
      <alignment horizontal="center" vertical="center" wrapText="1"/>
    </xf>
    <xf numFmtId="0" fontId="34" fillId="4" borderId="5" xfId="0" applyFont="1" applyFill="1" applyBorder="1" applyAlignment="1">
      <alignment horizontal="center" vertical="center" wrapText="1"/>
    </xf>
    <xf numFmtId="0" fontId="34" fillId="9" borderId="5" xfId="0" applyFont="1" applyFill="1" applyBorder="1" applyAlignment="1">
      <alignment horizontal="center" vertical="center" wrapText="1"/>
    </xf>
    <xf numFmtId="0" fontId="34" fillId="10" borderId="5" xfId="0" applyFont="1" applyFill="1" applyBorder="1" applyAlignment="1">
      <alignment horizontal="center" vertical="center" wrapText="1"/>
    </xf>
    <xf numFmtId="0" fontId="37" fillId="13" borderId="9" xfId="0" applyFont="1" applyFill="1" applyBorder="1" applyAlignment="1">
      <alignment horizontal="center" vertical="center" wrapText="1"/>
    </xf>
    <xf numFmtId="0" fontId="37" fillId="12" borderId="5" xfId="0" applyFont="1" applyFill="1" applyBorder="1" applyAlignment="1">
      <alignment horizontal="center" vertical="center" wrapText="1"/>
    </xf>
    <xf numFmtId="172" fontId="37" fillId="12" borderId="5" xfId="0" applyNumberFormat="1" applyFont="1" applyFill="1" applyBorder="1" applyAlignment="1">
      <alignment horizontal="center" vertical="center"/>
    </xf>
    <xf numFmtId="172" fontId="19" fillId="13" borderId="10" xfId="0" applyNumberFormat="1" applyFont="1" applyFill="1" applyBorder="1" applyAlignment="1">
      <alignment horizontal="center" vertical="center"/>
    </xf>
    <xf numFmtId="172" fontId="19" fillId="13" borderId="11" xfId="0" applyNumberFormat="1" applyFont="1" applyFill="1" applyBorder="1" applyAlignment="1">
      <alignment horizontal="center" vertical="center"/>
    </xf>
    <xf numFmtId="172" fontId="19" fillId="7" borderId="3" xfId="0" applyNumberFormat="1" applyFont="1" applyFill="1" applyBorder="1" applyAlignment="1">
      <alignment horizontal="center" vertical="center"/>
    </xf>
    <xf numFmtId="172" fontId="19" fillId="7" borderId="4" xfId="0" applyNumberFormat="1" applyFont="1" applyFill="1" applyBorder="1" applyAlignment="1">
      <alignment horizontal="center" vertical="center"/>
    </xf>
    <xf numFmtId="172" fontId="19" fillId="13" borderId="3" xfId="0" applyNumberFormat="1" applyFont="1" applyFill="1" applyBorder="1" applyAlignment="1">
      <alignment horizontal="center" vertical="center"/>
    </xf>
    <xf numFmtId="172" fontId="19" fillId="13" borderId="4" xfId="0" applyNumberFormat="1" applyFont="1" applyFill="1" applyBorder="1" applyAlignment="1">
      <alignment horizontal="center" vertical="center"/>
    </xf>
    <xf numFmtId="172" fontId="19" fillId="7" borderId="7" xfId="0" applyNumberFormat="1" applyFont="1" applyFill="1" applyBorder="1" applyAlignment="1">
      <alignment horizontal="center" vertical="center"/>
    </xf>
    <xf numFmtId="172" fontId="19" fillId="7" borderId="8" xfId="0" applyNumberFormat="1" applyFont="1" applyFill="1" applyBorder="1" applyAlignment="1">
      <alignment horizontal="center" vertical="center"/>
    </xf>
    <xf numFmtId="0" fontId="32" fillId="13" borderId="0" xfId="0" applyFont="1" applyFill="1" applyBorder="1" applyAlignment="1">
      <alignment horizontal="center" vertical="center" wrapText="1"/>
    </xf>
    <xf numFmtId="0" fontId="34" fillId="18" borderId="0" xfId="0" applyFont="1" applyFill="1" applyBorder="1" applyAlignment="1">
      <alignment horizontal="center" vertical="center" wrapText="1"/>
    </xf>
    <xf numFmtId="0" fontId="32" fillId="7" borderId="0" xfId="0" applyNumberFormat="1" applyFont="1" applyFill="1" applyBorder="1" applyAlignment="1">
      <alignment horizontal="center" vertical="center"/>
    </xf>
    <xf numFmtId="0" fontId="33" fillId="3" borderId="0" xfId="0" applyNumberFormat="1" applyFont="1" applyFill="1" applyBorder="1" applyAlignment="1">
      <alignment horizontal="center" vertical="center"/>
    </xf>
    <xf numFmtId="0" fontId="0" fillId="0" borderId="0" xfId="0" applyFill="1" applyBorder="1"/>
    <xf numFmtId="0" fontId="5" fillId="0" borderId="5" xfId="0" applyFont="1" applyBorder="1"/>
    <xf numFmtId="0" fontId="32" fillId="13" borderId="0" xfId="0" applyFont="1" applyFill="1" applyBorder="1" applyAlignment="1">
      <alignment horizontal="center" vertical="center" wrapText="1"/>
    </xf>
    <xf numFmtId="0" fontId="25" fillId="2" borderId="0" xfId="0" applyFont="1" applyFill="1" applyAlignment="1">
      <alignment horizontal="left" vertical="center"/>
    </xf>
    <xf numFmtId="0" fontId="9" fillId="3" borderId="0" xfId="0" applyFont="1" applyFill="1" applyBorder="1" applyAlignment="1">
      <alignment horizontal="center" vertical="center" wrapText="1"/>
    </xf>
    <xf numFmtId="0" fontId="19" fillId="2" borderId="0" xfId="0" applyFont="1" applyFill="1" applyAlignment="1">
      <alignment horizontal="left" indent="1"/>
    </xf>
    <xf numFmtId="0" fontId="0" fillId="13" borderId="0" xfId="0" applyFill="1"/>
    <xf numFmtId="0" fontId="0" fillId="13" borderId="0" xfId="0" applyFill="1" applyAlignment="1">
      <alignment horizontal="center" vertical="center"/>
    </xf>
    <xf numFmtId="9" fontId="0" fillId="13" borderId="0" xfId="1" applyFont="1" applyFill="1" applyAlignment="1">
      <alignment horizontal="center"/>
    </xf>
    <xf numFmtId="9" fontId="0" fillId="2" borderId="0" xfId="1" applyFont="1" applyFill="1" applyAlignment="1">
      <alignment horizontal="center"/>
    </xf>
    <xf numFmtId="0" fontId="0" fillId="0" borderId="0" xfId="0" applyFill="1"/>
    <xf numFmtId="0" fontId="0" fillId="0" borderId="0" xfId="0" applyFill="1" applyAlignment="1">
      <alignment horizontal="center" vertical="center"/>
    </xf>
    <xf numFmtId="0" fontId="39" fillId="3" borderId="0" xfId="0" applyFont="1" applyFill="1" applyAlignment="1">
      <alignment horizontal="center" vertical="center" wrapText="1"/>
    </xf>
    <xf numFmtId="0" fontId="20" fillId="10" borderId="0" xfId="0" applyFont="1" applyFill="1" applyAlignment="1">
      <alignment horizontal="center" vertical="center" wrapText="1"/>
    </xf>
    <xf numFmtId="0" fontId="40" fillId="13" borderId="0" xfId="0" applyFont="1" applyFill="1" applyAlignment="1">
      <alignment horizontal="center" vertical="center" wrapText="1"/>
    </xf>
    <xf numFmtId="0" fontId="41" fillId="13" borderId="0" xfId="0" applyFont="1" applyFill="1" applyAlignment="1">
      <alignment horizontal="center" vertical="center" wrapText="1"/>
    </xf>
    <xf numFmtId="0" fontId="40" fillId="2" borderId="0" xfId="0" applyFont="1" applyFill="1" applyAlignment="1">
      <alignment horizontal="center" vertical="center" wrapText="1"/>
    </xf>
    <xf numFmtId="0" fontId="41" fillId="2" borderId="0" xfId="0" applyFont="1" applyFill="1" applyAlignment="1">
      <alignment horizontal="center" vertical="center" wrapText="1"/>
    </xf>
    <xf numFmtId="0" fontId="42" fillId="13" borderId="0" xfId="0" applyFont="1" applyFill="1" applyAlignment="1">
      <alignment horizontal="center" vertical="center" wrapText="1"/>
    </xf>
    <xf numFmtId="0" fontId="42" fillId="2" borderId="0" xfId="0" applyFont="1" applyFill="1" applyAlignment="1">
      <alignment horizontal="center" vertical="center" wrapText="1"/>
    </xf>
    <xf numFmtId="0" fontId="24" fillId="13" borderId="0" xfId="0" applyFont="1" applyFill="1" applyBorder="1" applyAlignment="1">
      <alignment horizontal="center" vertical="center" wrapText="1"/>
    </xf>
    <xf numFmtId="0" fontId="24" fillId="2" borderId="0" xfId="0" applyFont="1" applyFill="1" applyBorder="1" applyAlignment="1">
      <alignment horizontal="center" vertical="center" wrapText="1"/>
    </xf>
    <xf numFmtId="0" fontId="23" fillId="3" borderId="0" xfId="0" applyFont="1" applyFill="1" applyBorder="1" applyAlignment="1">
      <alignment horizontal="center" vertical="center"/>
    </xf>
    <xf numFmtId="0" fontId="39" fillId="3" borderId="0" xfId="0" applyFont="1" applyFill="1" applyAlignment="1">
      <alignment horizontal="center" vertical="center" wrapText="1"/>
    </xf>
    <xf numFmtId="0" fontId="41" fillId="13" borderId="0" xfId="0" applyFont="1" applyFill="1" applyAlignment="1">
      <alignment horizontal="center" vertical="center" wrapText="1"/>
    </xf>
    <xf numFmtId="0" fontId="43" fillId="13" borderId="0" xfId="0" applyFont="1" applyFill="1" applyAlignment="1">
      <alignment horizontal="center" vertical="center" wrapText="1"/>
    </xf>
    <xf numFmtId="0" fontId="41" fillId="2" borderId="0" xfId="0" applyFont="1" applyFill="1" applyAlignment="1">
      <alignment horizontal="center" vertical="center" wrapText="1"/>
    </xf>
    <xf numFmtId="0" fontId="43" fillId="2" borderId="0" xfId="0" applyFont="1" applyFill="1" applyAlignment="1">
      <alignment horizontal="center" vertical="center" wrapText="1"/>
    </xf>
    <xf numFmtId="0" fontId="20" fillId="18" borderId="0" xfId="0" applyFont="1" applyFill="1" applyAlignment="1">
      <alignment horizontal="center" vertical="top" wrapText="1"/>
    </xf>
    <xf numFmtId="0" fontId="20" fillId="6" borderId="0" xfId="0" applyFont="1" applyFill="1" applyAlignment="1">
      <alignment horizontal="center" vertical="top" wrapText="1"/>
    </xf>
    <xf numFmtId="1" fontId="0" fillId="2" borderId="0" xfId="0" applyNumberFormat="1" applyFill="1" applyAlignment="1">
      <alignment horizontal="center"/>
    </xf>
    <xf numFmtId="0" fontId="0" fillId="0" borderId="0" xfId="0" applyAlignment="1">
      <alignment horizontal="center"/>
    </xf>
    <xf numFmtId="0" fontId="45" fillId="6" borderId="0" xfId="0" applyFont="1" applyFill="1" applyAlignment="1">
      <alignment horizontal="center" vertical="center" wrapText="1"/>
    </xf>
    <xf numFmtId="0" fontId="45" fillId="10" borderId="0" xfId="0" applyFont="1" applyFill="1" applyAlignment="1">
      <alignment horizontal="center" vertical="center" wrapText="1"/>
    </xf>
    <xf numFmtId="0" fontId="42" fillId="2" borderId="0" xfId="0" applyFont="1" applyFill="1" applyAlignment="1">
      <alignment horizontal="center" vertical="center"/>
    </xf>
    <xf numFmtId="168" fontId="5" fillId="2" borderId="0" xfId="0" applyNumberFormat="1" applyFont="1" applyFill="1" applyAlignment="1">
      <alignment horizontal="center"/>
    </xf>
    <xf numFmtId="166" fontId="41" fillId="2" borderId="0" xfId="1" applyNumberFormat="1" applyFont="1" applyFill="1" applyBorder="1" applyAlignment="1">
      <alignment horizontal="center" vertical="center" wrapText="1"/>
    </xf>
    <xf numFmtId="166" fontId="41" fillId="13" borderId="0" xfId="1" applyNumberFormat="1" applyFont="1" applyFill="1" applyBorder="1" applyAlignment="1">
      <alignment horizontal="center" vertical="center" wrapText="1"/>
    </xf>
    <xf numFmtId="0" fontId="0" fillId="2" borderId="0" xfId="0" applyFill="1"/>
    <xf numFmtId="0" fontId="45" fillId="8" borderId="0" xfId="0" applyFont="1" applyFill="1" applyAlignment="1">
      <alignment vertical="center" wrapText="1"/>
    </xf>
    <xf numFmtId="0" fontId="43" fillId="2" borderId="0" xfId="0" applyFont="1" applyFill="1" applyAlignment="1">
      <alignment horizontal="center" vertical="center" wrapText="1"/>
    </xf>
    <xf numFmtId="0" fontId="43" fillId="13" borderId="0" xfId="0" applyFont="1" applyFill="1" applyAlignment="1">
      <alignment horizontal="center" vertical="center" wrapText="1"/>
    </xf>
    <xf numFmtId="0" fontId="41" fillId="13" borderId="0" xfId="0" applyFont="1" applyFill="1" applyAlignment="1">
      <alignment horizontal="center" vertical="center" wrapText="1"/>
    </xf>
    <xf numFmtId="0" fontId="41" fillId="2" borderId="0" xfId="0" applyFont="1" applyFill="1" applyAlignment="1">
      <alignment horizontal="center" vertical="center" wrapText="1"/>
    </xf>
    <xf numFmtId="0" fontId="43" fillId="2" borderId="0" xfId="0" quotePrefix="1" applyFont="1" applyFill="1" applyAlignment="1">
      <alignment horizontal="center" vertical="center" wrapText="1"/>
    </xf>
    <xf numFmtId="0" fontId="0" fillId="2" borderId="0" xfId="0" applyFill="1"/>
    <xf numFmtId="0" fontId="25" fillId="2" borderId="0" xfId="0" applyFont="1" applyFill="1" applyAlignment="1">
      <alignment horizontal="left" vertical="top"/>
    </xf>
    <xf numFmtId="173" fontId="43" fillId="2" borderId="0" xfId="5" applyNumberFormat="1" applyFont="1" applyFill="1" applyBorder="1" applyAlignment="1">
      <alignment horizontal="center" vertical="center" wrapText="1"/>
    </xf>
    <xf numFmtId="0" fontId="0" fillId="2" borderId="0" xfId="0" applyFill="1"/>
    <xf numFmtId="0" fontId="0" fillId="2" borderId="0" xfId="0" applyFill="1"/>
    <xf numFmtId="9" fontId="51" fillId="2" borderId="0" xfId="1" applyFont="1" applyFill="1" applyBorder="1" applyAlignment="1">
      <alignment horizontal="center" vertical="center"/>
    </xf>
    <xf numFmtId="9" fontId="51" fillId="13" borderId="0" xfId="1" applyFont="1" applyFill="1" applyBorder="1" applyAlignment="1">
      <alignment horizontal="center" vertical="center"/>
    </xf>
    <xf numFmtId="0" fontId="43" fillId="2" borderId="0" xfId="0" applyFont="1" applyFill="1" applyAlignment="1">
      <alignment vertical="center"/>
    </xf>
    <xf numFmtId="0" fontId="43" fillId="13" borderId="0" xfId="0" applyFont="1" applyFill="1" applyAlignment="1">
      <alignment vertical="center"/>
    </xf>
    <xf numFmtId="0" fontId="41" fillId="2" borderId="0" xfId="0" applyFont="1" applyFill="1" applyAlignment="1">
      <alignment vertical="center"/>
    </xf>
    <xf numFmtId="0" fontId="41" fillId="13" borderId="0" xfId="0" applyFont="1" applyFill="1" applyAlignment="1">
      <alignment vertical="center"/>
    </xf>
    <xf numFmtId="0" fontId="0" fillId="2" borderId="0" xfId="0" applyFill="1"/>
    <xf numFmtId="0" fontId="24" fillId="13" borderId="0" xfId="0" applyFont="1" applyFill="1" applyBorder="1" applyAlignment="1">
      <alignment horizontal="center" vertical="center" wrapText="1"/>
    </xf>
    <xf numFmtId="0" fontId="24" fillId="2" borderId="0" xfId="0" applyFont="1" applyFill="1" applyBorder="1" applyAlignment="1">
      <alignment horizontal="center" vertical="center" wrapText="1"/>
    </xf>
    <xf numFmtId="0" fontId="23" fillId="3" borderId="0" xfId="0" applyFont="1" applyFill="1" applyBorder="1" applyAlignment="1">
      <alignment horizontal="center" vertical="center"/>
    </xf>
    <xf numFmtId="0" fontId="39" fillId="3" borderId="0" xfId="0" applyFont="1" applyFill="1" applyAlignment="1">
      <alignment horizontal="center" vertical="center" wrapText="1"/>
    </xf>
    <xf numFmtId="0" fontId="41" fillId="13" borderId="0" xfId="0" applyFont="1" applyFill="1" applyAlignment="1">
      <alignment horizontal="center" vertical="center" wrapText="1"/>
    </xf>
    <xf numFmtId="0" fontId="41" fillId="2" borderId="0" xfId="0" applyFont="1" applyFill="1" applyAlignment="1">
      <alignment horizontal="center" vertical="center" wrapText="1"/>
    </xf>
    <xf numFmtId="0" fontId="43" fillId="2" borderId="0" xfId="0" applyFont="1" applyFill="1" applyAlignment="1">
      <alignment horizontal="center" vertical="center" wrapText="1"/>
    </xf>
    <xf numFmtId="0" fontId="0" fillId="2" borderId="0" xfId="0" applyFill="1"/>
    <xf numFmtId="0" fontId="20" fillId="4" borderId="0" xfId="0" applyFont="1" applyFill="1" applyBorder="1" applyAlignment="1">
      <alignment horizontal="center" vertical="center" wrapText="1"/>
    </xf>
    <xf numFmtId="0" fontId="43" fillId="2" borderId="0" xfId="0" applyFont="1" applyFill="1" applyAlignment="1">
      <alignment horizontal="center" vertical="center" wrapText="1"/>
    </xf>
    <xf numFmtId="0" fontId="43" fillId="13" borderId="0" xfId="0" applyFont="1" applyFill="1" applyAlignment="1">
      <alignment horizontal="center" vertical="center" wrapText="1"/>
    </xf>
    <xf numFmtId="0" fontId="41" fillId="13" borderId="0" xfId="0" applyFont="1" applyFill="1" applyAlignment="1">
      <alignment horizontal="center" vertical="center" wrapText="1"/>
    </xf>
    <xf numFmtId="0" fontId="41" fillId="2" borderId="0" xfId="0" applyFont="1" applyFill="1" applyAlignment="1">
      <alignment horizontal="center" vertical="center" wrapText="1"/>
    </xf>
    <xf numFmtId="0" fontId="45" fillId="16" borderId="0" xfId="0" applyFont="1" applyFill="1" applyAlignment="1">
      <alignment horizontal="center" vertical="center" wrapText="1"/>
    </xf>
    <xf numFmtId="17" fontId="33" fillId="7" borderId="0" xfId="0" applyNumberFormat="1" applyFont="1" applyFill="1" applyBorder="1" applyAlignment="1">
      <alignment horizontal="center" vertical="center" wrapText="1"/>
    </xf>
    <xf numFmtId="0" fontId="34" fillId="2" borderId="0" xfId="0" applyFont="1" applyFill="1" applyBorder="1" applyAlignment="1">
      <alignment horizontal="center" vertical="center" wrapText="1"/>
    </xf>
    <xf numFmtId="43" fontId="33" fillId="2" borderId="0" xfId="5" applyFont="1" applyFill="1" applyBorder="1" applyAlignment="1">
      <alignment horizontal="center" vertical="center"/>
    </xf>
    <xf numFmtId="43" fontId="34" fillId="2" borderId="0" xfId="5" applyFont="1" applyFill="1" applyBorder="1" applyAlignment="1">
      <alignment horizontal="center" vertical="center"/>
    </xf>
    <xf numFmtId="0" fontId="41" fillId="13" borderId="0" xfId="0" applyFont="1" applyFill="1" applyAlignment="1">
      <alignment horizontal="center" vertical="center" wrapText="1"/>
    </xf>
    <xf numFmtId="0" fontId="41" fillId="2" borderId="0" xfId="0" applyFont="1" applyFill="1" applyAlignment="1">
      <alignment horizontal="center" vertical="center" wrapText="1"/>
    </xf>
    <xf numFmtId="0" fontId="45" fillId="4" borderId="0" xfId="0" applyFont="1" applyFill="1" applyAlignment="1">
      <alignment horizontal="center" vertical="top" wrapText="1"/>
    </xf>
    <xf numFmtId="0" fontId="42" fillId="13" borderId="0" xfId="0" applyFont="1" applyFill="1" applyAlignment="1">
      <alignment horizontal="center" vertical="center"/>
    </xf>
    <xf numFmtId="0" fontId="0" fillId="2" borderId="0" xfId="0" applyFill="1"/>
    <xf numFmtId="0" fontId="24" fillId="2" borderId="0" xfId="0" applyFont="1" applyFill="1" applyBorder="1" applyAlignment="1">
      <alignment horizontal="center" vertical="center" wrapText="1"/>
    </xf>
    <xf numFmtId="0" fontId="0" fillId="2" borderId="0" xfId="0" applyFill="1"/>
    <xf numFmtId="0" fontId="37" fillId="7" borderId="0" xfId="0" applyFont="1" applyFill="1" applyBorder="1" applyAlignment="1">
      <alignment horizontal="center" vertical="center" wrapText="1"/>
    </xf>
    <xf numFmtId="172" fontId="19" fillId="7" borderId="0" xfId="0" applyNumberFormat="1" applyFont="1" applyFill="1" applyBorder="1" applyAlignment="1">
      <alignment horizontal="center" vertical="center"/>
    </xf>
    <xf numFmtId="0" fontId="52" fillId="2" borderId="0" xfId="0" applyFont="1" applyFill="1" applyAlignment="1">
      <alignment vertical="center"/>
    </xf>
    <xf numFmtId="0" fontId="24" fillId="13" borderId="0" xfId="0" applyFont="1" applyFill="1" applyBorder="1" applyAlignment="1">
      <alignment horizontal="center" vertical="center" wrapText="1"/>
    </xf>
    <xf numFmtId="0" fontId="24" fillId="2" borderId="0" xfId="0" applyFont="1" applyFill="1" applyBorder="1" applyAlignment="1">
      <alignment horizontal="center" vertical="center" wrapText="1"/>
    </xf>
    <xf numFmtId="0" fontId="23" fillId="3" borderId="0" xfId="0" applyFont="1" applyFill="1" applyBorder="1" applyAlignment="1">
      <alignment horizontal="center" vertical="center"/>
    </xf>
    <xf numFmtId="0" fontId="20" fillId="4" borderId="0" xfId="0" applyFont="1" applyFill="1" applyBorder="1" applyAlignment="1">
      <alignment horizontal="center" vertical="center" wrapText="1"/>
    </xf>
    <xf numFmtId="0" fontId="41" fillId="13" borderId="0" xfId="0" applyFont="1" applyFill="1" applyAlignment="1">
      <alignment horizontal="center" vertical="center" wrapText="1"/>
    </xf>
    <xf numFmtId="0" fontId="43" fillId="13" borderId="0" xfId="0" applyFont="1" applyFill="1" applyAlignment="1">
      <alignment horizontal="center" vertical="center" wrapText="1"/>
    </xf>
    <xf numFmtId="0" fontId="41" fillId="2" borderId="0" xfId="0" applyFont="1" applyFill="1" applyAlignment="1">
      <alignment horizontal="center" vertical="center" wrapText="1"/>
    </xf>
    <xf numFmtId="0" fontId="43" fillId="2" borderId="0" xfId="0" applyFont="1" applyFill="1" applyAlignment="1">
      <alignment horizontal="center" vertical="center" wrapText="1"/>
    </xf>
    <xf numFmtId="0" fontId="41" fillId="13" borderId="0" xfId="0" quotePrefix="1" applyFont="1" applyFill="1" applyAlignment="1">
      <alignment horizontal="center" vertical="center" wrapText="1"/>
    </xf>
    <xf numFmtId="0" fontId="0" fillId="13" borderId="0" xfId="0" applyFill="1"/>
    <xf numFmtId="0" fontId="0" fillId="2" borderId="0" xfId="0" applyFill="1"/>
    <xf numFmtId="9" fontId="0" fillId="0" borderId="0" xfId="0" applyNumberFormat="1"/>
    <xf numFmtId="43" fontId="0" fillId="13" borderId="0" xfId="5" applyFont="1" applyFill="1"/>
    <xf numFmtId="43" fontId="0" fillId="2" borderId="0" xfId="5" applyFont="1" applyFill="1"/>
    <xf numFmtId="0" fontId="41" fillId="13" borderId="0" xfId="0" applyFont="1" applyFill="1" applyAlignment="1">
      <alignment horizontal="center" vertical="center" wrapText="1"/>
    </xf>
    <xf numFmtId="0" fontId="41" fillId="2" borderId="0" xfId="0" applyFont="1" applyFill="1" applyAlignment="1">
      <alignment horizontal="center" vertical="center" wrapText="1"/>
    </xf>
    <xf numFmtId="0" fontId="0" fillId="2" borderId="0" xfId="0" applyFill="1"/>
    <xf numFmtId="0" fontId="41" fillId="13" borderId="0" xfId="0" applyFont="1" applyFill="1" applyAlignment="1">
      <alignment horizontal="center" vertical="center" wrapText="1"/>
    </xf>
    <xf numFmtId="0" fontId="41" fillId="2" borderId="0" xfId="0" applyFont="1" applyFill="1" applyAlignment="1">
      <alignment horizontal="center" vertical="center" wrapText="1"/>
    </xf>
    <xf numFmtId="0" fontId="41" fillId="13" borderId="0" xfId="0" applyFont="1" applyFill="1" applyAlignment="1">
      <alignment horizontal="center" vertical="center" wrapText="1"/>
    </xf>
    <xf numFmtId="0" fontId="43" fillId="13" borderId="0" xfId="0" applyFont="1" applyFill="1" applyAlignment="1">
      <alignment horizontal="center" vertical="center" wrapText="1"/>
    </xf>
    <xf numFmtId="0" fontId="43" fillId="2" borderId="0" xfId="0" applyFont="1" applyFill="1" applyAlignment="1">
      <alignment horizontal="center" vertical="center" wrapText="1"/>
    </xf>
    <xf numFmtId="0" fontId="41" fillId="2" borderId="0" xfId="0" applyFont="1" applyFill="1" applyAlignment="1">
      <alignment horizontal="center" vertical="center" wrapText="1"/>
    </xf>
    <xf numFmtId="0" fontId="43" fillId="2" borderId="0" xfId="0" applyFont="1" applyFill="1" applyAlignment="1">
      <alignment horizontal="center" vertical="center" wrapText="1"/>
    </xf>
    <xf numFmtId="1" fontId="0" fillId="0" borderId="0" xfId="0" applyNumberFormat="1"/>
    <xf numFmtId="0" fontId="43" fillId="13" borderId="0" xfId="0" applyFont="1" applyFill="1" applyAlignment="1">
      <alignment horizontal="center" vertical="center" wrapText="1"/>
    </xf>
    <xf numFmtId="0" fontId="43" fillId="13" borderId="0" xfId="0" applyFont="1" applyFill="1" applyAlignment="1">
      <alignment horizontal="center" vertical="center" wrapText="1"/>
    </xf>
    <xf numFmtId="0" fontId="43" fillId="2" borderId="0" xfId="0" applyFont="1" applyFill="1" applyAlignment="1">
      <alignment horizontal="center" vertical="center" wrapText="1"/>
    </xf>
    <xf numFmtId="0" fontId="43" fillId="13" borderId="0" xfId="0" applyFont="1" applyFill="1" applyAlignment="1">
      <alignment horizontal="center" vertical="center" wrapText="1"/>
    </xf>
    <xf numFmtId="0" fontId="23" fillId="3" borderId="0" xfId="0" applyFont="1" applyFill="1" applyBorder="1" applyAlignment="1">
      <alignment horizontal="center" vertical="center"/>
    </xf>
    <xf numFmtId="0" fontId="0" fillId="2" borderId="0" xfId="0" applyFill="1"/>
    <xf numFmtId="170" fontId="8" fillId="13" borderId="0" xfId="0" applyNumberFormat="1" applyFont="1" applyFill="1" applyBorder="1" applyAlignment="1">
      <alignment horizontal="center" vertical="center"/>
    </xf>
    <xf numFmtId="0" fontId="3" fillId="2" borderId="0" xfId="0" applyFont="1" applyFill="1" applyAlignment="1">
      <alignment horizontal="center" vertical="center"/>
    </xf>
    <xf numFmtId="0" fontId="23" fillId="3" borderId="0" xfId="0" applyFont="1" applyFill="1" applyBorder="1" applyAlignment="1">
      <alignment horizontal="center" vertical="center"/>
    </xf>
    <xf numFmtId="0" fontId="24" fillId="2" borderId="0" xfId="0" applyFont="1" applyFill="1" applyBorder="1" applyAlignment="1">
      <alignment horizontal="center" vertical="center"/>
    </xf>
    <xf numFmtId="170" fontId="24" fillId="2" borderId="0" xfId="0" applyNumberFormat="1" applyFont="1" applyFill="1" applyBorder="1" applyAlignment="1">
      <alignment horizontal="center" vertical="center"/>
    </xf>
    <xf numFmtId="170" fontId="24" fillId="2" borderId="0" xfId="3" applyNumberFormat="1" applyFont="1" applyFill="1" applyBorder="1" applyAlignment="1">
      <alignment horizontal="center" vertical="center"/>
    </xf>
    <xf numFmtId="0" fontId="24" fillId="13" borderId="0" xfId="0" applyFont="1" applyFill="1" applyBorder="1" applyAlignment="1">
      <alignment horizontal="center" vertical="center"/>
    </xf>
    <xf numFmtId="170" fontId="24" fillId="13" borderId="0" xfId="0" applyNumberFormat="1" applyFont="1" applyFill="1" applyBorder="1" applyAlignment="1">
      <alignment horizontal="center" vertical="center"/>
    </xf>
    <xf numFmtId="170" fontId="24" fillId="13" borderId="0" xfId="2" applyNumberFormat="1" applyFont="1" applyFill="1" applyBorder="1" applyAlignment="1">
      <alignment horizontal="center" vertical="center"/>
    </xf>
    <xf numFmtId="170" fontId="24" fillId="2" borderId="0" xfId="2" applyNumberFormat="1" applyFont="1" applyFill="1" applyBorder="1" applyAlignment="1">
      <alignment horizontal="center" vertical="center"/>
    </xf>
    <xf numFmtId="170" fontId="23" fillId="3" borderId="0" xfId="0" applyNumberFormat="1" applyFont="1" applyFill="1" applyBorder="1" applyAlignment="1">
      <alignment horizontal="center" vertical="center"/>
    </xf>
    <xf numFmtId="0" fontId="8" fillId="0" borderId="12" xfId="0" applyFont="1" applyFill="1" applyBorder="1" applyAlignment="1">
      <alignment horizontal="center" vertical="center"/>
    </xf>
    <xf numFmtId="170" fontId="8" fillId="0" borderId="12" xfId="0" applyNumberFormat="1" applyFont="1" applyFill="1" applyBorder="1" applyAlignment="1">
      <alignment horizontal="center" vertical="center"/>
    </xf>
    <xf numFmtId="170" fontId="8" fillId="0" borderId="12" xfId="2" applyNumberFormat="1" applyFont="1" applyFill="1" applyBorder="1" applyAlignment="1">
      <alignment horizontal="center" vertical="center"/>
    </xf>
    <xf numFmtId="0" fontId="8" fillId="13" borderId="0" xfId="0" applyFont="1" applyFill="1" applyBorder="1" applyAlignment="1">
      <alignment horizontal="center" vertical="center"/>
    </xf>
    <xf numFmtId="170" fontId="8" fillId="13" borderId="0" xfId="2" applyNumberFormat="1" applyFont="1" applyFill="1" applyBorder="1" applyAlignment="1">
      <alignment horizontal="center" vertical="center"/>
    </xf>
    <xf numFmtId="0" fontId="8" fillId="2" borderId="0" xfId="0" applyFont="1" applyFill="1" applyBorder="1" applyAlignment="1">
      <alignment horizontal="center" vertical="center"/>
    </xf>
    <xf numFmtId="170" fontId="8" fillId="2" borderId="0" xfId="0" applyNumberFormat="1" applyFont="1" applyFill="1" applyBorder="1" applyAlignment="1">
      <alignment horizontal="center" vertical="center"/>
    </xf>
    <xf numFmtId="170" fontId="8" fillId="2" borderId="0" xfId="2" applyNumberFormat="1" applyFont="1" applyFill="1" applyBorder="1" applyAlignment="1">
      <alignment horizontal="center" vertical="center"/>
    </xf>
    <xf numFmtId="170" fontId="7" fillId="3" borderId="0" xfId="0" applyNumberFormat="1" applyFont="1" applyFill="1" applyBorder="1" applyAlignment="1">
      <alignment horizontal="center" vertical="center"/>
    </xf>
    <xf numFmtId="4" fontId="0" fillId="2" borderId="0" xfId="0" applyNumberFormat="1" applyFill="1" applyBorder="1" applyAlignment="1">
      <alignment horizontal="center" vertical="center"/>
    </xf>
    <xf numFmtId="0" fontId="0" fillId="2" borderId="0" xfId="1" applyNumberFormat="1" applyFont="1" applyFill="1" applyAlignment="1">
      <alignment horizontal="center" vertical="center"/>
    </xf>
    <xf numFmtId="4" fontId="0" fillId="2" borderId="0" xfId="1" applyNumberFormat="1" applyFont="1" applyFill="1" applyAlignment="1">
      <alignment horizontal="center" vertical="center"/>
    </xf>
    <xf numFmtId="9" fontId="0" fillId="2" borderId="0" xfId="1" applyNumberFormat="1" applyFont="1" applyFill="1" applyAlignment="1">
      <alignment horizontal="center" vertical="center"/>
    </xf>
    <xf numFmtId="4" fontId="0" fillId="2" borderId="0" xfId="0" applyNumberFormat="1" applyFill="1" applyAlignment="1">
      <alignment horizontal="center" vertical="center"/>
    </xf>
    <xf numFmtId="0" fontId="8" fillId="0" borderId="13" xfId="0" applyFont="1" applyFill="1" applyBorder="1" applyAlignment="1">
      <alignment horizontal="center" vertical="center"/>
    </xf>
    <xf numFmtId="170" fontId="8" fillId="0" borderId="13" xfId="0" applyNumberFormat="1" applyFont="1" applyFill="1" applyBorder="1" applyAlignment="1">
      <alignment horizontal="center" vertical="center"/>
    </xf>
    <xf numFmtId="170" fontId="8" fillId="0" borderId="13" xfId="2" applyNumberFormat="1" applyFont="1" applyFill="1" applyBorder="1" applyAlignment="1">
      <alignment horizontal="center" vertical="center"/>
    </xf>
    <xf numFmtId="0" fontId="32" fillId="13" borderId="0" xfId="0" applyNumberFormat="1" applyFont="1" applyFill="1" applyBorder="1" applyAlignment="1">
      <alignment horizontal="center" vertical="center"/>
    </xf>
    <xf numFmtId="9" fontId="9" fillId="2" borderId="0" xfId="1" applyNumberFormat="1" applyFont="1" applyFill="1" applyBorder="1" applyAlignment="1">
      <alignment horizontal="center" vertical="center" wrapText="1"/>
    </xf>
    <xf numFmtId="0" fontId="23" fillId="3" borderId="0" xfId="0" applyFont="1" applyFill="1" applyBorder="1" applyAlignment="1">
      <alignment vertical="center"/>
    </xf>
    <xf numFmtId="0" fontId="20" fillId="8" borderId="0" xfId="0" applyFont="1" applyFill="1" applyAlignment="1">
      <alignment horizontal="center" vertical="center" wrapText="1"/>
    </xf>
    <xf numFmtId="0" fontId="20" fillId="4" borderId="0" xfId="0" applyFont="1" applyFill="1" applyAlignment="1">
      <alignment horizontal="center" vertical="center" wrapText="1"/>
    </xf>
    <xf numFmtId="0" fontId="41" fillId="13" borderId="0" xfId="0" applyFont="1" applyFill="1" applyAlignment="1">
      <alignment horizontal="left" vertical="center" wrapText="1"/>
    </xf>
    <xf numFmtId="0" fontId="41" fillId="13" borderId="0" xfId="0" applyFont="1" applyFill="1" applyAlignment="1">
      <alignment horizontal="center" vertical="center" wrapText="1"/>
    </xf>
    <xf numFmtId="0" fontId="43" fillId="13" borderId="0" xfId="0" applyFont="1" applyFill="1" applyAlignment="1">
      <alignment horizontal="center" vertical="center" wrapText="1"/>
    </xf>
    <xf numFmtId="0" fontId="47" fillId="13" borderId="0" xfId="6" applyFont="1" applyFill="1" applyBorder="1" applyAlignment="1">
      <alignment horizontal="center" vertical="center" wrapText="1"/>
    </xf>
    <xf numFmtId="0" fontId="41" fillId="2" borderId="0" xfId="0" applyFont="1" applyFill="1" applyAlignment="1">
      <alignment horizontal="left" vertical="center" wrapText="1"/>
    </xf>
    <xf numFmtId="0" fontId="41" fillId="2" borderId="0" xfId="0" applyFont="1" applyFill="1" applyAlignment="1">
      <alignment horizontal="center" vertical="center" wrapText="1"/>
    </xf>
    <xf numFmtId="0" fontId="43" fillId="2" borderId="0" xfId="0" applyFont="1" applyFill="1" applyAlignment="1">
      <alignment horizontal="center" vertical="center" wrapText="1"/>
    </xf>
    <xf numFmtId="0" fontId="47" fillId="2" borderId="0" xfId="6" applyFont="1" applyFill="1" applyBorder="1" applyAlignment="1">
      <alignment horizontal="center" vertical="center" wrapText="1"/>
    </xf>
    <xf numFmtId="0" fontId="20" fillId="9" borderId="0" xfId="0" applyFont="1" applyFill="1" applyAlignment="1">
      <alignment horizontal="center" vertical="center" wrapText="1"/>
    </xf>
    <xf numFmtId="0" fontId="20" fillId="11" borderId="0" xfId="0" applyFont="1" applyFill="1" applyAlignment="1">
      <alignment horizontal="center" vertical="center" wrapText="1"/>
    </xf>
    <xf numFmtId="0" fontId="20" fillId="17" borderId="0" xfId="0" applyFont="1" applyFill="1" applyAlignment="1">
      <alignment horizontal="center" vertical="center" wrapText="1"/>
    </xf>
    <xf numFmtId="0" fontId="39" fillId="3" borderId="0" xfId="0" applyFont="1" applyFill="1" applyAlignment="1">
      <alignment horizontal="center" vertical="center" wrapText="1"/>
    </xf>
    <xf numFmtId="0" fontId="23" fillId="3" borderId="0" xfId="0" applyFont="1" applyFill="1" applyBorder="1" applyAlignment="1">
      <alignment horizontal="center" vertical="center"/>
    </xf>
    <xf numFmtId="0" fontId="24" fillId="13" borderId="0" xfId="0" applyFont="1" applyFill="1" applyBorder="1" applyAlignment="1">
      <alignment horizontal="center" vertical="center" wrapText="1"/>
    </xf>
    <xf numFmtId="0" fontId="24" fillId="2" borderId="0" xfId="0" applyFont="1" applyFill="1" applyBorder="1" applyAlignment="1">
      <alignment horizontal="center" vertical="center" wrapText="1"/>
    </xf>
    <xf numFmtId="14" fontId="24" fillId="13" borderId="0" xfId="0" applyNumberFormat="1" applyFont="1" applyFill="1" applyBorder="1" applyAlignment="1">
      <alignment horizontal="center" vertical="center" wrapText="1"/>
    </xf>
    <xf numFmtId="14" fontId="24" fillId="2" borderId="0" xfId="0" applyNumberFormat="1" applyFont="1" applyFill="1" applyBorder="1" applyAlignment="1">
      <alignment horizontal="center" vertical="center" wrapText="1"/>
    </xf>
    <xf numFmtId="0" fontId="28" fillId="13" borderId="0" xfId="0" applyFont="1" applyFill="1" applyAlignment="1">
      <alignment horizontal="center" vertical="center"/>
    </xf>
    <xf numFmtId="0" fontId="41" fillId="13" borderId="0" xfId="0" quotePrefix="1" applyFont="1" applyFill="1" applyAlignment="1">
      <alignment horizontal="center" vertical="center" wrapText="1"/>
    </xf>
    <xf numFmtId="0" fontId="45" fillId="8" borderId="0" xfId="0" applyFont="1" applyFill="1" applyAlignment="1">
      <alignment horizontal="center" vertical="center" wrapText="1"/>
    </xf>
    <xf numFmtId="0" fontId="0" fillId="13" borderId="0" xfId="0" applyFill="1"/>
    <xf numFmtId="0" fontId="41" fillId="2" borderId="0" xfId="0" applyFont="1" applyFill="1"/>
    <xf numFmtId="171" fontId="24" fillId="13" borderId="0" xfId="0" applyNumberFormat="1" applyFont="1" applyFill="1" applyBorder="1" applyAlignment="1">
      <alignment horizontal="center" vertical="center" wrapText="1"/>
    </xf>
    <xf numFmtId="0" fontId="41" fillId="13" borderId="0" xfId="0" applyFont="1" applyFill="1" applyAlignment="1">
      <alignment horizontal="center" vertical="center"/>
    </xf>
    <xf numFmtId="0" fontId="45" fillId="17" borderId="0" xfId="0" applyFont="1" applyFill="1" applyAlignment="1">
      <alignment horizontal="center" vertical="center" wrapText="1"/>
    </xf>
    <xf numFmtId="0" fontId="42" fillId="13" borderId="0" xfId="0" applyFont="1" applyFill="1" applyAlignment="1">
      <alignment horizontal="left" vertical="center" wrapText="1"/>
    </xf>
    <xf numFmtId="0" fontId="42" fillId="2" borderId="0" xfId="0" applyFont="1" applyFill="1" applyAlignment="1">
      <alignment horizontal="left" vertical="center" wrapText="1"/>
    </xf>
    <xf numFmtId="0" fontId="41" fillId="2" borderId="0" xfId="0" applyFont="1" applyFill="1" applyAlignment="1">
      <alignment horizontal="center" vertical="center"/>
    </xf>
    <xf numFmtId="0" fontId="45" fillId="15" borderId="0" xfId="0" applyFont="1" applyFill="1" applyAlignment="1">
      <alignment horizontal="center" vertical="center" wrapText="1"/>
    </xf>
    <xf numFmtId="0" fontId="45" fillId="14" borderId="0" xfId="0" applyFont="1" applyFill="1" applyAlignment="1">
      <alignment horizontal="center" vertical="center" wrapText="1"/>
    </xf>
    <xf numFmtId="0" fontId="45" fillId="4" borderId="0" xfId="0" applyFont="1" applyFill="1" applyAlignment="1">
      <alignment horizontal="center" vertical="center" wrapText="1"/>
    </xf>
    <xf numFmtId="0" fontId="45" fillId="11" borderId="0" xfId="0" applyFont="1" applyFill="1" applyAlignment="1">
      <alignment horizontal="center" vertical="center" wrapText="1"/>
    </xf>
    <xf numFmtId="0" fontId="0" fillId="2" borderId="0" xfId="0" applyFill="1"/>
    <xf numFmtId="0" fontId="43" fillId="2" borderId="0" xfId="0" applyFont="1" applyFill="1" applyAlignment="1">
      <alignment horizontal="left" vertical="center" wrapText="1"/>
    </xf>
    <xf numFmtId="0" fontId="43" fillId="13" borderId="0" xfId="0" applyFont="1" applyFill="1" applyAlignment="1">
      <alignment horizontal="left" vertical="center" wrapText="1"/>
    </xf>
    <xf numFmtId="0" fontId="20" fillId="4" borderId="0" xfId="0" applyFont="1" applyFill="1" applyBorder="1" applyAlignment="1">
      <alignment horizontal="center" vertical="center" wrapText="1"/>
    </xf>
    <xf numFmtId="0" fontId="48" fillId="13" borderId="0" xfId="0" applyFont="1" applyFill="1" applyAlignment="1">
      <alignment horizontal="center" vertical="center" wrapText="1" readingOrder="1"/>
    </xf>
    <xf numFmtId="0" fontId="46" fillId="13" borderId="0" xfId="0" applyFont="1" applyFill="1" applyAlignment="1">
      <alignment horizontal="center" vertical="center" readingOrder="1"/>
    </xf>
    <xf numFmtId="0" fontId="20" fillId="15" borderId="0" xfId="0" applyFont="1" applyFill="1" applyAlignment="1">
      <alignment horizontal="center" vertical="center" wrapText="1"/>
    </xf>
    <xf numFmtId="0" fontId="43" fillId="2" borderId="0" xfId="0" quotePrefix="1" applyFont="1" applyFill="1" applyAlignment="1">
      <alignment horizontal="center" vertical="center" wrapText="1"/>
    </xf>
    <xf numFmtId="0" fontId="20" fillId="10" borderId="0" xfId="0" applyFont="1" applyFill="1" applyAlignment="1">
      <alignment horizontal="center" vertical="center" wrapText="1"/>
    </xf>
    <xf numFmtId="0" fontId="41" fillId="2" borderId="0" xfId="0" quotePrefix="1" applyFont="1" applyFill="1" applyAlignment="1">
      <alignment horizontal="center" vertical="center" wrapText="1"/>
    </xf>
    <xf numFmtId="0" fontId="43" fillId="2" borderId="0" xfId="0" applyFont="1" applyFill="1" applyAlignment="1">
      <alignment horizontal="center" vertical="center"/>
    </xf>
    <xf numFmtId="0" fontId="43" fillId="13" borderId="0" xfId="0" applyFont="1" applyFill="1" applyAlignment="1">
      <alignment horizontal="center" vertical="center"/>
    </xf>
    <xf numFmtId="0" fontId="45" fillId="16" borderId="0" xfId="0" applyFont="1" applyFill="1" applyAlignment="1">
      <alignment horizontal="center" vertical="center" wrapText="1"/>
    </xf>
    <xf numFmtId="0" fontId="43" fillId="13" borderId="0" xfId="0" quotePrefix="1" applyFont="1" applyFill="1" applyAlignment="1">
      <alignment horizontal="center" vertical="center" wrapText="1"/>
    </xf>
    <xf numFmtId="0" fontId="45" fillId="9" borderId="0" xfId="0" applyFont="1" applyFill="1" applyAlignment="1">
      <alignment horizontal="center" vertical="center" wrapText="1"/>
    </xf>
    <xf numFmtId="9" fontId="43" fillId="13" borderId="0" xfId="0" applyNumberFormat="1" applyFont="1" applyFill="1" applyAlignment="1">
      <alignment horizontal="center" vertical="center" wrapText="1"/>
    </xf>
    <xf numFmtId="0" fontId="20" fillId="18" borderId="0" xfId="0" applyFont="1" applyFill="1" applyBorder="1" applyAlignment="1">
      <alignment horizontal="center" vertical="center" wrapText="1"/>
    </xf>
    <xf numFmtId="14" fontId="32" fillId="2" borderId="0" xfId="0" applyNumberFormat="1" applyFont="1" applyFill="1" applyBorder="1" applyAlignment="1">
      <alignment horizontal="center" vertical="center" wrapText="1"/>
    </xf>
    <xf numFmtId="14" fontId="32" fillId="13" borderId="0" xfId="0" applyNumberFormat="1" applyFont="1" applyFill="1" applyBorder="1" applyAlignment="1">
      <alignment horizontal="center" vertical="center" wrapText="1"/>
    </xf>
    <xf numFmtId="0" fontId="32" fillId="13" borderId="0" xfId="0" applyFont="1" applyFill="1" applyBorder="1" applyAlignment="1">
      <alignment horizontal="center" vertical="center" wrapText="1"/>
    </xf>
    <xf numFmtId="171" fontId="32" fillId="2" borderId="0" xfId="0" applyNumberFormat="1" applyFont="1" applyFill="1" applyBorder="1" applyAlignment="1">
      <alignment horizontal="center" vertical="center" wrapText="1"/>
    </xf>
    <xf numFmtId="0" fontId="32" fillId="2" borderId="0" xfId="0" applyFont="1" applyFill="1" applyBorder="1" applyAlignment="1">
      <alignment horizontal="center" vertical="center" wrapText="1"/>
    </xf>
    <xf numFmtId="0" fontId="36" fillId="13" borderId="0" xfId="0" applyFont="1" applyFill="1" applyBorder="1" applyAlignment="1">
      <alignment horizontal="center" vertical="center"/>
    </xf>
    <xf numFmtId="0" fontId="36" fillId="2" borderId="0" xfId="0" applyFont="1" applyFill="1" applyBorder="1" applyAlignment="1">
      <alignment horizontal="center" vertical="center"/>
    </xf>
    <xf numFmtId="0" fontId="33" fillId="3" borderId="0" xfId="0" applyFont="1" applyFill="1" applyBorder="1" applyAlignment="1">
      <alignment horizontal="center" vertical="center"/>
    </xf>
    <xf numFmtId="0" fontId="17" fillId="2" borderId="0" xfId="0" applyFont="1" applyFill="1" applyBorder="1" applyAlignment="1">
      <alignment horizontal="left"/>
    </xf>
    <xf numFmtId="0" fontId="35" fillId="13" borderId="0" xfId="0" applyFont="1" applyFill="1" applyBorder="1" applyAlignment="1">
      <alignment horizontal="center" vertical="center" wrapText="1"/>
    </xf>
    <xf numFmtId="0" fontId="33" fillId="13" borderId="0" xfId="0" applyFont="1" applyFill="1" applyAlignment="1">
      <alignment horizontal="center" vertical="center"/>
    </xf>
    <xf numFmtId="0" fontId="36" fillId="2" borderId="0" xfId="0" applyFont="1" applyFill="1" applyAlignment="1">
      <alignment horizontal="center" vertical="center"/>
    </xf>
    <xf numFmtId="0" fontId="36" fillId="13" borderId="0" xfId="0" applyFont="1" applyFill="1" applyAlignment="1">
      <alignment horizontal="center" vertical="center" wrapText="1"/>
    </xf>
    <xf numFmtId="0" fontId="36" fillId="13" borderId="0" xfId="0" applyFont="1" applyFill="1" applyAlignment="1">
      <alignment horizontal="center" vertical="center"/>
    </xf>
    <xf numFmtId="14" fontId="36" fillId="2" borderId="0" xfId="0" applyNumberFormat="1" applyFont="1" applyFill="1" applyAlignment="1">
      <alignment horizontal="center" vertical="center"/>
    </xf>
    <xf numFmtId="14" fontId="36" fillId="13" borderId="0" xfId="0" applyNumberFormat="1" applyFont="1" applyFill="1" applyAlignment="1">
      <alignment horizontal="center" vertical="center"/>
    </xf>
    <xf numFmtId="171" fontId="36" fillId="2" borderId="0" xfId="0" applyNumberFormat="1" applyFont="1" applyFill="1" applyAlignment="1">
      <alignment horizontal="center" vertical="center"/>
    </xf>
  </cellXfs>
  <cellStyles count="7">
    <cellStyle name="Lien hypertexte" xfId="6" builtinId="8"/>
    <cellStyle name="Milliers" xfId="5" builtinId="3"/>
    <cellStyle name="Milliers 2" xfId="2" xr:uid="{25E54304-72E1-4EE7-8E5A-ADE01196D701}"/>
    <cellStyle name="Milliers 2 2" xfId="3" xr:uid="{E19C530B-B2F8-4934-BCF2-7DEA295A7B30}"/>
    <cellStyle name="Monétaire" xfId="4" builtinId="4"/>
    <cellStyle name="Normal" xfId="0" builtinId="0"/>
    <cellStyle name="Pourcentage" xfId="1" builtinId="5"/>
  </cellStyles>
  <dxfs count="0"/>
  <tableStyles count="0" defaultTableStyle="TableStyleMedium2" defaultPivotStyle="PivotStyleLight16"/>
  <colors>
    <mruColors>
      <color rgb="FFE67AE6"/>
      <color rgb="FFFFCCFF"/>
      <color rgb="FFBEE3A7"/>
      <color rgb="FFB4F991"/>
      <color rgb="FF99FFA6"/>
      <color rgb="FF99FFCC"/>
      <color rgb="FF9900CC"/>
      <color rgb="FF990099"/>
      <color rgb="FF469067"/>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2.xml"/><Relationship Id="rId34" Type="http://schemas.openxmlformats.org/officeDocument/2006/relationships/externalLink" Target="externalLinks/externalLink25.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externalLink" Target="externalLinks/externalLink24.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29" Type="http://schemas.openxmlformats.org/officeDocument/2006/relationships/externalLink" Target="externalLinks/externalLink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externalLink" Target="externalLinks/externalLink23.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36" Type="http://schemas.openxmlformats.org/officeDocument/2006/relationships/theme" Target="theme/theme1.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externalLink" Target="externalLinks/externalLink2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933450896418522"/>
          <c:y val="0.22051009233965818"/>
          <c:w val="0.34425579458958977"/>
          <c:h val="0.61781296329821844"/>
        </c:manualLayout>
      </c:layout>
      <c:doughnutChart>
        <c:varyColors val="1"/>
        <c:ser>
          <c:idx val="0"/>
          <c:order val="0"/>
          <c:tx>
            <c:strRef>
              <c:f>'Allocation OD 2019'!$G$15</c:f>
              <c:strCache>
                <c:ptCount val="1"/>
                <c:pt idx="0">
                  <c:v>Montants
investis</c:v>
                </c:pt>
              </c:strCache>
            </c:strRef>
          </c:tx>
          <c:dPt>
            <c:idx val="0"/>
            <c:bubble3D val="0"/>
            <c:spPr>
              <a:solidFill>
                <a:srgbClr val="469067"/>
              </a:solidFill>
              <a:ln w="19050">
                <a:solidFill>
                  <a:schemeClr val="lt1"/>
                </a:solidFill>
              </a:ln>
              <a:effectLst/>
            </c:spPr>
            <c:extLst xmlns:c15="http://schemas.microsoft.com/office/drawing/2012/chart">
              <c:ext xmlns:c16="http://schemas.microsoft.com/office/drawing/2014/chart" uri="{C3380CC4-5D6E-409C-BE32-E72D297353CC}">
                <c16:uniqueId val="{00000001-310F-4CC6-A1BE-4FE1EE14ECE5}"/>
              </c:ext>
            </c:extLst>
          </c:dPt>
          <c:dPt>
            <c:idx val="1"/>
            <c:bubble3D val="0"/>
            <c:spPr>
              <a:solidFill>
                <a:srgbClr val="00B050"/>
              </a:solidFill>
              <a:ln w="19050">
                <a:solidFill>
                  <a:schemeClr val="lt1"/>
                </a:solidFill>
              </a:ln>
              <a:effectLst/>
            </c:spPr>
            <c:extLst xmlns:c15="http://schemas.microsoft.com/office/drawing/2012/chart">
              <c:ext xmlns:c16="http://schemas.microsoft.com/office/drawing/2014/chart" uri="{C3380CC4-5D6E-409C-BE32-E72D297353CC}">
                <c16:uniqueId val="{00000015-2BE5-4FE9-B567-9145595C4386}"/>
              </c:ext>
            </c:extLst>
          </c:dPt>
          <c:dPt>
            <c:idx val="2"/>
            <c:bubble3D val="0"/>
            <c:spPr>
              <a:solidFill>
                <a:srgbClr val="92D050"/>
              </a:solidFill>
              <a:ln w="19050">
                <a:solidFill>
                  <a:schemeClr val="lt1"/>
                </a:solidFill>
              </a:ln>
              <a:effectLst/>
            </c:spPr>
            <c:extLst xmlns:c15="http://schemas.microsoft.com/office/drawing/2012/chart">
              <c:ext xmlns:c16="http://schemas.microsoft.com/office/drawing/2014/chart" uri="{C3380CC4-5D6E-409C-BE32-E72D297353CC}">
                <c16:uniqueId val="{00000017-2BE5-4FE9-B567-9145595C4386}"/>
              </c:ext>
            </c:extLst>
          </c:dPt>
          <c:dPt>
            <c:idx val="3"/>
            <c:bubble3D val="0"/>
            <c:spPr>
              <a:solidFill>
                <a:srgbClr val="9900CC"/>
              </a:solidFill>
              <a:ln w="19050">
                <a:solidFill>
                  <a:schemeClr val="lt1"/>
                </a:solidFill>
              </a:ln>
              <a:effectLst/>
            </c:spPr>
            <c:extLst xmlns:c15="http://schemas.microsoft.com/office/drawing/2012/chart">
              <c:ext xmlns:c16="http://schemas.microsoft.com/office/drawing/2014/chart" uri="{C3380CC4-5D6E-409C-BE32-E72D297353CC}">
                <c16:uniqueId val="{00000019-2BE5-4FE9-B567-9145595C4386}"/>
              </c:ext>
            </c:extLst>
          </c:dPt>
          <c:dPt>
            <c:idx val="4"/>
            <c:bubble3D val="0"/>
            <c:spPr>
              <a:solidFill>
                <a:srgbClr val="FFCCFF"/>
              </a:solidFill>
              <a:ln w="19050">
                <a:solidFill>
                  <a:schemeClr val="lt1"/>
                </a:solidFill>
              </a:ln>
              <a:effectLst/>
            </c:spPr>
            <c:extLst xmlns:c15="http://schemas.microsoft.com/office/drawing/2012/chart">
              <c:ext xmlns:c16="http://schemas.microsoft.com/office/drawing/2014/chart" uri="{C3380CC4-5D6E-409C-BE32-E72D297353CC}">
                <c16:uniqueId val="{0000001B-2BE5-4FE9-B567-9145595C4386}"/>
              </c:ext>
            </c:extLst>
          </c:dPt>
          <c:dPt>
            <c:idx val="5"/>
            <c:bubble3D val="0"/>
            <c:spPr>
              <a:solidFill>
                <a:srgbClr val="990099"/>
              </a:solidFill>
              <a:ln w="19050">
                <a:solidFill>
                  <a:schemeClr val="lt1"/>
                </a:solidFill>
              </a:ln>
              <a:effectLst/>
            </c:spPr>
            <c:extLst xmlns:c15="http://schemas.microsoft.com/office/drawing/2012/chart">
              <c:ext xmlns:c16="http://schemas.microsoft.com/office/drawing/2014/chart" uri="{C3380CC4-5D6E-409C-BE32-E72D297353CC}">
                <c16:uniqueId val="{00000003-310F-4CC6-A1BE-4FE1EE14ECE5}"/>
              </c:ext>
            </c:extLst>
          </c:dPt>
          <c:dPt>
            <c:idx val="6"/>
            <c:bubble3D val="0"/>
            <c:spPr>
              <a:solidFill>
                <a:srgbClr val="7030A0"/>
              </a:solidFill>
              <a:ln w="19050">
                <a:solidFill>
                  <a:schemeClr val="lt1"/>
                </a:solidFill>
              </a:ln>
              <a:effectLst/>
            </c:spPr>
            <c:extLst xmlns:c15="http://schemas.microsoft.com/office/drawing/2012/chart">
              <c:ext xmlns:c16="http://schemas.microsoft.com/office/drawing/2014/chart" uri="{C3380CC4-5D6E-409C-BE32-E72D297353CC}">
                <c16:uniqueId val="{0000001F-2BE5-4FE9-B567-9145595C4386}"/>
              </c:ext>
            </c:extLst>
          </c:dPt>
          <c:dPt>
            <c:idx val="7"/>
            <c:bubble3D val="0"/>
            <c:spPr>
              <a:solidFill>
                <a:srgbClr val="E67AE6"/>
              </a:solidFill>
              <a:ln w="19050">
                <a:solidFill>
                  <a:schemeClr val="lt1"/>
                </a:solidFill>
              </a:ln>
              <a:effectLst/>
            </c:spPr>
            <c:extLst xmlns:c15="http://schemas.microsoft.com/office/drawing/2012/chart">
              <c:ext xmlns:c16="http://schemas.microsoft.com/office/drawing/2014/chart" uri="{C3380CC4-5D6E-409C-BE32-E72D297353CC}">
                <c16:uniqueId val="{00000021-2BE5-4FE9-B567-9145595C4386}"/>
              </c:ext>
            </c:extLst>
          </c:dPt>
          <c:dLbls>
            <c:dLbl>
              <c:idx val="0"/>
              <c:layout>
                <c:manualLayout>
                  <c:x val="0.2762891833335086"/>
                  <c:y val="-0.16368825223945385"/>
                </c:manualLayout>
              </c:layout>
              <c:tx>
                <c:rich>
                  <a:bodyPr rot="0" spcFirstLastPara="1" vertOverflow="clip" horzOverflow="clip" vert="horz" wrap="square" lIns="38100" tIns="19050" rIns="38100" bIns="19050" anchor="ctr" anchorCtr="1">
                    <a:noAutofit/>
                  </a:bodyPr>
                  <a:lstStyle/>
                  <a:p>
                    <a:pPr>
                      <a:defRPr sz="2000" b="0" i="0" u="none" strike="noStrike" kern="1200" baseline="0">
                        <a:solidFill>
                          <a:schemeClr val="dk1">
                            <a:lumMod val="65000"/>
                            <a:lumOff val="35000"/>
                          </a:schemeClr>
                        </a:solidFill>
                        <a:latin typeface="+mn-lt"/>
                        <a:ea typeface="+mn-ea"/>
                        <a:cs typeface="+mn-cs"/>
                      </a:defRPr>
                    </a:pPr>
                    <a:fld id="{64A871EA-126C-4704-A98F-D0A59BBD7DF3}" type="CATEGORYNAME">
                      <a:rPr lang="en-US" sz="2000" b="1">
                        <a:solidFill>
                          <a:srgbClr val="469067"/>
                        </a:solidFill>
                      </a:rPr>
                      <a:pPr>
                        <a:defRPr sz="2000"/>
                      </a:pPr>
                      <a:t>[NOM DE CATÉGORIE]</a:t>
                    </a:fld>
                    <a:r>
                      <a:rPr lang="en-US" sz="2000" baseline="0"/>
                      <a:t>
</a:t>
                    </a:r>
                    <a:fld id="{7EF58D22-B65C-4914-A23C-926CA1709454}" type="PERCENTAGE">
                      <a:rPr lang="en-US" sz="1600" b="1" baseline="0">
                        <a:solidFill>
                          <a:sysClr val="windowText" lastClr="000000"/>
                        </a:solidFill>
                      </a:rPr>
                      <a:pPr>
                        <a:defRPr sz="2000"/>
                      </a:pPr>
                      <a:t>[POURCENTAGE]</a:t>
                    </a:fld>
                    <a:endParaRPr lang="en-US" sz="2000" baseline="0"/>
                  </a:p>
                </c:rich>
              </c:tx>
              <c:numFmt formatCode="0.0%" sourceLinked="0"/>
              <c:spPr>
                <a:noFill/>
                <a:ln>
                  <a:noFill/>
                </a:ln>
                <a:effectLst/>
              </c:spPr>
              <c:txPr>
                <a:bodyPr rot="0" spcFirstLastPara="1" vertOverflow="clip" horzOverflow="clip" vert="horz" wrap="square" lIns="38100" tIns="19050" rIns="38100" bIns="19050" anchor="ctr" anchorCtr="1">
                  <a:noAutofit/>
                </a:bodyPr>
                <a:lstStyle/>
                <a:p>
                  <a:pPr>
                    <a:defRPr sz="20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borderCallout1">
                      <a:avLst/>
                    </a:prstGeom>
                    <a:noFill/>
                    <a:ln>
                      <a:noFill/>
                    </a:ln>
                  </c15:spPr>
                  <c15:layout>
                    <c:manualLayout>
                      <c:w val="0.29387252853322104"/>
                      <c:h val="0.17106286255475317"/>
                    </c:manualLayout>
                  </c15:layout>
                  <c15:dlblFieldTable/>
                  <c15:showDataLabelsRange val="0"/>
                </c:ext>
                <c:ext xmlns:c16="http://schemas.microsoft.com/office/drawing/2014/chart" uri="{C3380CC4-5D6E-409C-BE32-E72D297353CC}">
                  <c16:uniqueId val="{00000001-310F-4CC6-A1BE-4FE1EE14ECE5}"/>
                </c:ext>
              </c:extLst>
            </c:dLbl>
            <c:dLbl>
              <c:idx val="1"/>
              <c:layout>
                <c:manualLayout>
                  <c:x val="0.26248370510634322"/>
                  <c:y val="7.6250107755793509E-2"/>
                </c:manualLayout>
              </c:layout>
              <c:tx>
                <c:rich>
                  <a:bodyPr rot="0" spcFirstLastPara="1" vertOverflow="clip" horzOverflow="clip" vert="horz" wrap="square" lIns="38100" tIns="19050" rIns="38100" bIns="19050" anchor="ctr" anchorCtr="1">
                    <a:noAutofit/>
                  </a:bodyPr>
                  <a:lstStyle/>
                  <a:p>
                    <a:pPr>
                      <a:defRPr sz="2000" b="0" i="0" u="none" strike="noStrike" kern="1200" baseline="0">
                        <a:solidFill>
                          <a:schemeClr val="dk1">
                            <a:lumMod val="65000"/>
                            <a:lumOff val="35000"/>
                          </a:schemeClr>
                        </a:solidFill>
                        <a:latin typeface="+mn-lt"/>
                        <a:ea typeface="+mn-ea"/>
                        <a:cs typeface="+mn-cs"/>
                      </a:defRPr>
                    </a:pPr>
                    <a:fld id="{90EED37E-701C-4C6D-8F71-772857C67AE5}" type="CATEGORYNAME">
                      <a:rPr lang="en-US" sz="2000" b="1">
                        <a:solidFill>
                          <a:srgbClr val="00B050"/>
                        </a:solidFill>
                      </a:rPr>
                      <a:pPr>
                        <a:defRPr sz="2000"/>
                      </a:pPr>
                      <a:t>[NOM DE CATÉGORIE]</a:t>
                    </a:fld>
                    <a:r>
                      <a:rPr lang="en-US" sz="2000" baseline="0"/>
                      <a:t>
</a:t>
                    </a:r>
                    <a:fld id="{D67120A0-D8A2-4E82-8A00-D97A1AC3AE8F}" type="PERCENTAGE">
                      <a:rPr lang="en-US" sz="1600" b="1" baseline="0">
                        <a:solidFill>
                          <a:sysClr val="windowText" lastClr="000000"/>
                        </a:solidFill>
                      </a:rPr>
                      <a:pPr>
                        <a:defRPr sz="2000"/>
                      </a:pPr>
                      <a:t>[POURCENTAGE]</a:t>
                    </a:fld>
                    <a:endParaRPr lang="en-US" sz="2000" baseline="0"/>
                  </a:p>
                </c:rich>
              </c:tx>
              <c:numFmt formatCode="0.0%" sourceLinked="0"/>
              <c:spPr>
                <a:xfrm>
                  <a:off x="12534996" y="1899135"/>
                  <a:ext cx="2548595" cy="1296868"/>
                </a:xfrm>
                <a:noFill/>
                <a:ln>
                  <a:noFill/>
                </a:ln>
                <a:effectLst/>
              </c:spPr>
              <c:txPr>
                <a:bodyPr rot="0" spcFirstLastPara="1" vertOverflow="clip" horzOverflow="clip" vert="horz" wrap="square" lIns="38100" tIns="19050" rIns="38100" bIns="19050" anchor="ctr" anchorCtr="1">
                  <a:noAutofit/>
                </a:bodyPr>
                <a:lstStyle/>
                <a:p>
                  <a:pPr>
                    <a:defRPr sz="20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borderCallout1">
                      <a:avLst>
                        <a:gd name="adj1" fmla="val 52135"/>
                        <a:gd name="adj2" fmla="val -2217"/>
                        <a:gd name="adj3" fmla="val 72103"/>
                        <a:gd name="adj4" fmla="val -77378"/>
                      </a:avLst>
                    </a:prstGeom>
                    <a:noFill/>
                    <a:ln>
                      <a:noFill/>
                    </a:ln>
                  </c15:spPr>
                  <c15:layout>
                    <c:manualLayout>
                      <c:w val="0.21316237786911671"/>
                      <c:h val="0.1516186417268458"/>
                    </c:manualLayout>
                  </c15:layout>
                  <c15:dlblFieldTable/>
                  <c15:showDataLabelsRange val="0"/>
                </c:ext>
                <c:ext xmlns:c16="http://schemas.microsoft.com/office/drawing/2014/chart" uri="{C3380CC4-5D6E-409C-BE32-E72D297353CC}">
                  <c16:uniqueId val="{00000015-2BE5-4FE9-B567-9145595C4386}"/>
                </c:ext>
              </c:extLst>
            </c:dLbl>
            <c:dLbl>
              <c:idx val="2"/>
              <c:layout>
                <c:manualLayout>
                  <c:x val="-8.4276617709872242E-2"/>
                  <c:y val="0.25752525858267089"/>
                </c:manualLayout>
              </c:layout>
              <c:tx>
                <c:rich>
                  <a:bodyPr/>
                  <a:lstStyle/>
                  <a:p>
                    <a:fld id="{5973C9AE-156C-4338-AE9E-2B78DED699E4}" type="CATEGORYNAME">
                      <a:rPr lang="en-US" sz="2000" b="1">
                        <a:solidFill>
                          <a:srgbClr val="92D050"/>
                        </a:solidFill>
                      </a:rPr>
                      <a:pPr/>
                      <a:t>[NOM DE CATÉGORIE]</a:t>
                    </a:fld>
                    <a:r>
                      <a:rPr lang="en-US" sz="2000" b="1" baseline="0">
                        <a:solidFill>
                          <a:sysClr val="windowText" lastClr="000000"/>
                        </a:solidFill>
                      </a:rPr>
                      <a:t>
</a:t>
                    </a:r>
                    <a:fld id="{522B8907-E5D7-4466-9736-7E7EEE849C7B}" type="PERCENTAGE">
                      <a:rPr lang="en-US" sz="1600" b="1" baseline="0">
                        <a:solidFill>
                          <a:sysClr val="windowText" lastClr="000000"/>
                        </a:solidFill>
                      </a:rPr>
                      <a:pPr/>
                      <a:t>[POURCENTAGE]</a:t>
                    </a:fld>
                    <a:endParaRPr lang="en-US" sz="2000" b="1" baseline="0">
                      <a:solidFill>
                        <a:sysClr val="windowText" lastClr="000000"/>
                      </a:solidFill>
                    </a:endParaRPr>
                  </a:p>
                </c:rich>
              </c:tx>
              <c:showLegendKey val="0"/>
              <c:showVal val="0"/>
              <c:showCatName val="1"/>
              <c:showSerName val="0"/>
              <c:showPercent val="1"/>
              <c:showBubbleSize val="0"/>
              <c:extLst>
                <c:ext xmlns:c15="http://schemas.microsoft.com/office/drawing/2012/chart" uri="{CE6537A1-D6FC-4f65-9D91-7224C49458BB}">
                  <c15:layout>
                    <c:manualLayout>
                      <c:w val="0.26778205878322059"/>
                      <c:h val="0.15433771358667772"/>
                    </c:manualLayout>
                  </c15:layout>
                  <c15:dlblFieldTable/>
                  <c15:showDataLabelsRange val="0"/>
                </c:ext>
                <c:ext xmlns:c16="http://schemas.microsoft.com/office/drawing/2014/chart" uri="{C3380CC4-5D6E-409C-BE32-E72D297353CC}">
                  <c16:uniqueId val="{00000017-2BE5-4FE9-B567-9145595C4386}"/>
                </c:ext>
              </c:extLst>
            </c:dLbl>
            <c:dLbl>
              <c:idx val="3"/>
              <c:layout>
                <c:manualLayout>
                  <c:x val="-0.26815503044632705"/>
                  <c:y val="0.10230905048718113"/>
                </c:manualLayout>
              </c:layout>
              <c:tx>
                <c:rich>
                  <a:bodyPr/>
                  <a:lstStyle/>
                  <a:p>
                    <a:fld id="{28E530F0-1F1D-443D-8260-8D1E8581C5C6}" type="CATEGORYNAME">
                      <a:rPr lang="en-US" sz="2000" b="1">
                        <a:solidFill>
                          <a:srgbClr val="9900CC"/>
                        </a:solidFill>
                      </a:rPr>
                      <a:pPr/>
                      <a:t>[NOM DE CATÉGORIE]</a:t>
                    </a:fld>
                    <a:r>
                      <a:rPr lang="en-US" sz="2000" b="1" baseline="0">
                        <a:solidFill>
                          <a:sysClr val="windowText" lastClr="000000"/>
                        </a:solidFill>
                      </a:rPr>
                      <a:t>
</a:t>
                    </a:r>
                    <a:fld id="{F0A3FF37-7553-4D16-9EDD-9D186F231B2E}" type="PERCENTAGE">
                      <a:rPr lang="en-US" sz="1600" b="1" baseline="0">
                        <a:solidFill>
                          <a:sysClr val="windowText" lastClr="000000"/>
                        </a:solidFill>
                      </a:rPr>
                      <a:pPr/>
                      <a:t>[POURCENTAGE]</a:t>
                    </a:fld>
                    <a:endParaRPr lang="en-US" sz="2000" b="1" baseline="0">
                      <a:solidFill>
                        <a:sysClr val="windowText" lastClr="000000"/>
                      </a:solidFill>
                    </a:endParaRPr>
                  </a:p>
                </c:rich>
              </c:tx>
              <c:showLegendKey val="0"/>
              <c:showVal val="0"/>
              <c:showCatName val="1"/>
              <c:showSerName val="0"/>
              <c:showPercent val="1"/>
              <c:showBubbleSize val="0"/>
              <c:extLst>
                <c:ext xmlns:c15="http://schemas.microsoft.com/office/drawing/2012/chart" uri="{CE6537A1-D6FC-4f65-9D91-7224C49458BB}">
                  <c15:layout>
                    <c:manualLayout>
                      <c:w val="0.22238357923619489"/>
                      <c:h val="0.11051102955684464"/>
                    </c:manualLayout>
                  </c15:layout>
                  <c15:dlblFieldTable/>
                  <c15:showDataLabelsRange val="0"/>
                </c:ext>
                <c:ext xmlns:c16="http://schemas.microsoft.com/office/drawing/2014/chart" uri="{C3380CC4-5D6E-409C-BE32-E72D297353CC}">
                  <c16:uniqueId val="{00000019-2BE5-4FE9-B567-9145595C4386}"/>
                </c:ext>
              </c:extLst>
            </c:dLbl>
            <c:dLbl>
              <c:idx val="4"/>
              <c:layout>
                <c:manualLayout>
                  <c:x val="-0.23666433013311478"/>
                  <c:y val="-4.6391367792699166E-2"/>
                </c:manualLayout>
              </c:layout>
              <c:tx>
                <c:rich>
                  <a:bodyPr/>
                  <a:lstStyle/>
                  <a:p>
                    <a:fld id="{41B6B40F-0C43-44AD-8986-4BDF78044CF7}" type="CATEGORYNAME">
                      <a:rPr lang="en-US" sz="2000" b="1" i="0">
                        <a:solidFill>
                          <a:srgbClr val="FFCCFF"/>
                        </a:solidFill>
                      </a:rPr>
                      <a:pPr/>
                      <a:t>[NOM DE CATÉGORIE]</a:t>
                    </a:fld>
                    <a:r>
                      <a:rPr lang="en-US" sz="2000" b="1" i="0" baseline="0">
                        <a:solidFill>
                          <a:sysClr val="windowText" lastClr="000000"/>
                        </a:solidFill>
                      </a:rPr>
                      <a:t>
</a:t>
                    </a:r>
                    <a:fld id="{A066F512-8029-4228-AC16-A9DF84FEFC28}" type="PERCENTAGE">
                      <a:rPr lang="en-US" sz="1600" b="1" i="0" baseline="0">
                        <a:solidFill>
                          <a:sysClr val="windowText" lastClr="000000"/>
                        </a:solidFill>
                      </a:rPr>
                      <a:pPr/>
                      <a:t>[POURCENTAGE]</a:t>
                    </a:fld>
                    <a:endParaRPr lang="en-US" sz="2000" b="1" i="0" baseline="0">
                      <a:solidFill>
                        <a:sysClr val="windowText" lastClr="000000"/>
                      </a:solidFill>
                    </a:endParaRPr>
                  </a:p>
                </c:rich>
              </c:tx>
              <c:showLegendKey val="0"/>
              <c:showVal val="0"/>
              <c:showCatName val="1"/>
              <c:showSerName val="0"/>
              <c:showPercent val="1"/>
              <c:showBubbleSize val="0"/>
              <c:extLst>
                <c:ext xmlns:c15="http://schemas.microsoft.com/office/drawing/2012/chart" uri="{CE6537A1-D6FC-4f65-9D91-7224C49458BB}">
                  <c15:layout>
                    <c:manualLayout>
                      <c:w val="0.29331621960862864"/>
                      <c:h val="0.12226320981808136"/>
                    </c:manualLayout>
                  </c15:layout>
                  <c15:dlblFieldTable/>
                  <c15:showDataLabelsRange val="0"/>
                </c:ext>
                <c:ext xmlns:c16="http://schemas.microsoft.com/office/drawing/2014/chart" uri="{C3380CC4-5D6E-409C-BE32-E72D297353CC}">
                  <c16:uniqueId val="{0000001B-2BE5-4FE9-B567-9145595C4386}"/>
                </c:ext>
              </c:extLst>
            </c:dLbl>
            <c:dLbl>
              <c:idx val="5"/>
              <c:layout>
                <c:manualLayout>
                  <c:x val="-0.2243522735919535"/>
                  <c:y val="-0.18229894162946575"/>
                </c:manualLayout>
              </c:layout>
              <c:tx>
                <c:rich>
                  <a:bodyPr rot="0" spcFirstLastPara="1" vertOverflow="clip" horzOverflow="clip" vert="horz" wrap="square" lIns="38100" tIns="19050" rIns="38100" bIns="19050" anchor="ctr" anchorCtr="1">
                    <a:noAutofit/>
                  </a:bodyPr>
                  <a:lstStyle/>
                  <a:p>
                    <a:pPr>
                      <a:defRPr sz="2000" b="0" i="0" u="none" strike="noStrike" kern="1200" baseline="0">
                        <a:solidFill>
                          <a:schemeClr val="dk1">
                            <a:lumMod val="65000"/>
                            <a:lumOff val="35000"/>
                          </a:schemeClr>
                        </a:solidFill>
                        <a:latin typeface="+mn-lt"/>
                        <a:ea typeface="+mn-ea"/>
                        <a:cs typeface="+mn-cs"/>
                      </a:defRPr>
                    </a:pPr>
                    <a:fld id="{4FEE3B3D-F763-490D-A084-9ED500742136}" type="CATEGORYNAME">
                      <a:rPr lang="en-US" sz="2000" b="1">
                        <a:solidFill>
                          <a:srgbClr val="990099"/>
                        </a:solidFill>
                      </a:rPr>
                      <a:pPr>
                        <a:defRPr sz="2000"/>
                      </a:pPr>
                      <a:t>[NOM DE CATÉGORIE]</a:t>
                    </a:fld>
                    <a:r>
                      <a:rPr lang="en-US" sz="2000" b="1" baseline="0">
                        <a:solidFill>
                          <a:sysClr val="windowText" lastClr="000000"/>
                        </a:solidFill>
                      </a:rPr>
                      <a:t>
</a:t>
                    </a:r>
                    <a:fld id="{022D3269-92C2-492B-ABD8-7F6B5AA083EC}" type="PERCENTAGE">
                      <a:rPr lang="en-US" sz="1600" b="1" baseline="0">
                        <a:solidFill>
                          <a:sysClr val="windowText" lastClr="000000"/>
                        </a:solidFill>
                      </a:rPr>
                      <a:pPr>
                        <a:defRPr sz="2000"/>
                      </a:pPr>
                      <a:t>[POURCENTAGE]</a:t>
                    </a:fld>
                    <a:endParaRPr lang="en-US" sz="2000" b="1" baseline="0">
                      <a:solidFill>
                        <a:sysClr val="windowText" lastClr="000000"/>
                      </a:solidFill>
                    </a:endParaRPr>
                  </a:p>
                </c:rich>
              </c:tx>
              <c:numFmt formatCode="0.0%" sourceLinked="0"/>
              <c:spPr>
                <a:noFill/>
                <a:ln>
                  <a:noFill/>
                </a:ln>
                <a:effectLst/>
              </c:spPr>
              <c:txPr>
                <a:bodyPr rot="0" spcFirstLastPara="1" vertOverflow="clip" horzOverflow="clip" vert="horz" wrap="square" lIns="38100" tIns="19050" rIns="38100" bIns="19050" anchor="ctr" anchorCtr="1">
                  <a:noAutofit/>
                </a:bodyPr>
                <a:lstStyle/>
                <a:p>
                  <a:pPr>
                    <a:defRPr sz="20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borderCallout1">
                      <a:avLst/>
                    </a:prstGeom>
                    <a:noFill/>
                    <a:ln>
                      <a:noFill/>
                    </a:ln>
                  </c15:spPr>
                  <c15:layout>
                    <c:manualLayout>
                      <c:w val="0.3335870727271919"/>
                      <c:h val="0.18167688040672253"/>
                    </c:manualLayout>
                  </c15:layout>
                  <c15:dlblFieldTable/>
                  <c15:showDataLabelsRange val="0"/>
                </c:ext>
                <c:ext xmlns:c16="http://schemas.microsoft.com/office/drawing/2014/chart" uri="{C3380CC4-5D6E-409C-BE32-E72D297353CC}">
                  <c16:uniqueId val="{00000003-310F-4CC6-A1BE-4FE1EE14ECE5}"/>
                </c:ext>
              </c:extLst>
            </c:dLbl>
            <c:dLbl>
              <c:idx val="6"/>
              <c:layout>
                <c:manualLayout>
                  <c:x val="-0.2582844045750044"/>
                  <c:y val="-0.25436450005684508"/>
                </c:manualLayout>
              </c:layout>
              <c:tx>
                <c:rich>
                  <a:bodyPr rot="0" spcFirstLastPara="1" vertOverflow="clip" horzOverflow="clip" vert="horz" wrap="square" lIns="38100" tIns="19050" rIns="38100" bIns="19050" anchor="ctr" anchorCtr="1">
                    <a:noAutofit/>
                  </a:bodyPr>
                  <a:lstStyle/>
                  <a:p>
                    <a:pPr>
                      <a:defRPr sz="2000" b="0" i="0" u="none" strike="noStrike" kern="1200" baseline="0">
                        <a:solidFill>
                          <a:schemeClr val="dk1">
                            <a:lumMod val="65000"/>
                            <a:lumOff val="35000"/>
                          </a:schemeClr>
                        </a:solidFill>
                        <a:latin typeface="+mn-lt"/>
                        <a:ea typeface="+mn-ea"/>
                        <a:cs typeface="+mn-cs"/>
                      </a:defRPr>
                    </a:pPr>
                    <a:fld id="{C2A04149-736C-4894-A813-E8C025CF7DBD}" type="CATEGORYNAME">
                      <a:rPr lang="en-US" sz="2000" b="1">
                        <a:solidFill>
                          <a:srgbClr val="7030A0"/>
                        </a:solidFill>
                      </a:rPr>
                      <a:pPr>
                        <a:defRPr sz="2000"/>
                      </a:pPr>
                      <a:t>[NOM DE CATÉGORIE]</a:t>
                    </a:fld>
                    <a:r>
                      <a:rPr lang="en-US" sz="2000" b="1" baseline="0">
                        <a:solidFill>
                          <a:sysClr val="windowText" lastClr="000000"/>
                        </a:solidFill>
                      </a:rPr>
                      <a:t>
</a:t>
                    </a:r>
                    <a:fld id="{FCA35A95-E358-476F-B1F1-CF9E83630E58}" type="PERCENTAGE">
                      <a:rPr lang="en-US" sz="1600" b="1" baseline="0">
                        <a:solidFill>
                          <a:sysClr val="windowText" lastClr="000000"/>
                        </a:solidFill>
                      </a:rPr>
                      <a:pPr>
                        <a:defRPr sz="2000"/>
                      </a:pPr>
                      <a:t>[POURCENTAGE]</a:t>
                    </a:fld>
                    <a:endParaRPr lang="en-US" sz="2000" b="1" baseline="0">
                      <a:solidFill>
                        <a:sysClr val="windowText" lastClr="000000"/>
                      </a:solidFill>
                    </a:endParaRPr>
                  </a:p>
                </c:rich>
              </c:tx>
              <c:numFmt formatCode="0.0%" sourceLinked="0"/>
              <c:spPr>
                <a:noFill/>
                <a:ln>
                  <a:noFill/>
                </a:ln>
                <a:effectLst/>
              </c:spPr>
              <c:txPr>
                <a:bodyPr rot="0" spcFirstLastPara="1" vertOverflow="clip" horzOverflow="clip" vert="horz" wrap="square" lIns="38100" tIns="19050" rIns="38100" bIns="19050" anchor="ctr" anchorCtr="1">
                  <a:noAutofit/>
                </a:bodyPr>
                <a:lstStyle/>
                <a:p>
                  <a:pPr>
                    <a:defRPr sz="20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borderCallout1">
                      <a:avLst/>
                    </a:prstGeom>
                    <a:noFill/>
                    <a:ln>
                      <a:noFill/>
                    </a:ln>
                  </c15:spPr>
                  <c15:layout>
                    <c:manualLayout>
                      <c:w val="0.2882053597063387"/>
                      <c:h val="0.14774002604474962"/>
                    </c:manualLayout>
                  </c15:layout>
                  <c15:dlblFieldTable/>
                  <c15:showDataLabelsRange val="0"/>
                </c:ext>
                <c:ext xmlns:c16="http://schemas.microsoft.com/office/drawing/2014/chart" uri="{C3380CC4-5D6E-409C-BE32-E72D297353CC}">
                  <c16:uniqueId val="{0000001F-2BE5-4FE9-B567-9145595C4386}"/>
                </c:ext>
              </c:extLst>
            </c:dLbl>
            <c:dLbl>
              <c:idx val="7"/>
              <c:layout>
                <c:manualLayout>
                  <c:x val="-3.9471057823656036E-2"/>
                  <c:y val="-0.19887799670423439"/>
                </c:manualLayout>
              </c:layout>
              <c:tx>
                <c:rich>
                  <a:bodyPr rot="0" spcFirstLastPara="1" vertOverflow="clip" horzOverflow="clip" vert="horz" wrap="square" lIns="38100" tIns="19050" rIns="38100" bIns="19050" anchor="ctr" anchorCtr="1">
                    <a:noAutofit/>
                  </a:bodyPr>
                  <a:lstStyle/>
                  <a:p>
                    <a:pPr>
                      <a:defRPr sz="2000" b="0" i="0" u="none" strike="noStrike" kern="1200" baseline="0">
                        <a:solidFill>
                          <a:schemeClr val="dk1">
                            <a:lumMod val="65000"/>
                            <a:lumOff val="35000"/>
                          </a:schemeClr>
                        </a:solidFill>
                        <a:latin typeface="+mn-lt"/>
                        <a:ea typeface="+mn-ea"/>
                        <a:cs typeface="+mn-cs"/>
                      </a:defRPr>
                    </a:pPr>
                    <a:fld id="{02E9D736-03D0-4230-B1A7-0917C3DE7D8D}" type="CATEGORYNAME">
                      <a:rPr lang="en-US" sz="2000" b="1">
                        <a:solidFill>
                          <a:srgbClr val="E67AE6"/>
                        </a:solidFill>
                      </a:rPr>
                      <a:pPr>
                        <a:defRPr sz="2000"/>
                      </a:pPr>
                      <a:t>[NOM DE CATÉGORIE]</a:t>
                    </a:fld>
                    <a:r>
                      <a:rPr lang="en-US" sz="2000" b="1" baseline="0">
                        <a:solidFill>
                          <a:sysClr val="windowText" lastClr="000000"/>
                        </a:solidFill>
                      </a:rPr>
                      <a:t>
</a:t>
                    </a:r>
                    <a:fld id="{F641AD8D-D66A-4858-8033-E2AC625D4D95}" type="PERCENTAGE">
                      <a:rPr lang="en-US" sz="1600" b="1" baseline="0">
                        <a:solidFill>
                          <a:sysClr val="windowText" lastClr="000000"/>
                        </a:solidFill>
                      </a:rPr>
                      <a:pPr>
                        <a:defRPr sz="2000"/>
                      </a:pPr>
                      <a:t>[POURCENTAGE]</a:t>
                    </a:fld>
                    <a:endParaRPr lang="en-US" sz="2000" b="1" baseline="0">
                      <a:solidFill>
                        <a:sysClr val="windowText" lastClr="000000"/>
                      </a:solidFill>
                    </a:endParaRPr>
                  </a:p>
                </c:rich>
              </c:tx>
              <c:numFmt formatCode="0.0%" sourceLinked="0"/>
              <c:spPr>
                <a:noFill/>
                <a:ln>
                  <a:noFill/>
                </a:ln>
                <a:effectLst/>
              </c:spPr>
              <c:txPr>
                <a:bodyPr rot="0" spcFirstLastPara="1" vertOverflow="clip" horzOverflow="clip" vert="horz" wrap="square" lIns="38100" tIns="19050" rIns="38100" bIns="19050" anchor="ctr" anchorCtr="1">
                  <a:noAutofit/>
                </a:bodyPr>
                <a:lstStyle/>
                <a:p>
                  <a:pPr>
                    <a:defRPr sz="20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borderCallout1">
                      <a:avLst/>
                    </a:prstGeom>
                    <a:noFill/>
                    <a:ln>
                      <a:noFill/>
                    </a:ln>
                  </c15:spPr>
                  <c15:layout>
                    <c:manualLayout>
                      <c:w val="0.24579863345648822"/>
                      <c:h val="0.11636367941280928"/>
                    </c:manualLayout>
                  </c15:layout>
                  <c15:dlblFieldTable/>
                  <c15:showDataLabelsRange val="0"/>
                </c:ext>
                <c:ext xmlns:c16="http://schemas.microsoft.com/office/drawing/2014/chart" uri="{C3380CC4-5D6E-409C-BE32-E72D297353CC}">
                  <c16:uniqueId val="{00000021-2BE5-4FE9-B567-9145595C4386}"/>
                </c:ext>
              </c:extLst>
            </c:dLbl>
            <c:numFmt formatCode="0.0%" sourceLinked="0"/>
            <c:spPr>
              <a:noFill/>
              <a:ln>
                <a:noFill/>
              </a:ln>
              <a:effectLst/>
            </c:spPr>
            <c:txPr>
              <a:bodyPr rot="0" spcFirstLastPara="1" vertOverflow="clip" horzOverflow="clip" vert="horz" wrap="square" lIns="38100" tIns="19050" rIns="38100" bIns="19050" anchor="ctr" anchorCtr="1">
                <a:spAutoFit/>
              </a:bodyPr>
              <a:lstStyle/>
              <a:p>
                <a:pPr>
                  <a:defRPr sz="20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15:spPr xmlns:c15="http://schemas.microsoft.com/office/drawing/2012/chart">
                  <a:prstGeom prst="borderCallout1">
                    <a:avLst/>
                  </a:prstGeom>
                  <a:noFill/>
                  <a:ln>
                    <a:noFill/>
                  </a:ln>
                </c15:spPr>
              </c:ext>
            </c:extLst>
          </c:dLbls>
          <c:cat>
            <c:strRef>
              <c:f>'Allocation OD 2019'!$C$16:$C$23</c:f>
              <c:strCache>
                <c:ptCount val="8"/>
                <c:pt idx="0">
                  <c:v>Infrastructures de production d'énergie verte</c:v>
                </c:pt>
                <c:pt idx="1">
                  <c:v>Immobilier vert </c:v>
                </c:pt>
                <c:pt idx="2">
                  <c:v>Réhabilitation de sites</c:v>
                </c:pt>
                <c:pt idx="3">
                  <c:v>Immobilier social</c:v>
                </c:pt>
                <c:pt idx="4">
                  <c:v>Economie Sociale et Solidaire</c:v>
                </c:pt>
                <c:pt idx="5">
                  <c:v>Education et insertion professionnelle</c:v>
                </c:pt>
                <c:pt idx="6">
                  <c:v>Infrastructures numériques</c:v>
                </c:pt>
                <c:pt idx="7">
                  <c:v>Santé et médico-social</c:v>
                </c:pt>
              </c:strCache>
            </c:strRef>
          </c:cat>
          <c:val>
            <c:numRef>
              <c:f>'Allocation OD 2019'!$G$16:$G$23</c:f>
              <c:numCache>
                <c:formatCode>#\ ##0.00\ \ </c:formatCode>
                <c:ptCount val="8"/>
                <c:pt idx="0">
                  <c:v>24829656.490000002</c:v>
                </c:pt>
                <c:pt idx="1">
                  <c:v>368867821.15680003</c:v>
                </c:pt>
                <c:pt idx="2">
                  <c:v>40000000</c:v>
                </c:pt>
                <c:pt idx="3">
                  <c:v>5999872</c:v>
                </c:pt>
                <c:pt idx="4">
                  <c:v>24500000</c:v>
                </c:pt>
                <c:pt idx="5">
                  <c:v>3153608.58</c:v>
                </c:pt>
                <c:pt idx="6">
                  <c:v>90636338.636363626</c:v>
                </c:pt>
                <c:pt idx="7">
                  <c:v>38154280.700000003</c:v>
                </c:pt>
              </c:numCache>
            </c:numRef>
          </c:val>
          <c:extLst xmlns:c15="http://schemas.microsoft.com/office/drawing/2012/chart">
            <c:ext xmlns:c16="http://schemas.microsoft.com/office/drawing/2014/chart" uri="{C3380CC4-5D6E-409C-BE32-E72D297353CC}">
              <c16:uniqueId val="{00000014-310F-4CC6-A1BE-4FE1EE14ECE5}"/>
            </c:ext>
          </c:extLst>
        </c:ser>
        <c:dLbls>
          <c:showLegendKey val="0"/>
          <c:showVal val="0"/>
          <c:showCatName val="0"/>
          <c:showSerName val="0"/>
          <c:showPercent val="0"/>
          <c:showBubbleSize val="0"/>
          <c:showLeaderLines val="1"/>
        </c:dLbls>
        <c:firstSliceAng val="0"/>
        <c:holeSize val="50"/>
        <c:extLst/>
      </c:doughnutChart>
      <c:spPr>
        <a:noFill/>
        <a:ln>
          <a:noFill/>
        </a:ln>
        <a:effectLst/>
      </c:spPr>
    </c:plotArea>
    <c:plotVisOnly val="0"/>
    <c:dispBlanksAs val="zero"/>
    <c:showDLblsOverMax val="0"/>
    <c:extLst/>
  </c:chart>
  <c:spPr>
    <a:noFill/>
    <a:ln w="9525" cap="flat" cmpd="sng" algn="ctr">
      <a:noFill/>
      <a:round/>
    </a:ln>
    <a:effectLst/>
  </c:spPr>
  <c:txPr>
    <a:bodyPr/>
    <a:lstStyle/>
    <a:p>
      <a:pPr>
        <a:defRPr/>
      </a:pPr>
      <a:endParaRPr lang="fr-FR"/>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347624499858719"/>
          <c:y val="0.18851904712811063"/>
          <c:w val="0.34742929692959973"/>
          <c:h val="0.64495324491282691"/>
        </c:manualLayout>
      </c:layout>
      <c:doughnutChart>
        <c:varyColors val="1"/>
        <c:ser>
          <c:idx val="2"/>
          <c:order val="2"/>
          <c:tx>
            <c:strRef>
              <c:f>'Allocation OD 2020'!$G$15</c:f>
              <c:strCache>
                <c:ptCount val="1"/>
                <c:pt idx="0">
                  <c:v>Montants
investis</c:v>
                </c:pt>
              </c:strCache>
            </c:strRef>
          </c:tx>
          <c:dPt>
            <c:idx val="0"/>
            <c:bubble3D val="0"/>
            <c:spPr>
              <a:solidFill>
                <a:srgbClr val="469067"/>
              </a:solidFill>
              <a:ln w="19050">
                <a:solidFill>
                  <a:schemeClr val="lt1"/>
                </a:solidFill>
              </a:ln>
              <a:effectLst/>
            </c:spPr>
            <c:extLst>
              <c:ext xmlns:c16="http://schemas.microsoft.com/office/drawing/2014/chart" uri="{C3380CC4-5D6E-409C-BE32-E72D297353CC}">
                <c16:uniqueId val="{00000001-A4AD-4226-A0B2-BAFEB787F665}"/>
              </c:ext>
            </c:extLst>
          </c:dPt>
          <c:dPt>
            <c:idx val="1"/>
            <c:bubble3D val="0"/>
            <c:spPr>
              <a:solidFill>
                <a:srgbClr val="00B050"/>
              </a:solidFill>
              <a:ln w="19050">
                <a:solidFill>
                  <a:schemeClr val="lt1"/>
                </a:solidFill>
              </a:ln>
              <a:effectLst/>
            </c:spPr>
            <c:extLst>
              <c:ext xmlns:c16="http://schemas.microsoft.com/office/drawing/2014/chart" uri="{C3380CC4-5D6E-409C-BE32-E72D297353CC}">
                <c16:uniqueId val="{00000003-A4AD-4226-A0B2-BAFEB787F665}"/>
              </c:ext>
            </c:extLst>
          </c:dPt>
          <c:dPt>
            <c:idx val="2"/>
            <c:bubble3D val="0"/>
            <c:spPr>
              <a:solidFill>
                <a:srgbClr val="33CC33"/>
              </a:solidFill>
              <a:ln w="19050">
                <a:solidFill>
                  <a:schemeClr val="lt1"/>
                </a:solidFill>
              </a:ln>
              <a:effectLst/>
            </c:spPr>
            <c:extLst>
              <c:ext xmlns:c16="http://schemas.microsoft.com/office/drawing/2014/chart" uri="{C3380CC4-5D6E-409C-BE32-E72D297353CC}">
                <c16:uniqueId val="{00000005-A4AD-4226-A0B2-BAFEB787F665}"/>
              </c:ext>
            </c:extLst>
          </c:dPt>
          <c:dPt>
            <c:idx val="3"/>
            <c:bubble3D val="0"/>
            <c:spPr>
              <a:solidFill>
                <a:srgbClr val="BEE3A7"/>
              </a:solidFill>
              <a:ln w="19050">
                <a:solidFill>
                  <a:schemeClr val="lt1"/>
                </a:solidFill>
              </a:ln>
              <a:effectLst/>
            </c:spPr>
            <c:extLst>
              <c:ext xmlns:c16="http://schemas.microsoft.com/office/drawing/2014/chart" uri="{C3380CC4-5D6E-409C-BE32-E72D297353CC}">
                <c16:uniqueId val="{00000007-A4AD-4226-A0B2-BAFEB787F665}"/>
              </c:ext>
            </c:extLst>
          </c:dPt>
          <c:dPt>
            <c:idx val="4"/>
            <c:bubble3D val="0"/>
            <c:spPr>
              <a:solidFill>
                <a:srgbClr val="7030A0"/>
              </a:solidFill>
              <a:ln w="19050">
                <a:solidFill>
                  <a:schemeClr val="lt1"/>
                </a:solidFill>
              </a:ln>
              <a:effectLst/>
            </c:spPr>
            <c:extLst>
              <c:ext xmlns:c16="http://schemas.microsoft.com/office/drawing/2014/chart" uri="{C3380CC4-5D6E-409C-BE32-E72D297353CC}">
                <c16:uniqueId val="{00000009-A4AD-4226-A0B2-BAFEB787F665}"/>
              </c:ext>
            </c:extLst>
          </c:dPt>
          <c:dPt>
            <c:idx val="5"/>
            <c:bubble3D val="0"/>
            <c:spPr>
              <a:solidFill>
                <a:srgbClr val="E67AE6"/>
              </a:solidFill>
              <a:ln w="19050">
                <a:solidFill>
                  <a:schemeClr val="lt1"/>
                </a:solidFill>
              </a:ln>
              <a:effectLst/>
            </c:spPr>
            <c:extLst>
              <c:ext xmlns:c16="http://schemas.microsoft.com/office/drawing/2014/chart" uri="{C3380CC4-5D6E-409C-BE32-E72D297353CC}">
                <c16:uniqueId val="{0000000B-A4AD-4226-A0B2-BAFEB787F665}"/>
              </c:ext>
            </c:extLst>
          </c:dPt>
          <c:dLbls>
            <c:dLbl>
              <c:idx val="0"/>
              <c:layout>
                <c:manualLayout>
                  <c:x val="0.26689297751835167"/>
                  <c:y val="-2.8489584004536272E-2"/>
                </c:manualLayout>
              </c:layout>
              <c:tx>
                <c:rich>
                  <a:bodyPr rot="0" spcFirstLastPara="1" vertOverflow="clip" horzOverflow="clip" vert="horz" wrap="square" lIns="38100" tIns="19050" rIns="38100" bIns="19050" anchor="ctr" anchorCtr="1">
                    <a:noAutofit/>
                  </a:bodyPr>
                  <a:lstStyle/>
                  <a:p>
                    <a:pPr>
                      <a:defRPr sz="2000" b="0" i="0" u="none" strike="noStrike" kern="1200" baseline="0">
                        <a:solidFill>
                          <a:schemeClr val="dk1">
                            <a:lumMod val="65000"/>
                            <a:lumOff val="35000"/>
                          </a:schemeClr>
                        </a:solidFill>
                        <a:latin typeface="+mn-lt"/>
                        <a:ea typeface="+mn-ea"/>
                        <a:cs typeface="+mn-cs"/>
                      </a:defRPr>
                    </a:pPr>
                    <a:fld id="{63C560A6-B827-4EC6-AAB6-63021A93A7CC}" type="CATEGORYNAME">
                      <a:rPr lang="en-US" sz="2000" b="1" i="0">
                        <a:solidFill>
                          <a:srgbClr val="469067"/>
                        </a:solidFill>
                      </a:rPr>
                      <a:pPr>
                        <a:defRPr sz="2000"/>
                      </a:pPr>
                      <a:t>[NOM DE CATÉGORIE]</a:t>
                    </a:fld>
                    <a:r>
                      <a:rPr lang="en-US" sz="2000" b="1" i="0" baseline="0">
                        <a:solidFill>
                          <a:sysClr val="windowText" lastClr="000000"/>
                        </a:solidFill>
                      </a:rPr>
                      <a:t>
</a:t>
                    </a:r>
                    <a:fld id="{A60F6745-5218-4272-81E4-496672955AAF}" type="PERCENTAGE">
                      <a:rPr lang="en-US" sz="1600" b="1" i="0" baseline="0">
                        <a:solidFill>
                          <a:sysClr val="windowText" lastClr="000000"/>
                        </a:solidFill>
                      </a:rPr>
                      <a:pPr>
                        <a:defRPr sz="2000"/>
                      </a:pPr>
                      <a:t>[POURCENTAGE]</a:t>
                    </a:fld>
                    <a:endParaRPr lang="en-US" sz="2000" b="1" i="0" baseline="0">
                      <a:solidFill>
                        <a:sysClr val="windowText" lastClr="000000"/>
                      </a:solidFill>
                    </a:endParaRPr>
                  </a:p>
                </c:rich>
              </c:tx>
              <c:numFmt formatCode="0.0%" sourceLinked="0"/>
              <c:spPr>
                <a:noFill/>
                <a:ln>
                  <a:noFill/>
                </a:ln>
                <a:effectLst/>
              </c:spPr>
              <c:txPr>
                <a:bodyPr rot="0" spcFirstLastPara="1" vertOverflow="clip" horzOverflow="clip" vert="horz" wrap="square" lIns="38100" tIns="19050" rIns="38100" bIns="19050" anchor="ctr" anchorCtr="1">
                  <a:noAutofit/>
                </a:bodyPr>
                <a:lstStyle/>
                <a:p>
                  <a:pPr>
                    <a:defRPr sz="20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27660176245117502"/>
                      <c:h val="0.17492541593102826"/>
                    </c:manualLayout>
                  </c15:layout>
                  <c15:dlblFieldTable/>
                  <c15:showDataLabelsRange val="0"/>
                </c:ext>
                <c:ext xmlns:c16="http://schemas.microsoft.com/office/drawing/2014/chart" uri="{C3380CC4-5D6E-409C-BE32-E72D297353CC}">
                  <c16:uniqueId val="{00000001-A4AD-4226-A0B2-BAFEB787F665}"/>
                </c:ext>
              </c:extLst>
            </c:dLbl>
            <c:dLbl>
              <c:idx val="1"/>
              <c:layout>
                <c:manualLayout>
                  <c:x val="0.20288585371558515"/>
                  <c:y val="0.23113588134825941"/>
                </c:manualLayout>
              </c:layout>
              <c:tx>
                <c:rich>
                  <a:bodyPr rot="0" spcFirstLastPara="1" vertOverflow="clip" horzOverflow="clip" vert="horz" wrap="square" lIns="38100" tIns="19050" rIns="38100" bIns="19050" anchor="ctr" anchorCtr="1">
                    <a:noAutofit/>
                  </a:bodyPr>
                  <a:lstStyle/>
                  <a:p>
                    <a:pPr>
                      <a:defRPr sz="2000" b="0" i="0" u="none" strike="noStrike" kern="1200" baseline="0">
                        <a:solidFill>
                          <a:schemeClr val="dk1">
                            <a:lumMod val="65000"/>
                            <a:lumOff val="35000"/>
                          </a:schemeClr>
                        </a:solidFill>
                        <a:latin typeface="+mn-lt"/>
                        <a:ea typeface="+mn-ea"/>
                        <a:cs typeface="+mn-cs"/>
                      </a:defRPr>
                    </a:pPr>
                    <a:fld id="{51AABD02-821A-46DC-A298-40B2069BDD3E}" type="CATEGORYNAME">
                      <a:rPr lang="en-US" sz="2000" b="1" i="0">
                        <a:solidFill>
                          <a:srgbClr val="00B050"/>
                        </a:solidFill>
                      </a:rPr>
                      <a:pPr>
                        <a:defRPr sz="2000"/>
                      </a:pPr>
                      <a:t>[NOM DE CATÉGORIE]</a:t>
                    </a:fld>
                    <a:r>
                      <a:rPr lang="en-US" sz="2000" baseline="0"/>
                      <a:t>
</a:t>
                    </a:r>
                    <a:fld id="{93E820FA-D7E2-4A7B-A87E-3D45424FF790}" type="PERCENTAGE">
                      <a:rPr lang="en-US" sz="1600" b="1" baseline="0">
                        <a:solidFill>
                          <a:sysClr val="windowText" lastClr="000000"/>
                        </a:solidFill>
                      </a:rPr>
                      <a:pPr>
                        <a:defRPr sz="2000"/>
                      </a:pPr>
                      <a:t>[POURCENTAGE]</a:t>
                    </a:fld>
                    <a:endParaRPr lang="en-US" sz="2000" baseline="0"/>
                  </a:p>
                </c:rich>
              </c:tx>
              <c:numFmt formatCode="0.0%" sourceLinked="0"/>
              <c:spPr>
                <a:noFill/>
                <a:ln>
                  <a:noFill/>
                </a:ln>
                <a:effectLst/>
              </c:spPr>
              <c:txPr>
                <a:bodyPr rot="0" spcFirstLastPara="1" vertOverflow="clip" horzOverflow="clip" vert="horz" wrap="square" lIns="38100" tIns="19050" rIns="38100" bIns="19050" anchor="ctr" anchorCtr="1">
                  <a:noAutofit/>
                </a:bodyPr>
                <a:lstStyle/>
                <a:p>
                  <a:pPr>
                    <a:defRPr sz="20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16726194483172782"/>
                      <c:h val="0.16989290984006178"/>
                    </c:manualLayout>
                  </c15:layout>
                  <c15:dlblFieldTable/>
                  <c15:showDataLabelsRange val="0"/>
                </c:ext>
                <c:ext xmlns:c16="http://schemas.microsoft.com/office/drawing/2014/chart" uri="{C3380CC4-5D6E-409C-BE32-E72D297353CC}">
                  <c16:uniqueId val="{00000003-A4AD-4226-A0B2-BAFEB787F665}"/>
                </c:ext>
              </c:extLst>
            </c:dLbl>
            <c:dLbl>
              <c:idx val="2"/>
              <c:layout>
                <c:manualLayout>
                  <c:x val="-0.29774918243520199"/>
                  <c:y val="0.2214678885781666"/>
                </c:manualLayout>
              </c:layout>
              <c:tx>
                <c:rich>
                  <a:bodyPr rot="0" spcFirstLastPara="1" vertOverflow="clip" horzOverflow="clip" vert="horz" wrap="square" lIns="38100" tIns="19050" rIns="38100" bIns="19050" anchor="ctr" anchorCtr="1">
                    <a:noAutofit/>
                  </a:bodyPr>
                  <a:lstStyle/>
                  <a:p>
                    <a:pPr>
                      <a:defRPr sz="2000" b="0" i="0" u="none" strike="noStrike" kern="1200" baseline="0">
                        <a:solidFill>
                          <a:schemeClr val="dk1">
                            <a:lumMod val="65000"/>
                            <a:lumOff val="35000"/>
                          </a:schemeClr>
                        </a:solidFill>
                        <a:latin typeface="+mn-lt"/>
                        <a:ea typeface="+mn-ea"/>
                        <a:cs typeface="+mn-cs"/>
                      </a:defRPr>
                    </a:pPr>
                    <a:fld id="{8B6C3BAE-83BC-4260-8463-0816C40369B5}" type="CATEGORYNAME">
                      <a:rPr lang="en-US" sz="2000" b="1">
                        <a:solidFill>
                          <a:srgbClr val="33CC33"/>
                        </a:solidFill>
                      </a:rPr>
                      <a:pPr>
                        <a:defRPr sz="2000"/>
                      </a:pPr>
                      <a:t>[NOM DE CATÉGORIE]</a:t>
                    </a:fld>
                    <a:r>
                      <a:rPr lang="en-US" sz="2000" baseline="0"/>
                      <a:t>
</a:t>
                    </a:r>
                    <a:fld id="{A9965814-B783-454D-A92E-2483143F58EB}" type="PERCENTAGE">
                      <a:rPr lang="en-US" sz="1600" b="1" baseline="0">
                        <a:solidFill>
                          <a:sysClr val="windowText" lastClr="000000"/>
                        </a:solidFill>
                      </a:rPr>
                      <a:pPr>
                        <a:defRPr sz="2000"/>
                      </a:pPr>
                      <a:t>[POURCENTAGE]</a:t>
                    </a:fld>
                    <a:endParaRPr lang="en-US" sz="2000" baseline="0"/>
                  </a:p>
                </c:rich>
              </c:tx>
              <c:numFmt formatCode="0.0%" sourceLinked="0"/>
              <c:spPr>
                <a:noFill/>
                <a:ln>
                  <a:noFill/>
                </a:ln>
                <a:effectLst/>
              </c:spPr>
              <c:txPr>
                <a:bodyPr rot="0" spcFirstLastPara="1" vertOverflow="clip" horzOverflow="clip" vert="horz" wrap="square" lIns="38100" tIns="19050" rIns="38100" bIns="19050" anchor="ctr" anchorCtr="1">
                  <a:noAutofit/>
                </a:bodyPr>
                <a:lstStyle/>
                <a:p>
                  <a:pPr>
                    <a:defRPr sz="20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19525645478510609"/>
                      <c:h val="0.16641816049589545"/>
                    </c:manualLayout>
                  </c15:layout>
                  <c15:dlblFieldTable/>
                  <c15:showDataLabelsRange val="0"/>
                </c:ext>
                <c:ext xmlns:c16="http://schemas.microsoft.com/office/drawing/2014/chart" uri="{C3380CC4-5D6E-409C-BE32-E72D297353CC}">
                  <c16:uniqueId val="{00000005-A4AD-4226-A0B2-BAFEB787F665}"/>
                </c:ext>
              </c:extLst>
            </c:dLbl>
            <c:dLbl>
              <c:idx val="3"/>
              <c:layout>
                <c:manualLayout>
                  <c:x val="-0.26956307138301938"/>
                  <c:y val="2.5717850718092669E-2"/>
                </c:manualLayout>
              </c:layout>
              <c:tx>
                <c:rich>
                  <a:bodyPr rot="0" spcFirstLastPara="1" vertOverflow="clip" horzOverflow="clip" vert="horz" wrap="square" lIns="38100" tIns="19050" rIns="38100" bIns="19050" anchor="ctr" anchorCtr="1">
                    <a:noAutofit/>
                  </a:bodyPr>
                  <a:lstStyle/>
                  <a:p>
                    <a:pPr>
                      <a:defRPr sz="2000" b="0" i="0" u="none" strike="noStrike" kern="1200" baseline="0">
                        <a:solidFill>
                          <a:schemeClr val="dk1">
                            <a:lumMod val="65000"/>
                            <a:lumOff val="35000"/>
                          </a:schemeClr>
                        </a:solidFill>
                        <a:latin typeface="+mn-lt"/>
                        <a:ea typeface="+mn-ea"/>
                        <a:cs typeface="+mn-cs"/>
                      </a:defRPr>
                    </a:pPr>
                    <a:fld id="{5CC4F332-CE6F-43EF-A463-ED35BAC15340}" type="CATEGORYNAME">
                      <a:rPr lang="en-US" sz="2000" b="1">
                        <a:solidFill>
                          <a:srgbClr val="BEE3A7"/>
                        </a:solidFill>
                      </a:rPr>
                      <a:pPr>
                        <a:defRPr sz="2000"/>
                      </a:pPr>
                      <a:t>[NOM DE CATÉGORIE]</a:t>
                    </a:fld>
                    <a:r>
                      <a:rPr lang="en-US" sz="2000" b="1" baseline="0">
                        <a:solidFill>
                          <a:sysClr val="windowText" lastClr="000000"/>
                        </a:solidFill>
                      </a:rPr>
                      <a:t>
</a:t>
                    </a:r>
                    <a:fld id="{A264DC75-B022-4F93-9E89-311321251A8E}" type="PERCENTAGE">
                      <a:rPr lang="en-US" sz="1600" b="1" baseline="0">
                        <a:solidFill>
                          <a:sysClr val="windowText" lastClr="000000"/>
                        </a:solidFill>
                      </a:rPr>
                      <a:pPr>
                        <a:defRPr sz="2000"/>
                      </a:pPr>
                      <a:t>[POURCENTAGE]</a:t>
                    </a:fld>
                    <a:endParaRPr lang="en-US" sz="2000" b="1" baseline="0">
                      <a:solidFill>
                        <a:sysClr val="windowText" lastClr="000000"/>
                      </a:solidFill>
                    </a:endParaRPr>
                  </a:p>
                </c:rich>
              </c:tx>
              <c:numFmt formatCode="0.0%" sourceLinked="0"/>
              <c:spPr>
                <a:noFill/>
                <a:ln>
                  <a:noFill/>
                </a:ln>
                <a:effectLst/>
              </c:spPr>
              <c:txPr>
                <a:bodyPr rot="0" spcFirstLastPara="1" vertOverflow="clip" horzOverflow="clip" vert="horz" wrap="square" lIns="38100" tIns="19050" rIns="38100" bIns="19050" anchor="ctr" anchorCtr="1">
                  <a:noAutofit/>
                </a:bodyPr>
                <a:lstStyle/>
                <a:p>
                  <a:pPr>
                    <a:defRPr sz="20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29825914565290429"/>
                      <c:h val="0.18811745299431679"/>
                    </c:manualLayout>
                  </c15:layout>
                  <c15:dlblFieldTable/>
                  <c15:showDataLabelsRange val="0"/>
                </c:ext>
                <c:ext xmlns:c16="http://schemas.microsoft.com/office/drawing/2014/chart" uri="{C3380CC4-5D6E-409C-BE32-E72D297353CC}">
                  <c16:uniqueId val="{00000007-A4AD-4226-A0B2-BAFEB787F665}"/>
                </c:ext>
              </c:extLst>
            </c:dLbl>
            <c:dLbl>
              <c:idx val="4"/>
              <c:layout>
                <c:manualLayout>
                  <c:x val="-0.23535227847449375"/>
                  <c:y val="-0.16341280912921891"/>
                </c:manualLayout>
              </c:layout>
              <c:tx>
                <c:rich>
                  <a:bodyPr rot="0" spcFirstLastPara="1" vertOverflow="clip" horzOverflow="clip" vert="horz" wrap="square" lIns="38100" tIns="19050" rIns="38100" bIns="19050" anchor="ctr" anchorCtr="1">
                    <a:noAutofit/>
                  </a:bodyPr>
                  <a:lstStyle/>
                  <a:p>
                    <a:pPr>
                      <a:defRPr sz="2000" b="0" i="0" u="none" strike="noStrike" kern="1200" baseline="0">
                        <a:solidFill>
                          <a:schemeClr val="dk1">
                            <a:lumMod val="65000"/>
                            <a:lumOff val="35000"/>
                          </a:schemeClr>
                        </a:solidFill>
                        <a:latin typeface="+mn-lt"/>
                        <a:ea typeface="+mn-ea"/>
                        <a:cs typeface="+mn-cs"/>
                      </a:defRPr>
                    </a:pPr>
                    <a:fld id="{1494A51E-EA1A-497E-9FE8-38A092B66AD5}" type="CATEGORYNAME">
                      <a:rPr lang="en-US" sz="2000" b="1">
                        <a:solidFill>
                          <a:srgbClr val="7030A0"/>
                        </a:solidFill>
                      </a:rPr>
                      <a:pPr>
                        <a:defRPr sz="2000"/>
                      </a:pPr>
                      <a:t>[NOM DE CATÉGORIE]</a:t>
                    </a:fld>
                    <a:r>
                      <a:rPr lang="en-US" sz="2000" b="1" baseline="0">
                        <a:solidFill>
                          <a:sysClr val="windowText" lastClr="000000"/>
                        </a:solidFill>
                      </a:rPr>
                      <a:t>
</a:t>
                    </a:r>
                    <a:fld id="{705D619A-8F99-4B70-B4FF-018CBC548476}" type="PERCENTAGE">
                      <a:rPr lang="en-US" sz="1600" b="1" baseline="0">
                        <a:solidFill>
                          <a:sysClr val="windowText" lastClr="000000"/>
                        </a:solidFill>
                      </a:rPr>
                      <a:pPr>
                        <a:defRPr sz="2000"/>
                      </a:pPr>
                      <a:t>[POURCENTAGE]</a:t>
                    </a:fld>
                    <a:endParaRPr lang="en-US" sz="2000" b="1" baseline="0">
                      <a:solidFill>
                        <a:sysClr val="windowText" lastClr="000000"/>
                      </a:solidFill>
                    </a:endParaRPr>
                  </a:p>
                </c:rich>
              </c:tx>
              <c:numFmt formatCode="0.0%" sourceLinked="0"/>
              <c:spPr>
                <a:noFill/>
                <a:ln>
                  <a:noFill/>
                </a:ln>
                <a:effectLst/>
              </c:spPr>
              <c:txPr>
                <a:bodyPr rot="0" spcFirstLastPara="1" vertOverflow="clip" horzOverflow="clip" vert="horz" wrap="square" lIns="38100" tIns="19050" rIns="38100" bIns="19050" anchor="ctr" anchorCtr="1">
                  <a:noAutofit/>
                </a:bodyPr>
                <a:lstStyle/>
                <a:p>
                  <a:pPr>
                    <a:defRPr sz="20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28717295692955858"/>
                      <c:h val="0.16323198706135542"/>
                    </c:manualLayout>
                  </c15:layout>
                  <c15:dlblFieldTable/>
                  <c15:showDataLabelsRange val="0"/>
                </c:ext>
                <c:ext xmlns:c16="http://schemas.microsoft.com/office/drawing/2014/chart" uri="{C3380CC4-5D6E-409C-BE32-E72D297353CC}">
                  <c16:uniqueId val="{00000009-A4AD-4226-A0B2-BAFEB787F665}"/>
                </c:ext>
              </c:extLst>
            </c:dLbl>
            <c:dLbl>
              <c:idx val="5"/>
              <c:layout>
                <c:manualLayout>
                  <c:x val="6.209710226561446E-3"/>
                  <c:y val="-0.18673930384469759"/>
                </c:manualLayout>
              </c:layout>
              <c:tx>
                <c:rich>
                  <a:bodyPr/>
                  <a:lstStyle/>
                  <a:p>
                    <a:fld id="{9BC23C47-55F9-4B5D-A151-09AF378F265D}" type="CATEGORYNAME">
                      <a:rPr lang="en-US" b="1">
                        <a:solidFill>
                          <a:srgbClr val="E67AE6"/>
                        </a:solidFill>
                      </a:rPr>
                      <a:pPr/>
                      <a:t>[NOM DE CATÉGORIE]</a:t>
                    </a:fld>
                    <a:r>
                      <a:rPr lang="en-US" b="1" baseline="0"/>
                      <a:t>
</a:t>
                    </a:r>
                    <a:fld id="{144CEE7E-09FC-4AC4-BB51-879C31467067}" type="PERCENTAGE">
                      <a:rPr lang="en-US" sz="1600" b="1" baseline="0">
                        <a:solidFill>
                          <a:sysClr val="windowText" lastClr="000000"/>
                        </a:solidFill>
                      </a:rPr>
                      <a:pPr/>
                      <a:t>[POURCENTAGE]</a:t>
                    </a:fld>
                    <a:endParaRPr lang="en-US" b="1" baseline="0"/>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A4AD-4226-A0B2-BAFEB787F665}"/>
                </c:ext>
              </c:extLst>
            </c:dLbl>
            <c:numFmt formatCode="0.0%" sourceLinked="0"/>
            <c:spPr>
              <a:noFill/>
              <a:ln>
                <a:noFill/>
              </a:ln>
              <a:effectLst/>
            </c:spPr>
            <c:txPr>
              <a:bodyPr rot="0" spcFirstLastPara="1" vertOverflow="clip" horzOverflow="clip" vert="horz" wrap="square" lIns="38100" tIns="19050" rIns="38100" bIns="19050" anchor="ctr" anchorCtr="1">
                <a:spAutoFit/>
              </a:bodyPr>
              <a:lstStyle/>
              <a:p>
                <a:pPr>
                  <a:defRPr sz="20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'Allocation OD 2020'!$C$16:$C$21</c:f>
              <c:strCache>
                <c:ptCount val="6"/>
                <c:pt idx="0">
                  <c:v>Infrastructures de production d'énergie verte</c:v>
                </c:pt>
                <c:pt idx="1">
                  <c:v>Immobilier vert </c:v>
                </c:pt>
                <c:pt idx="2">
                  <c:v>Transport et mobilité durable</c:v>
                </c:pt>
                <c:pt idx="3">
                  <c:v>Infrastructures numériques (Data center vert)</c:v>
                </c:pt>
                <c:pt idx="4">
                  <c:v>Infrastructures numériques (Accès au numérique)</c:v>
                </c:pt>
                <c:pt idx="5">
                  <c:v>Santé et médico-social</c:v>
                </c:pt>
              </c:strCache>
            </c:strRef>
          </c:cat>
          <c:val>
            <c:numRef>
              <c:f>'Allocation OD 2020'!$G$16:$G$21</c:f>
              <c:numCache>
                <c:formatCode>#\ ##0.00\ \ </c:formatCode>
                <c:ptCount val="6"/>
                <c:pt idx="0">
                  <c:v>44557188</c:v>
                </c:pt>
                <c:pt idx="1">
                  <c:v>388387458.00823331</c:v>
                </c:pt>
                <c:pt idx="2">
                  <c:v>25125517.165533897</c:v>
                </c:pt>
                <c:pt idx="3">
                  <c:v>8424700</c:v>
                </c:pt>
                <c:pt idx="4">
                  <c:v>41267181.899999999</c:v>
                </c:pt>
                <c:pt idx="5">
                  <c:v>16201850</c:v>
                </c:pt>
              </c:numCache>
            </c:numRef>
          </c:val>
          <c:extLst>
            <c:ext xmlns:c16="http://schemas.microsoft.com/office/drawing/2014/chart" uri="{C3380CC4-5D6E-409C-BE32-E72D297353CC}">
              <c16:uniqueId val="{0000000E-A4AD-4226-A0B2-BAFEB787F665}"/>
            </c:ext>
          </c:extLst>
        </c:ser>
        <c:dLbls>
          <c:showLegendKey val="0"/>
          <c:showVal val="1"/>
          <c:showCatName val="0"/>
          <c:showSerName val="0"/>
          <c:showPercent val="0"/>
          <c:showBubbleSize val="0"/>
          <c:showLeaderLines val="1"/>
        </c:dLbls>
        <c:firstSliceAng val="0"/>
        <c:holeSize val="50"/>
        <c:extLst>
          <c:ext xmlns:c15="http://schemas.microsoft.com/office/drawing/2012/chart" uri="{02D57815-91ED-43cb-92C2-25804820EDAC}">
            <c15:filteredPieSeries>
              <c15:ser>
                <c:idx val="0"/>
                <c:order val="0"/>
                <c:dPt>
                  <c:idx val="0"/>
                  <c:bubble3D val="0"/>
                  <c:spPr>
                    <a:solidFill>
                      <a:srgbClr val="469067"/>
                    </a:solidFill>
                    <a:ln w="19050">
                      <a:solidFill>
                        <a:schemeClr val="lt1"/>
                      </a:solidFill>
                    </a:ln>
                    <a:effectLst/>
                  </c:spPr>
                  <c:extLst>
                    <c:ext xmlns:c16="http://schemas.microsoft.com/office/drawing/2014/chart" uri="{C3380CC4-5D6E-409C-BE32-E72D297353CC}">
                      <c16:uniqueId val="{00000010-A4AD-4226-A0B2-BAFEB787F66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2-A4AD-4226-A0B2-BAFEB787F66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4-A4AD-4226-A0B2-BAFEB787F66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6-A4AD-4226-A0B2-BAFEB787F66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8-A4AD-4226-A0B2-BAFEB787F66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1A-A4AD-4226-A0B2-BAFEB787F665}"/>
                    </c:ext>
                  </c:extLst>
                </c:dPt>
                <c:dPt>
                  <c:idx val="6"/>
                  <c:bubble3D val="0"/>
                  <c:spPr>
                    <a:solidFill>
                      <a:srgbClr val="00B050"/>
                    </a:solidFill>
                    <a:ln w="19050">
                      <a:solidFill>
                        <a:schemeClr val="lt1"/>
                      </a:solidFill>
                    </a:ln>
                    <a:effectLst/>
                  </c:spPr>
                  <c:extLst>
                    <c:ext xmlns:c16="http://schemas.microsoft.com/office/drawing/2014/chart" uri="{C3380CC4-5D6E-409C-BE32-E72D297353CC}">
                      <c16:uniqueId val="{0000001C-A4AD-4226-A0B2-BAFEB787F665}"/>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E-A4AD-4226-A0B2-BAFEB787F665}"/>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20-A4AD-4226-A0B2-BAFEB787F665}"/>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22-A4AD-4226-A0B2-BAFEB787F665}"/>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24-A4AD-4226-A0B2-BAFEB787F665}"/>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26-A4AD-4226-A0B2-BAFEB787F665}"/>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28-A4AD-4226-A0B2-BAFEB787F665}"/>
                    </c:ext>
                  </c:extLst>
                </c:dPt>
                <c:dPt>
                  <c:idx val="13"/>
                  <c:bubble3D val="0"/>
                  <c:spPr>
                    <a:solidFill>
                      <a:srgbClr val="33CC33"/>
                    </a:solidFill>
                    <a:ln w="19050">
                      <a:solidFill>
                        <a:schemeClr val="lt1"/>
                      </a:solidFill>
                    </a:ln>
                    <a:effectLst/>
                  </c:spPr>
                  <c:extLst>
                    <c:ext xmlns:c16="http://schemas.microsoft.com/office/drawing/2014/chart" uri="{C3380CC4-5D6E-409C-BE32-E72D297353CC}">
                      <c16:uniqueId val="{0000002A-A4AD-4226-A0B2-BAFEB787F665}"/>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2C-A4AD-4226-A0B2-BAFEB787F665}"/>
                    </c:ext>
                  </c:extLst>
                </c:dPt>
                <c:dPt>
                  <c:idx val="15"/>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2E-A4AD-4226-A0B2-BAFEB787F665}"/>
                    </c:ext>
                  </c:extLst>
                </c:dPt>
                <c:dPt>
                  <c:idx val="16"/>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30-A4AD-4226-A0B2-BAFEB787F665}"/>
                    </c:ext>
                  </c:extLst>
                </c:dPt>
                <c:dPt>
                  <c:idx val="17"/>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32-A4AD-4226-A0B2-BAFEB787F665}"/>
                    </c:ext>
                  </c:extLst>
                </c:dPt>
                <c:dPt>
                  <c:idx val="18"/>
                  <c:bubble3D val="0"/>
                  <c:spPr>
                    <a:solidFill>
                      <a:srgbClr val="92D050"/>
                    </a:solidFill>
                    <a:ln w="19050">
                      <a:solidFill>
                        <a:schemeClr val="lt1"/>
                      </a:solidFill>
                    </a:ln>
                    <a:effectLst/>
                  </c:spPr>
                  <c:extLst>
                    <c:ext xmlns:c16="http://schemas.microsoft.com/office/drawing/2014/chart" uri="{C3380CC4-5D6E-409C-BE32-E72D297353CC}">
                      <c16:uniqueId val="{00000034-A4AD-4226-A0B2-BAFEB787F665}"/>
                    </c:ext>
                  </c:extLst>
                </c:dPt>
                <c:dPt>
                  <c:idx val="19"/>
                  <c:bubble3D val="0"/>
                  <c:spPr>
                    <a:solidFill>
                      <a:schemeClr val="accent2">
                        <a:lumMod val="80000"/>
                      </a:schemeClr>
                    </a:solidFill>
                    <a:ln w="19050">
                      <a:solidFill>
                        <a:schemeClr val="lt1"/>
                      </a:solidFill>
                    </a:ln>
                    <a:effectLst/>
                  </c:spPr>
                  <c:extLst>
                    <c:ext xmlns:c16="http://schemas.microsoft.com/office/drawing/2014/chart" uri="{C3380CC4-5D6E-409C-BE32-E72D297353CC}">
                      <c16:uniqueId val="{00000036-A4AD-4226-A0B2-BAFEB787F665}"/>
                    </c:ext>
                  </c:extLst>
                </c:dPt>
                <c:dPt>
                  <c:idx val="20"/>
                  <c:bubble3D val="0"/>
                  <c:spPr>
                    <a:solidFill>
                      <a:schemeClr val="accent3">
                        <a:lumMod val="80000"/>
                      </a:schemeClr>
                    </a:solidFill>
                    <a:ln w="19050">
                      <a:solidFill>
                        <a:schemeClr val="lt1"/>
                      </a:solidFill>
                    </a:ln>
                    <a:effectLst/>
                  </c:spPr>
                  <c:extLst>
                    <c:ext xmlns:c16="http://schemas.microsoft.com/office/drawing/2014/chart" uri="{C3380CC4-5D6E-409C-BE32-E72D297353CC}">
                      <c16:uniqueId val="{00000038-A4AD-4226-A0B2-BAFEB787F665}"/>
                    </c:ext>
                  </c:extLst>
                </c:dPt>
                <c:dPt>
                  <c:idx val="21"/>
                  <c:bubble3D val="0"/>
                  <c:spPr>
                    <a:solidFill>
                      <a:schemeClr val="accent4">
                        <a:lumMod val="80000"/>
                      </a:schemeClr>
                    </a:solidFill>
                    <a:ln w="19050">
                      <a:solidFill>
                        <a:schemeClr val="lt1"/>
                      </a:solidFill>
                    </a:ln>
                    <a:effectLst/>
                  </c:spPr>
                  <c:extLst>
                    <c:ext xmlns:c16="http://schemas.microsoft.com/office/drawing/2014/chart" uri="{C3380CC4-5D6E-409C-BE32-E72D297353CC}">
                      <c16:uniqueId val="{0000003A-A4AD-4226-A0B2-BAFEB787F665}"/>
                    </c:ext>
                  </c:extLst>
                </c:dPt>
                <c:dPt>
                  <c:idx val="22"/>
                  <c:bubble3D val="0"/>
                  <c:spPr>
                    <a:solidFill>
                      <a:srgbClr val="B4F991"/>
                    </a:solidFill>
                    <a:ln w="19050">
                      <a:solidFill>
                        <a:schemeClr val="lt1"/>
                      </a:solidFill>
                    </a:ln>
                    <a:effectLst/>
                  </c:spPr>
                  <c:extLst>
                    <c:ext xmlns:c16="http://schemas.microsoft.com/office/drawing/2014/chart" uri="{C3380CC4-5D6E-409C-BE32-E72D297353CC}">
                      <c16:uniqueId val="{0000003C-A4AD-4226-A0B2-BAFEB787F665}"/>
                    </c:ext>
                  </c:extLst>
                </c:dPt>
                <c:dPt>
                  <c:idx val="23"/>
                  <c:bubble3D val="0"/>
                  <c:spPr>
                    <a:solidFill>
                      <a:schemeClr val="accent6">
                        <a:lumMod val="80000"/>
                      </a:schemeClr>
                    </a:solidFill>
                    <a:ln w="19050">
                      <a:solidFill>
                        <a:schemeClr val="lt1"/>
                      </a:solidFill>
                    </a:ln>
                    <a:effectLst/>
                  </c:spPr>
                  <c:extLst>
                    <c:ext xmlns:c16="http://schemas.microsoft.com/office/drawing/2014/chart" uri="{C3380CC4-5D6E-409C-BE32-E72D297353CC}">
                      <c16:uniqueId val="{0000003E-A4AD-4226-A0B2-BAFEB787F665}"/>
                    </c:ext>
                  </c:extLst>
                </c:dPt>
                <c:dPt>
                  <c:idx val="24"/>
                  <c:bubble3D val="0"/>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040-A4AD-4226-A0B2-BAFEB787F665}"/>
                    </c:ext>
                  </c:extLst>
                </c:dPt>
                <c:dPt>
                  <c:idx val="25"/>
                  <c:bubble3D val="0"/>
                  <c:spPr>
                    <a:solidFill>
                      <a:srgbClr val="BEE3A7"/>
                    </a:solidFill>
                    <a:ln w="19050">
                      <a:solidFill>
                        <a:schemeClr val="lt1"/>
                      </a:solidFill>
                    </a:ln>
                    <a:effectLst/>
                  </c:spPr>
                  <c:extLst>
                    <c:ext xmlns:c16="http://schemas.microsoft.com/office/drawing/2014/chart" uri="{C3380CC4-5D6E-409C-BE32-E72D297353CC}">
                      <c16:uniqueId val="{00000042-A4AD-4226-A0B2-BAFEB787F665}"/>
                    </c:ext>
                  </c:extLst>
                </c:dPt>
                <c:dPt>
                  <c:idx val="26"/>
                  <c:bubble3D val="0"/>
                  <c:spPr>
                    <a:solidFill>
                      <a:schemeClr val="accent3">
                        <a:lumMod val="60000"/>
                        <a:lumOff val="40000"/>
                      </a:schemeClr>
                    </a:solidFill>
                    <a:ln w="19050">
                      <a:solidFill>
                        <a:schemeClr val="lt1"/>
                      </a:solidFill>
                    </a:ln>
                    <a:effectLst/>
                  </c:spPr>
                  <c:extLst>
                    <c:ext xmlns:c16="http://schemas.microsoft.com/office/drawing/2014/chart" uri="{C3380CC4-5D6E-409C-BE32-E72D297353CC}">
                      <c16:uniqueId val="{00000044-A4AD-4226-A0B2-BAFEB787F665}"/>
                    </c:ext>
                  </c:extLst>
                </c:dPt>
                <c:dPt>
                  <c:idx val="27"/>
                  <c:bubble3D val="0"/>
                  <c:spPr>
                    <a:solidFill>
                      <a:srgbClr val="7030A0"/>
                    </a:solidFill>
                    <a:ln w="19050">
                      <a:solidFill>
                        <a:schemeClr val="lt1"/>
                      </a:solidFill>
                    </a:ln>
                    <a:effectLst/>
                  </c:spPr>
                  <c:extLst>
                    <c:ext xmlns:c16="http://schemas.microsoft.com/office/drawing/2014/chart" uri="{C3380CC4-5D6E-409C-BE32-E72D297353CC}">
                      <c16:uniqueId val="{00000046-A4AD-4226-A0B2-BAFEB787F665}"/>
                    </c:ext>
                  </c:extLst>
                </c:dPt>
                <c:dPt>
                  <c:idx val="28"/>
                  <c:bubble3D val="0"/>
                  <c:spPr>
                    <a:solidFill>
                      <a:schemeClr val="accent5">
                        <a:lumMod val="60000"/>
                        <a:lumOff val="40000"/>
                      </a:schemeClr>
                    </a:solidFill>
                    <a:ln w="19050">
                      <a:solidFill>
                        <a:schemeClr val="lt1"/>
                      </a:solidFill>
                    </a:ln>
                    <a:effectLst/>
                  </c:spPr>
                  <c:extLst>
                    <c:ext xmlns:c16="http://schemas.microsoft.com/office/drawing/2014/chart" uri="{C3380CC4-5D6E-409C-BE32-E72D297353CC}">
                      <c16:uniqueId val="{00000048-A4AD-4226-A0B2-BAFEB787F665}"/>
                    </c:ext>
                  </c:extLst>
                </c:dPt>
                <c:dPt>
                  <c:idx val="29"/>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4A-A4AD-4226-A0B2-BAFEB787F665}"/>
                    </c:ext>
                  </c:extLst>
                </c:dPt>
                <c:dPt>
                  <c:idx val="30"/>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4C-A4AD-4226-A0B2-BAFEB787F665}"/>
                    </c:ext>
                  </c:extLst>
                </c:dPt>
                <c:dPt>
                  <c:idx val="31"/>
                  <c:bubble3D val="0"/>
                  <c:spPr>
                    <a:solidFill>
                      <a:schemeClr val="accent2">
                        <a:lumMod val="50000"/>
                      </a:schemeClr>
                    </a:solidFill>
                    <a:ln w="19050">
                      <a:solidFill>
                        <a:schemeClr val="lt1"/>
                      </a:solidFill>
                    </a:ln>
                    <a:effectLst/>
                  </c:spPr>
                  <c:extLst>
                    <c:ext xmlns:c16="http://schemas.microsoft.com/office/drawing/2014/chart" uri="{C3380CC4-5D6E-409C-BE32-E72D297353CC}">
                      <c16:uniqueId val="{0000004E-A4AD-4226-A0B2-BAFEB787F665}"/>
                    </c:ext>
                  </c:extLst>
                </c:dPt>
                <c:dPt>
                  <c:idx val="32"/>
                  <c:bubble3D val="0"/>
                  <c:spPr>
                    <a:solidFill>
                      <a:schemeClr val="accent3">
                        <a:lumMod val="50000"/>
                      </a:schemeClr>
                    </a:solidFill>
                    <a:ln w="19050">
                      <a:solidFill>
                        <a:schemeClr val="lt1"/>
                      </a:solidFill>
                    </a:ln>
                    <a:effectLst/>
                  </c:spPr>
                  <c:extLst>
                    <c:ext xmlns:c16="http://schemas.microsoft.com/office/drawing/2014/chart" uri="{C3380CC4-5D6E-409C-BE32-E72D297353CC}">
                      <c16:uniqueId val="{00000050-A4AD-4226-A0B2-BAFEB787F665}"/>
                    </c:ext>
                  </c:extLst>
                </c:dPt>
                <c:dPt>
                  <c:idx val="33"/>
                  <c:bubble3D val="0"/>
                  <c:spPr>
                    <a:solidFill>
                      <a:schemeClr val="accent4">
                        <a:lumMod val="50000"/>
                      </a:schemeClr>
                    </a:solidFill>
                    <a:ln w="19050">
                      <a:solidFill>
                        <a:schemeClr val="lt1"/>
                      </a:solidFill>
                    </a:ln>
                    <a:effectLst/>
                  </c:spPr>
                  <c:extLst>
                    <c:ext xmlns:c16="http://schemas.microsoft.com/office/drawing/2014/chart" uri="{C3380CC4-5D6E-409C-BE32-E72D297353CC}">
                      <c16:uniqueId val="{00000052-A4AD-4226-A0B2-BAFEB787F665}"/>
                    </c:ext>
                  </c:extLst>
                </c:dPt>
                <c:dPt>
                  <c:idx val="34"/>
                  <c:bubble3D val="0"/>
                  <c:spPr>
                    <a:solidFill>
                      <a:srgbClr val="990099"/>
                    </a:solidFill>
                    <a:ln w="19050">
                      <a:solidFill>
                        <a:schemeClr val="lt1"/>
                      </a:solidFill>
                    </a:ln>
                    <a:effectLst/>
                  </c:spPr>
                  <c:extLst>
                    <c:ext xmlns:c16="http://schemas.microsoft.com/office/drawing/2014/chart" uri="{C3380CC4-5D6E-409C-BE32-E72D297353CC}">
                      <c16:uniqueId val="{00000054-A4AD-4226-A0B2-BAFEB787F665}"/>
                    </c:ext>
                  </c:extLst>
                </c:dPt>
                <c:dPt>
                  <c:idx val="35"/>
                  <c:bubble3D val="0"/>
                  <c:spPr>
                    <a:solidFill>
                      <a:schemeClr val="accent6">
                        <a:lumMod val="50000"/>
                      </a:schemeClr>
                    </a:solidFill>
                    <a:ln w="19050">
                      <a:solidFill>
                        <a:schemeClr val="lt1"/>
                      </a:solidFill>
                    </a:ln>
                    <a:effectLst/>
                  </c:spPr>
                  <c:extLst>
                    <c:ext xmlns:c16="http://schemas.microsoft.com/office/drawing/2014/chart" uri="{C3380CC4-5D6E-409C-BE32-E72D297353CC}">
                      <c16:uniqueId val="{00000056-A4AD-4226-A0B2-BAFEB787F665}"/>
                    </c:ext>
                  </c:extLst>
                </c:dPt>
                <c:dPt>
                  <c:idx val="36"/>
                  <c:bubble3D val="0"/>
                  <c:spPr>
                    <a:solidFill>
                      <a:schemeClr val="accent1">
                        <a:lumMod val="70000"/>
                        <a:lumOff val="30000"/>
                      </a:schemeClr>
                    </a:solidFill>
                    <a:ln w="19050">
                      <a:solidFill>
                        <a:schemeClr val="lt1"/>
                      </a:solidFill>
                    </a:ln>
                    <a:effectLst/>
                  </c:spPr>
                  <c:extLst>
                    <c:ext xmlns:c16="http://schemas.microsoft.com/office/drawing/2014/chart" uri="{C3380CC4-5D6E-409C-BE32-E72D297353CC}">
                      <c16:uniqueId val="{00000058-A4AD-4226-A0B2-BAFEB787F665}"/>
                    </c:ext>
                  </c:extLst>
                </c:dPt>
                <c:dPt>
                  <c:idx val="37"/>
                  <c:bubble3D val="0"/>
                  <c:spPr>
                    <a:solidFill>
                      <a:schemeClr val="accent2">
                        <a:lumMod val="70000"/>
                        <a:lumOff val="30000"/>
                      </a:schemeClr>
                    </a:solidFill>
                    <a:ln w="19050">
                      <a:solidFill>
                        <a:schemeClr val="lt1"/>
                      </a:solidFill>
                    </a:ln>
                    <a:effectLst/>
                  </c:spPr>
                  <c:extLst>
                    <c:ext xmlns:c16="http://schemas.microsoft.com/office/drawing/2014/chart" uri="{C3380CC4-5D6E-409C-BE32-E72D297353CC}">
                      <c16:uniqueId val="{0000005A-A4AD-4226-A0B2-BAFEB787F665}"/>
                    </c:ext>
                  </c:extLst>
                </c:dPt>
                <c:dPt>
                  <c:idx val="38"/>
                  <c:bubble3D val="0"/>
                  <c:spPr>
                    <a:solidFill>
                      <a:srgbClr val="E67AE6"/>
                    </a:solidFill>
                    <a:ln w="19050">
                      <a:solidFill>
                        <a:schemeClr val="lt1"/>
                      </a:solidFill>
                    </a:ln>
                    <a:effectLst/>
                  </c:spPr>
                  <c:extLst>
                    <c:ext xmlns:c16="http://schemas.microsoft.com/office/drawing/2014/chart" uri="{C3380CC4-5D6E-409C-BE32-E72D297353CC}">
                      <c16:uniqueId val="{0000005B-6B78-4E8D-BBD9-6CFE0C37EE8A}"/>
                    </c:ext>
                  </c:extLst>
                </c:dPt>
                <c:dPt>
                  <c:idx val="39"/>
                  <c:bubble3D val="0"/>
                  <c:spPr>
                    <a:solidFill>
                      <a:schemeClr val="accent4">
                        <a:lumMod val="70000"/>
                        <a:lumOff val="30000"/>
                      </a:schemeClr>
                    </a:solidFill>
                    <a:ln w="19050">
                      <a:solidFill>
                        <a:schemeClr val="lt1"/>
                      </a:solidFill>
                    </a:ln>
                    <a:effectLst/>
                  </c:spPr>
                  <c:extLst>
                    <c:ext xmlns:c16="http://schemas.microsoft.com/office/drawing/2014/chart" uri="{C3380CC4-5D6E-409C-BE32-E72D297353CC}">
                      <c16:uniqueId val="{0000005D-6B78-4E8D-BBD9-6CFE0C37EE8A}"/>
                    </c:ext>
                  </c:extLst>
                </c:dPt>
                <c:dPt>
                  <c:idx val="40"/>
                  <c:bubble3D val="0"/>
                  <c:spPr>
                    <a:solidFill>
                      <a:schemeClr val="accent5">
                        <a:lumMod val="70000"/>
                        <a:lumOff val="30000"/>
                      </a:schemeClr>
                    </a:solidFill>
                    <a:ln w="19050">
                      <a:solidFill>
                        <a:schemeClr val="lt1"/>
                      </a:solidFill>
                    </a:ln>
                    <a:effectLst/>
                  </c:spPr>
                  <c:extLst>
                    <c:ext xmlns:c16="http://schemas.microsoft.com/office/drawing/2014/chart" uri="{C3380CC4-5D6E-409C-BE32-E72D297353CC}">
                      <c16:uniqueId val="{0000005F-9C32-4355-BD3E-E0B1344BBFA9}"/>
                    </c:ext>
                  </c:extLst>
                </c:dPt>
                <c:dPt>
                  <c:idx val="41"/>
                  <c:bubble3D val="0"/>
                  <c:spPr>
                    <a:solidFill>
                      <a:schemeClr val="accent6">
                        <a:lumMod val="70000"/>
                        <a:lumOff val="30000"/>
                      </a:schemeClr>
                    </a:solidFill>
                    <a:ln w="19050">
                      <a:solidFill>
                        <a:schemeClr val="lt1"/>
                      </a:solidFill>
                    </a:ln>
                    <a:effectLst/>
                  </c:spPr>
                  <c:extLst>
                    <c:ext xmlns:c16="http://schemas.microsoft.com/office/drawing/2014/chart" uri="{C3380CC4-5D6E-409C-BE32-E72D297353CC}">
                      <c16:uniqueId val="{00000061-9C32-4355-BD3E-E0B1344BBFA9}"/>
                    </c:ext>
                  </c:extLst>
                </c:dPt>
                <c:dPt>
                  <c:idx val="42"/>
                  <c:bubble3D val="0"/>
                  <c:spPr>
                    <a:solidFill>
                      <a:schemeClr val="accent1">
                        <a:lumMod val="70000"/>
                      </a:schemeClr>
                    </a:solidFill>
                    <a:ln w="19050">
                      <a:solidFill>
                        <a:schemeClr val="lt1"/>
                      </a:solidFill>
                    </a:ln>
                    <a:effectLst/>
                  </c:spPr>
                  <c:extLst>
                    <c:ext xmlns:c16="http://schemas.microsoft.com/office/drawing/2014/chart" uri="{C3380CC4-5D6E-409C-BE32-E72D297353CC}">
                      <c16:uniqueId val="{00000063-9C32-4355-BD3E-E0B1344BBFA9}"/>
                    </c:ext>
                  </c:extLst>
                </c:dPt>
                <c:dPt>
                  <c:idx val="43"/>
                  <c:bubble3D val="0"/>
                  <c:spPr>
                    <a:solidFill>
                      <a:srgbClr val="FFCCFF"/>
                    </a:solidFill>
                    <a:ln w="19050">
                      <a:solidFill>
                        <a:schemeClr val="lt1"/>
                      </a:solidFill>
                    </a:ln>
                    <a:effectLst/>
                  </c:spPr>
                  <c:extLst>
                    <c:ext xmlns:c16="http://schemas.microsoft.com/office/drawing/2014/chart" uri="{C3380CC4-5D6E-409C-BE32-E72D297353CC}">
                      <c16:uniqueId val="{00000065-9C32-4355-BD3E-E0B1344BBFA9}"/>
                    </c:ext>
                  </c:extLst>
                </c:dPt>
                <c:dPt>
                  <c:idx val="44"/>
                  <c:bubble3D val="0"/>
                  <c:spPr>
                    <a:solidFill>
                      <a:schemeClr val="accent3">
                        <a:lumMod val="70000"/>
                      </a:schemeClr>
                    </a:solidFill>
                    <a:ln w="19050">
                      <a:solidFill>
                        <a:schemeClr val="lt1"/>
                      </a:solidFill>
                    </a:ln>
                    <a:effectLst/>
                  </c:spPr>
                  <c:extLst>
                    <c:ext xmlns:c16="http://schemas.microsoft.com/office/drawing/2014/chart" uri="{C3380CC4-5D6E-409C-BE32-E72D297353CC}">
                      <c16:uniqueId val="{00000067-9C32-4355-BD3E-E0B1344BBFA9}"/>
                    </c:ext>
                  </c:extLst>
                </c:dPt>
                <c:dPt>
                  <c:idx val="45"/>
                  <c:bubble3D val="0"/>
                  <c:spPr>
                    <a:solidFill>
                      <a:schemeClr val="accent4">
                        <a:lumMod val="70000"/>
                      </a:schemeClr>
                    </a:solidFill>
                    <a:ln w="19050">
                      <a:solidFill>
                        <a:schemeClr val="lt1"/>
                      </a:solidFill>
                    </a:ln>
                    <a:effectLst/>
                  </c:spPr>
                  <c:extLst>
                    <c:ext xmlns:c16="http://schemas.microsoft.com/office/drawing/2014/chart" uri="{C3380CC4-5D6E-409C-BE32-E72D297353CC}">
                      <c16:uniqueId val="{00000069-9C32-4355-BD3E-E0B1344BBFA9}"/>
                    </c:ext>
                  </c:extLst>
                </c:dPt>
                <c:dPt>
                  <c:idx val="46"/>
                  <c:bubble3D val="0"/>
                  <c:spPr>
                    <a:solidFill>
                      <a:schemeClr val="accent5">
                        <a:lumMod val="70000"/>
                      </a:schemeClr>
                    </a:solidFill>
                    <a:ln w="19050">
                      <a:solidFill>
                        <a:schemeClr val="lt1"/>
                      </a:solidFill>
                    </a:ln>
                    <a:effectLst/>
                  </c:spPr>
                  <c:extLst>
                    <c:ext xmlns:c16="http://schemas.microsoft.com/office/drawing/2014/chart" uri="{C3380CC4-5D6E-409C-BE32-E72D297353CC}">
                      <c16:uniqueId val="{0000006B-9C32-4355-BD3E-E0B1344BBFA9}"/>
                    </c:ext>
                  </c:extLst>
                </c:dPt>
                <c:dPt>
                  <c:idx val="47"/>
                  <c:bubble3D val="0"/>
                  <c:spPr>
                    <a:solidFill>
                      <a:schemeClr val="accent6">
                        <a:lumMod val="70000"/>
                      </a:schemeClr>
                    </a:solidFill>
                    <a:ln w="19050">
                      <a:solidFill>
                        <a:schemeClr val="lt1"/>
                      </a:solidFill>
                    </a:ln>
                    <a:effectLst/>
                  </c:spPr>
                  <c:extLst>
                    <c:ext xmlns:c16="http://schemas.microsoft.com/office/drawing/2014/chart" uri="{C3380CC4-5D6E-409C-BE32-E72D297353CC}">
                      <c16:uniqueId val="{0000006D-9C32-4355-BD3E-E0B1344BBFA9}"/>
                    </c:ext>
                  </c:extLst>
                </c:dPt>
                <c:dPt>
                  <c:idx val="48"/>
                  <c:bubble3D val="0"/>
                  <c:spPr>
                    <a:solidFill>
                      <a:schemeClr val="accent1">
                        <a:lumMod val="50000"/>
                        <a:lumOff val="50000"/>
                      </a:schemeClr>
                    </a:solidFill>
                    <a:ln w="19050">
                      <a:solidFill>
                        <a:schemeClr val="lt1"/>
                      </a:solidFill>
                    </a:ln>
                    <a:effectLst/>
                  </c:spPr>
                  <c:extLst>
                    <c:ext xmlns:c16="http://schemas.microsoft.com/office/drawing/2014/chart" uri="{C3380CC4-5D6E-409C-BE32-E72D297353CC}">
                      <c16:uniqueId val="{0000006F-9C32-4355-BD3E-E0B1344BBFA9}"/>
                    </c:ext>
                  </c:extLst>
                </c:dPt>
                <c:dPt>
                  <c:idx val="49"/>
                  <c:bubble3D val="0"/>
                  <c:spPr>
                    <a:solidFill>
                      <a:schemeClr val="accent2">
                        <a:lumMod val="50000"/>
                        <a:lumOff val="50000"/>
                      </a:schemeClr>
                    </a:solidFill>
                    <a:ln w="19050">
                      <a:solidFill>
                        <a:schemeClr val="lt1"/>
                      </a:solidFill>
                    </a:ln>
                    <a:effectLst/>
                  </c:spPr>
                  <c:extLst>
                    <c:ext xmlns:c16="http://schemas.microsoft.com/office/drawing/2014/chart" uri="{C3380CC4-5D6E-409C-BE32-E72D297353CC}">
                      <c16:uniqueId val="{00000071-9C32-4355-BD3E-E0B1344BBFA9}"/>
                    </c:ext>
                  </c:extLst>
                </c:dPt>
                <c:dPt>
                  <c:idx val="50"/>
                  <c:bubble3D val="0"/>
                  <c:spPr>
                    <a:solidFill>
                      <a:schemeClr val="accent3">
                        <a:lumMod val="50000"/>
                        <a:lumOff val="50000"/>
                      </a:schemeClr>
                    </a:solidFill>
                    <a:ln w="19050">
                      <a:solidFill>
                        <a:schemeClr val="lt1"/>
                      </a:solidFill>
                    </a:ln>
                    <a:effectLst/>
                  </c:spPr>
                  <c:extLst>
                    <c:ext xmlns:c16="http://schemas.microsoft.com/office/drawing/2014/chart" uri="{C3380CC4-5D6E-409C-BE32-E72D297353CC}">
                      <c16:uniqueId val="{00000073-882C-4589-AB8E-E591792E7291}"/>
                    </c:ext>
                  </c:extLst>
                </c:dPt>
                <c:dLbls>
                  <c:dLbl>
                    <c:idx val="0"/>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9F4AC79E-C254-4876-B0B7-EAFC0E0DB8F1}" type="CATEGORYNAME">
                            <a:rPr lang="en-US" sz="1100" b="1">
                              <a:solidFill>
                                <a:srgbClr val="469067"/>
                              </a:solidFill>
                            </a:rPr>
                            <a:pPr>
                              <a:defRPr/>
                            </a:pPr>
                            <a:t>[NOM DE CATÉGORIE]</a:t>
                          </a:fld>
                          <a:r>
                            <a:rPr lang="en-US" baseline="0"/>
                            <a:t>
</a:t>
                          </a:r>
                          <a:fld id="{8B89A340-D629-4BB0-BCC7-0597ED6322A6}" type="PERCENTAGE">
                            <a:rPr lang="en-US"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21494668136596068"/>
                            <c:h val="8.1382914407863563E-2"/>
                          </c:manualLayout>
                        </c15:layout>
                        <c15:dlblFieldTable/>
                        <c15:showDataLabelsRange val="0"/>
                      </c:ext>
                      <c:ext xmlns:c16="http://schemas.microsoft.com/office/drawing/2014/chart" uri="{C3380CC4-5D6E-409C-BE32-E72D297353CC}">
                        <c16:uniqueId val="{00000010-A4AD-4226-A0B2-BAFEB787F665}"/>
                      </c:ext>
                    </c:extLst>
                  </c:dLbl>
                  <c:dLbl>
                    <c:idx val="6"/>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A224710A-DFC3-4E7F-BE84-1411D5CEE54E}" type="CATEGORYNAME">
                            <a:rPr lang="en-US" sz="1100" b="1">
                              <a:solidFill>
                                <a:srgbClr val="00B050"/>
                              </a:solidFill>
                            </a:rPr>
                            <a:pPr>
                              <a:defRPr/>
                            </a:pPr>
                            <a:t>[NOM DE CATÉGORIE]</a:t>
                          </a:fld>
                          <a:r>
                            <a:rPr lang="en-US" baseline="0"/>
                            <a:t>
</a:t>
                          </a:r>
                          <a:fld id="{ADAB6119-4C9B-40F2-A25F-3BAFE5057FF6}" type="PERCENTAGE">
                            <a:rPr lang="en-US" baseline="0"/>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0602705314518486"/>
                            <c:h val="9.8992981486966336E-2"/>
                          </c:manualLayout>
                        </c15:layout>
                        <c15:dlblFieldTable/>
                        <c15:showDataLabelsRange val="0"/>
                      </c:ext>
                      <c:ext xmlns:c16="http://schemas.microsoft.com/office/drawing/2014/chart" uri="{C3380CC4-5D6E-409C-BE32-E72D297353CC}">
                        <c16:uniqueId val="{0000001C-A4AD-4226-A0B2-BAFEB787F665}"/>
                      </c:ext>
                    </c:extLst>
                  </c:dLbl>
                  <c:dLbl>
                    <c:idx val="13"/>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210E841A-545F-46AD-821F-82883983CFDB}" type="CATEGORYNAME">
                            <a:rPr lang="en-US" sz="1100" b="1">
                              <a:solidFill>
                                <a:srgbClr val="33CC33"/>
                              </a:solidFill>
                            </a:rPr>
                            <a:pPr>
                              <a:defRPr/>
                            </a:pPr>
                            <a:t>[NOM DE CATÉGORIE]</a:t>
                          </a:fld>
                          <a:r>
                            <a:rPr lang="en-US" sz="1100" baseline="0">
                              <a:solidFill>
                                <a:srgbClr val="33CC33"/>
                              </a:solidFill>
                            </a:rPr>
                            <a:t>
</a:t>
                          </a:r>
                          <a:fld id="{2FD33FF4-DC7C-4F27-BF25-EA82B6062B47}" type="PERCENTAGE">
                            <a:rPr lang="en-US" sz="1100" baseline="0">
                              <a:solidFill>
                                <a:sysClr val="windowText" lastClr="000000"/>
                              </a:solidFill>
                            </a:rPr>
                            <a:pPr>
                              <a:defRPr/>
                            </a:pPr>
                            <a:t>[POURCENTAGE]</a:t>
                          </a:fld>
                          <a:endParaRPr lang="en-US" sz="1100" baseline="0">
                            <a:solidFill>
                              <a:srgbClr val="33CC33"/>
                            </a:solidFill>
                          </a:endParaRPr>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5529814717586787"/>
                            <c:h val="8.6812791467116873E-2"/>
                          </c:manualLayout>
                        </c15:layout>
                        <c15:dlblFieldTable/>
                        <c15:showDataLabelsRange val="0"/>
                      </c:ext>
                      <c:ext xmlns:c16="http://schemas.microsoft.com/office/drawing/2014/chart" uri="{C3380CC4-5D6E-409C-BE32-E72D297353CC}">
                        <c16:uniqueId val="{0000002A-A4AD-4226-A0B2-BAFEB787F665}"/>
                      </c:ext>
                    </c:extLst>
                  </c:dLbl>
                  <c:dLbl>
                    <c:idx val="18"/>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63B06594-DF4C-4401-88AD-F1BEED117ACF}" type="CATEGORYNAME">
                            <a:rPr lang="en-US" sz="1100" b="1">
                              <a:solidFill>
                                <a:srgbClr val="92D050"/>
                              </a:solidFill>
                            </a:rPr>
                            <a:pPr>
                              <a:defRPr/>
                            </a:pPr>
                            <a:t>[NOM DE CATÉGORIE]</a:t>
                          </a:fld>
                          <a:r>
                            <a:rPr lang="en-US" baseline="0"/>
                            <a:t>
</a:t>
                          </a:r>
                          <a:fld id="{51427703-89F2-4411-BAF7-EEBCA66C566E}" type="PERCENTAGE">
                            <a:rPr lang="en-US"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1427862864253244"/>
                            <c:h val="7.6309732342754386E-2"/>
                          </c:manualLayout>
                        </c15:layout>
                        <c15:dlblFieldTable/>
                        <c15:showDataLabelsRange val="0"/>
                      </c:ext>
                      <c:ext xmlns:c16="http://schemas.microsoft.com/office/drawing/2014/chart" uri="{C3380CC4-5D6E-409C-BE32-E72D297353CC}">
                        <c16:uniqueId val="{00000034-A4AD-4226-A0B2-BAFEB787F665}"/>
                      </c:ext>
                    </c:extLst>
                  </c:dLbl>
                  <c:dLbl>
                    <c:idx val="22"/>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0BFD128F-06FA-4419-897E-B2D96E1F63EE}" type="CATEGORYNAME">
                            <a:rPr lang="en-US" sz="1100" b="1">
                              <a:solidFill>
                                <a:srgbClr val="B4F991"/>
                              </a:solidFill>
                            </a:rPr>
                            <a:pPr>
                              <a:defRPr/>
                            </a:pPr>
                            <a:t>[NOM DE CATÉGORIE]</a:t>
                          </a:fld>
                          <a:r>
                            <a:rPr lang="en-US" baseline="0"/>
                            <a:t>
</a:t>
                          </a:r>
                          <a:fld id="{4B07670B-693E-43BF-B142-C15F10489105}" type="PERCENTAGE">
                            <a:rPr lang="en-US"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1481274447409583"/>
                            <c:h val="7.6246731386935857E-2"/>
                          </c:manualLayout>
                        </c15:layout>
                        <c15:dlblFieldTable/>
                        <c15:showDataLabelsRange val="0"/>
                      </c:ext>
                      <c:ext xmlns:c16="http://schemas.microsoft.com/office/drawing/2014/chart" uri="{C3380CC4-5D6E-409C-BE32-E72D297353CC}">
                        <c16:uniqueId val="{0000003C-A4AD-4226-A0B2-BAFEB787F665}"/>
                      </c:ext>
                    </c:extLst>
                  </c:dLbl>
                  <c:dLbl>
                    <c:idx val="25"/>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BD044559-3EB5-4F1B-9EE8-68151CF8B1FE}" type="CATEGORYNAME">
                            <a:rPr lang="en-US" sz="1100" b="1">
                              <a:solidFill>
                                <a:srgbClr val="BEE3A7"/>
                              </a:solidFill>
                            </a:rPr>
                            <a:pPr>
                              <a:defRPr/>
                            </a:pPr>
                            <a:t>[NOM DE CATÉGORIE]</a:t>
                          </a:fld>
                          <a:r>
                            <a:rPr lang="en-US" baseline="0">
                              <a:solidFill>
                                <a:srgbClr val="BEE3A7"/>
                              </a:solidFill>
                            </a:rPr>
                            <a:t>
</a:t>
                          </a:r>
                          <a:fld id="{155D9989-E123-4C5B-9181-30222EB7BDF6}" type="PERCENTAGE">
                            <a:rPr lang="en-US" baseline="0">
                              <a:solidFill>
                                <a:sysClr val="windowText" lastClr="000000"/>
                              </a:solidFill>
                            </a:rPr>
                            <a:pPr>
                              <a:defRPr/>
                            </a:pPr>
                            <a:t>[POURCENTAGE]</a:t>
                          </a:fld>
                          <a:endParaRPr lang="en-US" baseline="0">
                            <a:solidFill>
                              <a:srgbClr val="BEE3A7"/>
                            </a:solidFill>
                          </a:endParaRPr>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6030500893535077"/>
                            <c:h val="8.3143921115773844E-2"/>
                          </c:manualLayout>
                        </c15:layout>
                        <c15:dlblFieldTable/>
                        <c15:showDataLabelsRange val="0"/>
                      </c:ext>
                      <c:ext xmlns:c16="http://schemas.microsoft.com/office/drawing/2014/chart" uri="{C3380CC4-5D6E-409C-BE32-E72D297353CC}">
                        <c16:uniqueId val="{00000042-A4AD-4226-A0B2-BAFEB787F665}"/>
                      </c:ext>
                    </c:extLst>
                  </c:dLbl>
                  <c:dLbl>
                    <c:idx val="27"/>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3F216983-35B2-4E86-823D-08817D95D0C0}" type="CATEGORYNAME">
                            <a:rPr lang="en-US" sz="1100" b="1">
                              <a:solidFill>
                                <a:srgbClr val="7030A0"/>
                              </a:solidFill>
                            </a:rPr>
                            <a:pPr>
                              <a:defRPr/>
                            </a:pPr>
                            <a:t>[NOM DE CATÉGORIE]</a:t>
                          </a:fld>
                          <a:r>
                            <a:rPr lang="en-US" baseline="0"/>
                            <a:t>
</a:t>
                          </a:r>
                          <a:fld id="{CC7288D7-286C-4EE6-8F71-29A894DC6E74}" type="PERCENTAGE">
                            <a:rPr lang="en-US"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617995428654331"/>
                            <c:h val="7.6099894284132746E-2"/>
                          </c:manualLayout>
                        </c15:layout>
                        <c15:dlblFieldTable/>
                        <c15:showDataLabelsRange val="0"/>
                      </c:ext>
                      <c:ext xmlns:c16="http://schemas.microsoft.com/office/drawing/2014/chart" uri="{C3380CC4-5D6E-409C-BE32-E72D297353CC}">
                        <c16:uniqueId val="{00000046-A4AD-4226-A0B2-BAFEB787F665}"/>
                      </c:ext>
                    </c:extLst>
                  </c:dLbl>
                  <c:dLbl>
                    <c:idx val="34"/>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05E1B31E-0154-4E32-85A2-1DA97C887846}" type="CATEGORYNAME">
                            <a:rPr lang="en-US" sz="1100" b="1">
                              <a:solidFill>
                                <a:srgbClr val="990099"/>
                              </a:solidFill>
                            </a:rPr>
                            <a:pPr>
                              <a:defRPr/>
                            </a:pPr>
                            <a:t>[NOM DE CATÉGORIE]</a:t>
                          </a:fld>
                          <a:r>
                            <a:rPr lang="en-US" baseline="0"/>
                            <a:t>
</a:t>
                          </a:r>
                          <a:fld id="{873ACD9B-64F4-4762-BA6C-D55CFF8C7428}" type="PERCENTAGE">
                            <a:rPr lang="en-US"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8691433827567225"/>
                            <c:h val="8.1382914407863563E-2"/>
                          </c:manualLayout>
                        </c15:layout>
                        <c15:dlblFieldTable/>
                        <c15:showDataLabelsRange val="0"/>
                      </c:ext>
                      <c:ext xmlns:c16="http://schemas.microsoft.com/office/drawing/2014/chart" uri="{C3380CC4-5D6E-409C-BE32-E72D297353CC}">
                        <c16:uniqueId val="{00000054-A4AD-4226-A0B2-BAFEB787F665}"/>
                      </c:ext>
                    </c:extLst>
                  </c:dLbl>
                  <c:dLbl>
                    <c:idx val="38"/>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10E63D22-BBDB-4DCE-AB0E-55675D2D49F6}" type="CATEGORYNAME">
                            <a:rPr lang="en-US" sz="1100" b="1">
                              <a:solidFill>
                                <a:srgbClr val="E67AE6"/>
                              </a:solidFill>
                            </a:rPr>
                            <a:pPr>
                              <a:defRPr/>
                            </a:pPr>
                            <a:t>[NOM DE CATÉGORIE]</a:t>
                          </a:fld>
                          <a:r>
                            <a:rPr lang="en-US" baseline="0"/>
                            <a:t>
</a:t>
                          </a:r>
                          <a:fld id="{FE22C379-C256-40AA-A7D5-541C86A887FF}" type="PERCENTAGE">
                            <a:rPr lang="en-US"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1181492140297451"/>
                            <c:h val="6.7294860744581367E-2"/>
                          </c:manualLayout>
                        </c15:layout>
                        <c15:dlblFieldTable/>
                        <c15:showDataLabelsRange val="0"/>
                      </c:ext>
                      <c:ext xmlns:c16="http://schemas.microsoft.com/office/drawing/2014/chart" uri="{C3380CC4-5D6E-409C-BE32-E72D297353CC}">
                        <c16:uniqueId val="{0000005B-6B78-4E8D-BBD9-6CFE0C37EE8A}"/>
                      </c:ext>
                    </c:extLst>
                  </c:dLbl>
                  <c:dLbl>
                    <c:idx val="43"/>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3C2D4E5A-6B9D-4743-A716-4476AFEA97FB}" type="CATEGORYNAME">
                            <a:rPr lang="en-US" sz="1100" b="1">
                              <a:solidFill>
                                <a:srgbClr val="FFCCFF"/>
                              </a:solidFill>
                            </a:rPr>
                            <a:pPr>
                              <a:defRPr/>
                            </a:pPr>
                            <a:t>[NOM DE CATÉGORIE]</a:t>
                          </a:fld>
                          <a:r>
                            <a:rPr lang="en-US" b="1" baseline="0"/>
                            <a:t>
</a:t>
                          </a:r>
                          <a:fld id="{3A1C812E-C72B-40AE-9E9C-AEDAC8B360F9}" type="PERCENTAGE">
                            <a:rPr lang="en-US" b="1" baseline="0">
                              <a:solidFill>
                                <a:sysClr val="windowText" lastClr="000000"/>
                              </a:solidFill>
                            </a:rPr>
                            <a:pPr>
                              <a:defRPr/>
                            </a:pPr>
                            <a:t>[POURCENTAGE]</a:t>
                          </a:fld>
                          <a:endParaRPr lang="en-US" b="1"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4799822453818634"/>
                            <c:h val="8.5135759342522585E-2"/>
                          </c:manualLayout>
                        </c15:layout>
                        <c15:dlblFieldTable/>
                        <c15:showDataLabelsRange val="0"/>
                      </c:ext>
                      <c:ext xmlns:c16="http://schemas.microsoft.com/office/drawing/2014/chart" uri="{C3380CC4-5D6E-409C-BE32-E72D297353CC}">
                        <c16:uniqueId val="{00000065-9C32-4355-BD3E-E0B1344BBFA9}"/>
                      </c:ext>
                    </c:extLst>
                  </c:dLbl>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c:ext uri="{CE6537A1-D6FC-4f65-9D91-7224C49458BB}">
                      <c15:spPr xmlns:c15="http://schemas.microsoft.com/office/drawing/2012/chart">
                        <a:prstGeom prst="wedgeRectCallout">
                          <a:avLst/>
                        </a:prstGeom>
                        <a:noFill/>
                        <a:ln>
                          <a:noFill/>
                        </a:ln>
                      </c15:spPr>
                    </c:ext>
                  </c:extLst>
                </c:dLbls>
                <c:cat>
                  <c:strRef>
                    <c:extLst>
                      <c:ext uri="{02D57815-91ED-43cb-92C2-25804820EDAC}">
                        <c15:formulaRef>
                          <c15:sqref>'Allocation OD 2020'!$C$16:$C$21</c15:sqref>
                        </c15:formulaRef>
                      </c:ext>
                    </c:extLst>
                    <c:strCache>
                      <c:ptCount val="6"/>
                      <c:pt idx="0">
                        <c:v>Infrastructures de production d'énergie verte</c:v>
                      </c:pt>
                      <c:pt idx="1">
                        <c:v>Immobilier vert </c:v>
                      </c:pt>
                      <c:pt idx="2">
                        <c:v>Transport et mobilité durable</c:v>
                      </c:pt>
                      <c:pt idx="3">
                        <c:v>Infrastructures numériques (Data center vert)</c:v>
                      </c:pt>
                      <c:pt idx="4">
                        <c:v>Infrastructures numériques (Accès au numérique)</c:v>
                      </c:pt>
                      <c:pt idx="5">
                        <c:v>Santé et médico-social</c:v>
                      </c:pt>
                    </c:strCache>
                  </c:strRef>
                </c:cat>
                <c:val>
                  <c:numRef>
                    <c:extLst>
                      <c:ext uri="{02D57815-91ED-43cb-92C2-25804820EDAC}">
                        <c15:formulaRef>
                          <c15:sqref>'Synthèse allocation'!$D$18:$D$68</c15:sqref>
                        </c15:formulaRef>
                      </c:ext>
                    </c:extLst>
                    <c:numCache>
                      <c:formatCode>General</c:formatCode>
                      <c:ptCount val="51"/>
                      <c:pt idx="0">
                        <c:v>18</c:v>
                      </c:pt>
                      <c:pt idx="1">
                        <c:v>4</c:v>
                      </c:pt>
                      <c:pt idx="2">
                        <c:v>2</c:v>
                      </c:pt>
                      <c:pt idx="3">
                        <c:v>7</c:v>
                      </c:pt>
                      <c:pt idx="4">
                        <c:v>3</c:v>
                      </c:pt>
                      <c:pt idx="5">
                        <c:v>2</c:v>
                      </c:pt>
                      <c:pt idx="6">
                        <c:v>41</c:v>
                      </c:pt>
                      <c:pt idx="7">
                        <c:v>19</c:v>
                      </c:pt>
                      <c:pt idx="8">
                        <c:v>6</c:v>
                      </c:pt>
                      <c:pt idx="9">
                        <c:v>6</c:v>
                      </c:pt>
                      <c:pt idx="10">
                        <c:v>3</c:v>
                      </c:pt>
                      <c:pt idx="11">
                        <c:v>4</c:v>
                      </c:pt>
                      <c:pt idx="12">
                        <c:v>3</c:v>
                      </c:pt>
                      <c:pt idx="13">
                        <c:v>13</c:v>
                      </c:pt>
                      <c:pt idx="14">
                        <c:v>2</c:v>
                      </c:pt>
                      <c:pt idx="15">
                        <c:v>4</c:v>
                      </c:pt>
                      <c:pt idx="16">
                        <c:v>5</c:v>
                      </c:pt>
                      <c:pt idx="17">
                        <c:v>2</c:v>
                      </c:pt>
                      <c:pt idx="18">
                        <c:v>3</c:v>
                      </c:pt>
                      <c:pt idx="19">
                        <c:v>1</c:v>
                      </c:pt>
                      <c:pt idx="20">
                        <c:v>1</c:v>
                      </c:pt>
                      <c:pt idx="21">
                        <c:v>1</c:v>
                      </c:pt>
                      <c:pt idx="22">
                        <c:v>4</c:v>
                      </c:pt>
                      <c:pt idx="23">
                        <c:v>3</c:v>
                      </c:pt>
                      <c:pt idx="24">
                        <c:v>1</c:v>
                      </c:pt>
                      <c:pt idx="25">
                        <c:v>3</c:v>
                      </c:pt>
                      <c:pt idx="26">
                        <c:v>3</c:v>
                      </c:pt>
                      <c:pt idx="27">
                        <c:v>23</c:v>
                      </c:pt>
                      <c:pt idx="28">
                        <c:v>2</c:v>
                      </c:pt>
                      <c:pt idx="29">
                        <c:v>3</c:v>
                      </c:pt>
                      <c:pt idx="30">
                        <c:v>5</c:v>
                      </c:pt>
                      <c:pt idx="31">
                        <c:v>6</c:v>
                      </c:pt>
                      <c:pt idx="32">
                        <c:v>3</c:v>
                      </c:pt>
                      <c:pt idx="33">
                        <c:v>4</c:v>
                      </c:pt>
                      <c:pt idx="34">
                        <c:v>3</c:v>
                      </c:pt>
                      <c:pt idx="35">
                        <c:v>1</c:v>
                      </c:pt>
                      <c:pt idx="36">
                        <c:v>2</c:v>
                      </c:pt>
                      <c:pt idx="37">
                        <c:v>4</c:v>
                      </c:pt>
                      <c:pt idx="38">
                        <c:v>2</c:v>
                      </c:pt>
                      <c:pt idx="39">
                        <c:v>2</c:v>
                      </c:pt>
                      <c:pt idx="40">
                        <c:v>21</c:v>
                      </c:pt>
                      <c:pt idx="41">
                        <c:v>10</c:v>
                      </c:pt>
                      <c:pt idx="42">
                        <c:v>3</c:v>
                      </c:pt>
                      <c:pt idx="43">
                        <c:v>3</c:v>
                      </c:pt>
                      <c:pt idx="44">
                        <c:v>3</c:v>
                      </c:pt>
                      <c:pt idx="45">
                        <c:v>1</c:v>
                      </c:pt>
                      <c:pt idx="46">
                        <c:v>1</c:v>
                      </c:pt>
                      <c:pt idx="47">
                        <c:v>5</c:v>
                      </c:pt>
                      <c:pt idx="48">
                        <c:v>1</c:v>
                      </c:pt>
                      <c:pt idx="49">
                        <c:v>2</c:v>
                      </c:pt>
                      <c:pt idx="50">
                        <c:v>1</c:v>
                      </c:pt>
                    </c:numCache>
                  </c:numRef>
                </c:val>
                <c:extLst>
                  <c:ext xmlns:c16="http://schemas.microsoft.com/office/drawing/2014/chart" uri="{C3380CC4-5D6E-409C-BE32-E72D297353CC}">
                    <c16:uniqueId val="{0000005B-A4AD-4226-A0B2-BAFEB787F665}"/>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'Allocation OD 2019'!$G$15</c15:sqref>
                        </c15:formulaRef>
                      </c:ext>
                    </c:extLst>
                    <c:strCache>
                      <c:ptCount val="1"/>
                      <c:pt idx="0">
                        <c:v>Montants
investis</c:v>
                      </c:pt>
                    </c:strCache>
                  </c:strRef>
                </c:tx>
                <c:dPt>
                  <c:idx val="0"/>
                  <c:bubble3D val="0"/>
                  <c:spPr>
                    <a:solidFill>
                      <a:srgbClr val="469067"/>
                    </a:solidFill>
                    <a:ln w="19050">
                      <a:solidFill>
                        <a:schemeClr val="lt1"/>
                      </a:solidFill>
                    </a:ln>
                    <a:effectLst/>
                  </c:spPr>
                  <c:extLst xmlns:c15="http://schemas.microsoft.com/office/drawing/2012/chart">
                    <c:ext xmlns:c16="http://schemas.microsoft.com/office/drawing/2014/chart" uri="{C3380CC4-5D6E-409C-BE32-E72D297353CC}">
                      <c16:uniqueId val="{0000005D-A4AD-4226-A0B2-BAFEB787F665}"/>
                    </c:ext>
                  </c:extLst>
                </c:dPt>
                <c:dPt>
                  <c:idx val="1"/>
                  <c:bubble3D val="0"/>
                  <c:spPr>
                    <a:solidFill>
                      <a:srgbClr val="00B050"/>
                    </a:solidFill>
                    <a:ln w="19050">
                      <a:solidFill>
                        <a:schemeClr val="lt1"/>
                      </a:solidFill>
                    </a:ln>
                    <a:effectLst/>
                  </c:spPr>
                  <c:extLst xmlns:c15="http://schemas.microsoft.com/office/drawing/2012/chart">
                    <c:ext xmlns:c16="http://schemas.microsoft.com/office/drawing/2014/chart" uri="{C3380CC4-5D6E-409C-BE32-E72D297353CC}">
                      <c16:uniqueId val="{0000005F-A4AD-4226-A0B2-BAFEB787F665}"/>
                    </c:ext>
                  </c:extLst>
                </c:dPt>
                <c:dPt>
                  <c:idx val="2"/>
                  <c:bubble3D val="0"/>
                  <c:spPr>
                    <a:solidFill>
                      <a:srgbClr val="92D050"/>
                    </a:solidFill>
                    <a:ln w="19050">
                      <a:solidFill>
                        <a:schemeClr val="lt1"/>
                      </a:solidFill>
                    </a:ln>
                    <a:effectLst/>
                  </c:spPr>
                  <c:extLst xmlns:c15="http://schemas.microsoft.com/office/drawing/2012/chart">
                    <c:ext xmlns:c16="http://schemas.microsoft.com/office/drawing/2014/chart" uri="{C3380CC4-5D6E-409C-BE32-E72D297353CC}">
                      <c16:uniqueId val="{00000061-A4AD-4226-A0B2-BAFEB787F665}"/>
                    </c:ext>
                  </c:extLst>
                </c:dPt>
                <c:dPt>
                  <c:idx val="3"/>
                  <c:bubble3D val="0"/>
                  <c:spPr>
                    <a:solidFill>
                      <a:srgbClr val="9900CC"/>
                    </a:solidFill>
                    <a:ln w="19050">
                      <a:solidFill>
                        <a:schemeClr val="lt1"/>
                      </a:solidFill>
                    </a:ln>
                    <a:effectLst/>
                  </c:spPr>
                  <c:extLst xmlns:c15="http://schemas.microsoft.com/office/drawing/2012/chart">
                    <c:ext xmlns:c16="http://schemas.microsoft.com/office/drawing/2014/chart" uri="{C3380CC4-5D6E-409C-BE32-E72D297353CC}">
                      <c16:uniqueId val="{00000063-A4AD-4226-A0B2-BAFEB787F665}"/>
                    </c:ext>
                  </c:extLst>
                </c:dPt>
                <c:dPt>
                  <c:idx val="4"/>
                  <c:bubble3D val="0"/>
                  <c:spPr>
                    <a:solidFill>
                      <a:srgbClr val="FFCCFF"/>
                    </a:solidFill>
                    <a:ln w="19050">
                      <a:solidFill>
                        <a:schemeClr val="lt1"/>
                      </a:solidFill>
                    </a:ln>
                    <a:effectLst/>
                  </c:spPr>
                  <c:extLst xmlns:c15="http://schemas.microsoft.com/office/drawing/2012/chart">
                    <c:ext xmlns:c16="http://schemas.microsoft.com/office/drawing/2014/chart" uri="{C3380CC4-5D6E-409C-BE32-E72D297353CC}">
                      <c16:uniqueId val="{00000065-A4AD-4226-A0B2-BAFEB787F665}"/>
                    </c:ext>
                  </c:extLst>
                </c:dPt>
                <c:dPt>
                  <c:idx val="5"/>
                  <c:bubble3D val="0"/>
                  <c:spPr>
                    <a:solidFill>
                      <a:srgbClr val="E67AE6"/>
                    </a:solidFill>
                    <a:ln w="19050">
                      <a:solidFill>
                        <a:schemeClr val="lt1"/>
                      </a:solidFill>
                    </a:ln>
                    <a:effectLst/>
                  </c:spPr>
                  <c:extLst xmlns:c15="http://schemas.microsoft.com/office/drawing/2012/chart">
                    <c:ext xmlns:c16="http://schemas.microsoft.com/office/drawing/2014/chart" uri="{C3380CC4-5D6E-409C-BE32-E72D297353CC}">
                      <c16:uniqueId val="{00000067-A4AD-4226-A0B2-BAFEB787F665}"/>
                    </c:ext>
                  </c:extLst>
                </c:dPt>
                <c:dPt>
                  <c:idx val="6"/>
                  <c:bubble3D val="0"/>
                  <c:spPr>
                    <a:solidFill>
                      <a:srgbClr val="7030A0"/>
                    </a:solidFill>
                    <a:ln w="19050">
                      <a:solidFill>
                        <a:schemeClr val="lt1"/>
                      </a:solidFill>
                    </a:ln>
                    <a:effectLst/>
                  </c:spPr>
                  <c:extLst xmlns:c15="http://schemas.microsoft.com/office/drawing/2012/chart">
                    <c:ext xmlns:c16="http://schemas.microsoft.com/office/drawing/2014/chart" uri="{C3380CC4-5D6E-409C-BE32-E72D297353CC}">
                      <c16:uniqueId val="{00000069-A4AD-4226-A0B2-BAFEB787F665}"/>
                    </c:ext>
                  </c:extLst>
                </c:dPt>
                <c:dPt>
                  <c:idx val="7"/>
                  <c:bubble3D val="0"/>
                  <c:spPr>
                    <a:solidFill>
                      <a:srgbClr val="E67AE6"/>
                    </a:solidFill>
                    <a:ln w="19050">
                      <a:solidFill>
                        <a:schemeClr val="lt1"/>
                      </a:solidFill>
                    </a:ln>
                    <a:effectLst/>
                  </c:spPr>
                  <c:extLst xmlns:c15="http://schemas.microsoft.com/office/drawing/2012/chart">
                    <c:ext xmlns:c16="http://schemas.microsoft.com/office/drawing/2014/chart" uri="{C3380CC4-5D6E-409C-BE32-E72D297353CC}">
                      <c16:uniqueId val="{0000006B-A4AD-4226-A0B2-BAFEB787F665}"/>
                    </c:ext>
                  </c:extLst>
                </c:dPt>
                <c:dLbls>
                  <c:dLbl>
                    <c:idx val="0"/>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64A871EA-126C-4704-A98F-D0A59BBD7DF3}" type="CATEGORYNAME">
                            <a:rPr lang="en-US" sz="1600" b="1">
                              <a:solidFill>
                                <a:srgbClr val="469067"/>
                              </a:solidFill>
                            </a:rPr>
                            <a:pPr>
                              <a:defRPr/>
                            </a:pPr>
                            <a:t>[NOM DE CATÉGORIE]</a:t>
                          </a:fld>
                          <a:r>
                            <a:rPr lang="en-US" baseline="0"/>
                            <a:t>
</a:t>
                          </a:r>
                          <a:fld id="{7EF58D22-B65C-4914-A23C-926CA1709454}" type="PERCENTAGE">
                            <a:rPr lang="en-US" sz="1600" b="1"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0.13159943194383986"/>
                            <c:h val="0.10290454858064772"/>
                          </c:manualLayout>
                        </c15:layout>
                        <c15:dlblFieldTable/>
                        <c15:showDataLabelsRange val="0"/>
                      </c:ext>
                      <c:ext xmlns:c16="http://schemas.microsoft.com/office/drawing/2014/chart" uri="{C3380CC4-5D6E-409C-BE32-E72D297353CC}">
                        <c16:uniqueId val="{0000005D-A4AD-4226-A0B2-BAFEB787F665}"/>
                      </c:ext>
                    </c:extLst>
                  </c:dLbl>
                  <c:dLbl>
                    <c:idx val="1"/>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90EED37E-701C-4C6D-8F71-772857C67AE5}" type="CATEGORYNAME">
                            <a:rPr lang="en-US" sz="1600" b="1">
                              <a:solidFill>
                                <a:srgbClr val="00B050"/>
                              </a:solidFill>
                            </a:rPr>
                            <a:pPr>
                              <a:defRPr/>
                            </a:pPr>
                            <a:t>[NOM DE CATÉGORIE]</a:t>
                          </a:fld>
                          <a:r>
                            <a:rPr lang="en-US" baseline="0"/>
                            <a:t>
</a:t>
                          </a:r>
                          <a:fld id="{D67120A0-D8A2-4E82-8A00-D97A1AC3AE8F}" type="PERCENTAGE">
                            <a:rPr lang="en-US" sz="1600" b="1"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0.12463389385645605"/>
                            <c:h val="8.5118476141885224E-2"/>
                          </c:manualLayout>
                        </c15:layout>
                        <c15:dlblFieldTable/>
                        <c15:showDataLabelsRange val="0"/>
                      </c:ext>
                      <c:ext xmlns:c16="http://schemas.microsoft.com/office/drawing/2014/chart" uri="{C3380CC4-5D6E-409C-BE32-E72D297353CC}">
                        <c16:uniqueId val="{0000005F-A4AD-4226-A0B2-BAFEB787F665}"/>
                      </c:ext>
                    </c:extLst>
                  </c:dLbl>
                  <c:dLbl>
                    <c:idx val="2"/>
                    <c:tx>
                      <c:rich>
                        <a:bodyPr/>
                        <a:lstStyle/>
                        <a:p>
                          <a:fld id="{5973C9AE-156C-4338-AE9E-2B78DED699E4}" type="CATEGORYNAME">
                            <a:rPr lang="en-US" sz="1600" b="1">
                              <a:solidFill>
                                <a:srgbClr val="92D050"/>
                              </a:solidFill>
                            </a:rPr>
                            <a:pPr/>
                            <a:t>[NOM DE CATÉGORIE]</a:t>
                          </a:fld>
                          <a:r>
                            <a:rPr lang="en-US" sz="1600" b="1" baseline="0">
                              <a:solidFill>
                                <a:sysClr val="windowText" lastClr="000000"/>
                              </a:solidFill>
                            </a:rPr>
                            <a:t>
</a:t>
                          </a:r>
                          <a:fld id="{522B8907-E5D7-4466-9736-7E7EEE849C7B}"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xmlns:c15="http://schemas.microsoft.com/office/drawing/2012/chart">
                      <c:ext xmlns:c15="http://schemas.microsoft.com/office/drawing/2012/chart" uri="{CE6537A1-D6FC-4f65-9D91-7224C49458BB}">
                        <c15:dlblFieldTable/>
                        <c15:showDataLabelsRange val="0"/>
                      </c:ext>
                      <c:ext xmlns:c16="http://schemas.microsoft.com/office/drawing/2014/chart" uri="{C3380CC4-5D6E-409C-BE32-E72D297353CC}">
                        <c16:uniqueId val="{00000061-A4AD-4226-A0B2-BAFEB787F665}"/>
                      </c:ext>
                    </c:extLst>
                  </c:dLbl>
                  <c:dLbl>
                    <c:idx val="3"/>
                    <c:tx>
                      <c:rich>
                        <a:bodyPr/>
                        <a:lstStyle/>
                        <a:p>
                          <a:fld id="{28E530F0-1F1D-443D-8260-8D1E8581C5C6}" type="CATEGORYNAME">
                            <a:rPr lang="en-US" sz="1600" b="1">
                              <a:solidFill>
                                <a:srgbClr val="7030A0"/>
                              </a:solidFill>
                            </a:rPr>
                            <a:pPr/>
                            <a:t>[NOM DE CATÉGORIE]</a:t>
                          </a:fld>
                          <a:r>
                            <a:rPr lang="en-US" sz="1600" b="1" baseline="0">
                              <a:solidFill>
                                <a:sysClr val="windowText" lastClr="000000"/>
                              </a:solidFill>
                            </a:rPr>
                            <a:t>
</a:t>
                          </a:r>
                          <a:fld id="{F0A3FF37-7553-4D16-9EDD-9D186F231B2E}"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xmlns:c15="http://schemas.microsoft.com/office/drawing/2012/chart">
                      <c:ext xmlns:c15="http://schemas.microsoft.com/office/drawing/2012/chart" uri="{CE6537A1-D6FC-4f65-9D91-7224C49458BB}">
                        <c15:dlblFieldTable/>
                        <c15:showDataLabelsRange val="0"/>
                      </c:ext>
                      <c:ext xmlns:c16="http://schemas.microsoft.com/office/drawing/2014/chart" uri="{C3380CC4-5D6E-409C-BE32-E72D297353CC}">
                        <c16:uniqueId val="{00000063-A4AD-4226-A0B2-BAFEB787F665}"/>
                      </c:ext>
                    </c:extLst>
                  </c:dLbl>
                  <c:dLbl>
                    <c:idx val="4"/>
                    <c:tx>
                      <c:rich>
                        <a:bodyPr/>
                        <a:lstStyle/>
                        <a:p>
                          <a:fld id="{41B6B40F-0C43-44AD-8986-4BDF78044CF7}" type="CATEGORYNAME">
                            <a:rPr lang="en-US" sz="1600" b="1" i="0">
                              <a:solidFill>
                                <a:srgbClr val="FFCCFF"/>
                              </a:solidFill>
                            </a:rPr>
                            <a:pPr/>
                            <a:t>[NOM DE CATÉGORIE]</a:t>
                          </a:fld>
                          <a:r>
                            <a:rPr lang="en-US" sz="1600" b="1" i="0" baseline="0">
                              <a:solidFill>
                                <a:sysClr val="windowText" lastClr="000000"/>
                              </a:solidFill>
                            </a:rPr>
                            <a:t>
</a:t>
                          </a:r>
                          <a:fld id="{A066F512-8029-4228-AC16-A9DF84FEFC28}" type="PERCENTAGE">
                            <a:rPr lang="en-US" sz="1600" b="1" i="0" baseline="0">
                              <a:solidFill>
                                <a:sysClr val="windowText" lastClr="000000"/>
                              </a:solidFill>
                            </a:rPr>
                            <a:pPr/>
                            <a:t>[POURCENTAGE]</a:t>
                          </a:fld>
                          <a:endParaRPr lang="en-US" sz="1600" b="1" i="0" baseline="0">
                            <a:solidFill>
                              <a:sysClr val="windowText" lastClr="000000"/>
                            </a:solidFill>
                          </a:endParaRPr>
                        </a:p>
                      </c:rich>
                    </c:tx>
                    <c:showLegendKey val="0"/>
                    <c:showVal val="0"/>
                    <c:showCatName val="1"/>
                    <c:showSerName val="0"/>
                    <c:showPercent val="1"/>
                    <c:showBubbleSize val="0"/>
                    <c:extLst xmlns:c15="http://schemas.microsoft.com/office/drawing/2012/chart">
                      <c:ext xmlns:c15="http://schemas.microsoft.com/office/drawing/2012/chart" uri="{CE6537A1-D6FC-4f65-9D91-7224C49458BB}">
                        <c15:dlblFieldTable/>
                        <c15:showDataLabelsRange val="0"/>
                      </c:ext>
                      <c:ext xmlns:c16="http://schemas.microsoft.com/office/drawing/2014/chart" uri="{C3380CC4-5D6E-409C-BE32-E72D297353CC}">
                        <c16:uniqueId val="{00000065-A4AD-4226-A0B2-BAFEB787F665}"/>
                      </c:ext>
                    </c:extLst>
                  </c:dLbl>
                  <c:dLbl>
                    <c:idx val="5"/>
                    <c:layout>
                      <c:manualLayout>
                        <c:x val="0.17809237350236609"/>
                        <c:y val="-0.18007244158923669"/>
                      </c:manualLayout>
                    </c:layout>
                    <c:tx>
                      <c:rich>
                        <a:bodyPr/>
                        <a:lstStyle/>
                        <a:p>
                          <a:fld id="{BA82464A-1181-420F-9489-901C9FB9CA84}" type="CATEGORYNAME">
                            <a:rPr lang="en-US" sz="2000" b="1">
                              <a:solidFill>
                                <a:srgbClr val="E67AE6"/>
                              </a:solidFill>
                            </a:rPr>
                            <a:pPr/>
                            <a:t>[NOM DE CATÉGORIE]</a:t>
                          </a:fld>
                          <a:r>
                            <a:rPr lang="en-US" sz="1600" b="1" baseline="0">
                              <a:solidFill>
                                <a:sysClr val="windowText" lastClr="000000"/>
                              </a:solidFill>
                            </a:rPr>
                            <a:t>
</a:t>
                          </a:r>
                          <a:fld id="{12AD2E1C-9D3D-4B48-884A-1423CC17429E}"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xmlns:c15="http://schemas.microsoft.com/office/drawing/2012/chart">
                      <c:ext xmlns:c15="http://schemas.microsoft.com/office/drawing/2012/chart" uri="{CE6537A1-D6FC-4f65-9D91-7224C49458BB}">
                        <c15:layout>
                          <c:manualLayout>
                            <c:w val="0.24522827645878975"/>
                            <c:h val="0.11263676430789848"/>
                          </c:manualLayout>
                        </c15:layout>
                        <c15:dlblFieldTable/>
                        <c15:showDataLabelsRange val="0"/>
                      </c:ext>
                      <c:ext xmlns:c16="http://schemas.microsoft.com/office/drawing/2014/chart" uri="{C3380CC4-5D6E-409C-BE32-E72D297353CC}">
                        <c16:uniqueId val="{00000067-A4AD-4226-A0B2-BAFEB787F665}"/>
                      </c:ext>
                    </c:extLst>
                  </c:dLbl>
                  <c:dLbl>
                    <c:idx val="6"/>
                    <c:tx>
                      <c:rich>
                        <a:bodyPr/>
                        <a:lstStyle/>
                        <a:p>
                          <a:fld id="{C2A04149-736C-4894-A813-E8C025CF7DBD}" type="CATEGORYNAME">
                            <a:rPr lang="en-US" sz="1600" b="1">
                              <a:solidFill>
                                <a:srgbClr val="7030A0"/>
                              </a:solidFill>
                            </a:rPr>
                            <a:pPr/>
                            <a:t>[NOM DE CATÉGORIE]</a:t>
                          </a:fld>
                          <a:r>
                            <a:rPr lang="en-US" sz="1600" b="1" baseline="0">
                              <a:solidFill>
                                <a:sysClr val="windowText" lastClr="000000"/>
                              </a:solidFill>
                            </a:rPr>
                            <a:t>
</a:t>
                          </a:r>
                          <a:fld id="{FCA35A95-E358-476F-B1F1-CF9E83630E58}"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xmlns:c15="http://schemas.microsoft.com/office/drawing/2012/chart">
                      <c:ext xmlns:c15="http://schemas.microsoft.com/office/drawing/2012/chart" uri="{CE6537A1-D6FC-4f65-9D91-7224C49458BB}">
                        <c15:dlblFieldTable/>
                        <c15:showDataLabelsRange val="0"/>
                      </c:ext>
                      <c:ext xmlns:c16="http://schemas.microsoft.com/office/drawing/2014/chart" uri="{C3380CC4-5D6E-409C-BE32-E72D297353CC}">
                        <c16:uniqueId val="{00000069-A4AD-4226-A0B2-BAFEB787F665}"/>
                      </c:ext>
                    </c:extLst>
                  </c:dLbl>
                  <c:dLbl>
                    <c:idx val="7"/>
                    <c:tx>
                      <c:rich>
                        <a:bodyPr/>
                        <a:lstStyle/>
                        <a:p>
                          <a:fld id="{02E9D736-03D0-4230-B1A7-0917C3DE7D8D}" type="CATEGORYNAME">
                            <a:rPr lang="en-US" sz="1600" b="1">
                              <a:solidFill>
                                <a:srgbClr val="E67AE6"/>
                              </a:solidFill>
                            </a:rPr>
                            <a:pPr/>
                            <a:t>[NOM DE CATÉGORIE]</a:t>
                          </a:fld>
                          <a:r>
                            <a:rPr lang="en-US" sz="1600" b="1" baseline="0">
                              <a:solidFill>
                                <a:sysClr val="windowText" lastClr="000000"/>
                              </a:solidFill>
                            </a:rPr>
                            <a:t>
</a:t>
                          </a:r>
                          <a:fld id="{F641AD8D-D66A-4858-8033-E2AC625D4D95}"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xmlns:c15="http://schemas.microsoft.com/office/drawing/2012/chart">
                      <c:ext xmlns:c15="http://schemas.microsoft.com/office/drawing/2012/chart" uri="{CE6537A1-D6FC-4f65-9D91-7224C49458BB}">
                        <c15:dlblFieldTable/>
                        <c15:showDataLabelsRange val="0"/>
                      </c:ext>
                      <c:ext xmlns:c16="http://schemas.microsoft.com/office/drawing/2014/chart" uri="{C3380CC4-5D6E-409C-BE32-E72D297353CC}">
                        <c16:uniqueId val="{0000006B-A4AD-4226-A0B2-BAFEB787F665}"/>
                      </c:ext>
                    </c:extLst>
                  </c:dLbl>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'Allocation OD 2020'!$C$16:$C$21</c15:sqref>
                        </c15:formulaRef>
                      </c:ext>
                    </c:extLst>
                    <c:strCache>
                      <c:ptCount val="6"/>
                      <c:pt idx="0">
                        <c:v>Infrastructures de production d'énergie verte</c:v>
                      </c:pt>
                      <c:pt idx="1">
                        <c:v>Immobilier vert </c:v>
                      </c:pt>
                      <c:pt idx="2">
                        <c:v>Transport et mobilité durable</c:v>
                      </c:pt>
                      <c:pt idx="3">
                        <c:v>Infrastructures numériques (Data center vert)</c:v>
                      </c:pt>
                      <c:pt idx="4">
                        <c:v>Infrastructures numériques (Accès au numérique)</c:v>
                      </c:pt>
                      <c:pt idx="5">
                        <c:v>Santé et médico-social</c:v>
                      </c:pt>
                    </c:strCache>
                  </c:strRef>
                </c:cat>
                <c:val>
                  <c:numRef>
                    <c:extLst xmlns:c15="http://schemas.microsoft.com/office/drawing/2012/chart">
                      <c:ext xmlns:c15="http://schemas.microsoft.com/office/drawing/2012/chart" uri="{02D57815-91ED-43cb-92C2-25804820EDAC}">
                        <c15:formulaRef>
                          <c15:sqref>'Allocation OD 2019'!$G$16:$G$23</c15:sqref>
                        </c15:formulaRef>
                      </c:ext>
                    </c:extLst>
                    <c:numCache>
                      <c:formatCode>#\ ##0.00\ \ </c:formatCode>
                      <c:ptCount val="8"/>
                      <c:pt idx="0">
                        <c:v>24829656.490000002</c:v>
                      </c:pt>
                      <c:pt idx="1">
                        <c:v>368867821.15680003</c:v>
                      </c:pt>
                      <c:pt idx="2">
                        <c:v>40000000</c:v>
                      </c:pt>
                      <c:pt idx="3">
                        <c:v>5999872</c:v>
                      </c:pt>
                      <c:pt idx="4">
                        <c:v>24500000</c:v>
                      </c:pt>
                      <c:pt idx="5">
                        <c:v>3153608.58</c:v>
                      </c:pt>
                      <c:pt idx="6">
                        <c:v>90636338.636363626</c:v>
                      </c:pt>
                      <c:pt idx="7">
                        <c:v>38154280.700000003</c:v>
                      </c:pt>
                    </c:numCache>
                  </c:numRef>
                </c:val>
                <c:extLst xmlns:c15="http://schemas.microsoft.com/office/drawing/2012/chart">
                  <c:ext xmlns:c16="http://schemas.microsoft.com/office/drawing/2014/chart" uri="{C3380CC4-5D6E-409C-BE32-E72D297353CC}">
                    <c16:uniqueId val="{0000006E-A4AD-4226-A0B2-BAFEB787F665}"/>
                  </c:ext>
                </c:extLst>
              </c15:ser>
            </c15:filteredPieSeries>
          </c:ext>
        </c:extLst>
      </c:doughnutChart>
      <c:spPr>
        <a:noFill/>
        <a:ln>
          <a:noFill/>
        </a:ln>
        <a:effectLst/>
      </c:spPr>
    </c:plotArea>
    <c:plotVisOnly val="0"/>
    <c:dispBlanksAs val="zero"/>
    <c:showDLblsOverMax val="0"/>
    <c:extLst/>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740486907076586"/>
          <c:y val="0.22973914367783152"/>
          <c:w val="0.33453057957101995"/>
          <c:h val="0.64281137642626973"/>
        </c:manualLayout>
      </c:layout>
      <c:doughnutChart>
        <c:varyColors val="1"/>
        <c:ser>
          <c:idx val="0"/>
          <c:order val="0"/>
          <c:dPt>
            <c:idx val="0"/>
            <c:bubble3D val="0"/>
            <c:spPr>
              <a:solidFill>
                <a:srgbClr val="469067"/>
              </a:solidFill>
              <a:ln w="19050">
                <a:solidFill>
                  <a:schemeClr val="lt1"/>
                </a:solidFill>
              </a:ln>
              <a:effectLst/>
            </c:spPr>
            <c:extLst xmlns:c15="http://schemas.microsoft.com/office/drawing/2012/chart">
              <c:ext xmlns:c16="http://schemas.microsoft.com/office/drawing/2014/chart" uri="{C3380CC4-5D6E-409C-BE32-E72D297353CC}">
                <c16:uniqueId val="{00000012-E98C-4C8F-99C7-935C495C130B}"/>
              </c:ext>
            </c:extLst>
          </c:dPt>
          <c:dPt>
            <c:idx val="1"/>
            <c:bubble3D val="0"/>
            <c:spPr>
              <a:solidFill>
                <a:srgbClr val="00B050"/>
              </a:solidFill>
              <a:ln w="19050">
                <a:solidFill>
                  <a:schemeClr val="lt1"/>
                </a:solidFill>
              </a:ln>
              <a:effectLst>
                <a:softEdge rad="0"/>
              </a:effectLst>
            </c:spPr>
            <c:extLst xmlns:c15="http://schemas.microsoft.com/office/drawing/2012/chart">
              <c:ext xmlns:c16="http://schemas.microsoft.com/office/drawing/2014/chart" uri="{C3380CC4-5D6E-409C-BE32-E72D297353CC}">
                <c16:uniqueId val="{00000014-E98C-4C8F-99C7-935C495C130B}"/>
              </c:ext>
            </c:extLst>
          </c:dPt>
          <c:dPt>
            <c:idx val="2"/>
            <c:bubble3D val="0"/>
            <c:spPr>
              <a:solidFill>
                <a:srgbClr val="33CC33"/>
              </a:solidFill>
              <a:ln w="19050">
                <a:solidFill>
                  <a:schemeClr val="lt1"/>
                </a:solidFill>
              </a:ln>
              <a:effectLst/>
            </c:spPr>
            <c:extLst xmlns:c15="http://schemas.microsoft.com/office/drawing/2012/chart">
              <c:ext xmlns:c16="http://schemas.microsoft.com/office/drawing/2014/chart" uri="{C3380CC4-5D6E-409C-BE32-E72D297353CC}">
                <c16:uniqueId val="{00000016-E98C-4C8F-99C7-935C495C130B}"/>
              </c:ext>
            </c:extLst>
          </c:dPt>
          <c:dPt>
            <c:idx val="3"/>
            <c:bubble3D val="0"/>
            <c:spPr>
              <a:solidFill>
                <a:srgbClr val="7030A0"/>
              </a:solidFill>
              <a:ln w="19050">
                <a:solidFill>
                  <a:schemeClr val="lt1"/>
                </a:solidFill>
              </a:ln>
              <a:effectLst/>
            </c:spPr>
            <c:extLst xmlns:c15="http://schemas.microsoft.com/office/drawing/2012/chart">
              <c:ext xmlns:c16="http://schemas.microsoft.com/office/drawing/2014/chart" uri="{C3380CC4-5D6E-409C-BE32-E72D297353CC}">
                <c16:uniqueId val="{00000018-E98C-4C8F-99C7-935C495C130B}"/>
              </c:ext>
            </c:extLst>
          </c:dPt>
          <c:dPt>
            <c:idx val="4"/>
            <c:bubble3D val="0"/>
            <c:spPr>
              <a:solidFill>
                <a:srgbClr val="FFCCFF"/>
              </a:solidFill>
              <a:ln w="19050">
                <a:solidFill>
                  <a:schemeClr val="lt1"/>
                </a:solidFill>
              </a:ln>
              <a:effectLst/>
            </c:spPr>
            <c:extLst xmlns:c15="http://schemas.microsoft.com/office/drawing/2012/chart">
              <c:ext xmlns:c16="http://schemas.microsoft.com/office/drawing/2014/chart" uri="{C3380CC4-5D6E-409C-BE32-E72D297353CC}">
                <c16:uniqueId val="{0000001A-E98C-4C8F-99C7-935C495C130B}"/>
              </c:ext>
            </c:extLst>
          </c:dPt>
          <c:dPt>
            <c:idx val="5"/>
            <c:bubble3D val="0"/>
            <c:spPr>
              <a:solidFill>
                <a:srgbClr val="E67AE6"/>
              </a:solidFill>
              <a:ln w="19050">
                <a:solidFill>
                  <a:schemeClr val="lt1"/>
                </a:solidFill>
              </a:ln>
              <a:effectLst/>
            </c:spPr>
            <c:extLst xmlns:c15="http://schemas.microsoft.com/office/drawing/2012/chart">
              <c:ext xmlns:c16="http://schemas.microsoft.com/office/drawing/2014/chart" uri="{C3380CC4-5D6E-409C-BE32-E72D297353CC}">
                <c16:uniqueId val="{0000001C-E98C-4C8F-99C7-935C495C130B}"/>
              </c:ext>
            </c:extLst>
          </c:dPt>
          <c:dPt>
            <c:idx val="6"/>
            <c:bubble3D val="0"/>
            <c:spPr>
              <a:solidFill>
                <a:srgbClr val="E67AE6"/>
              </a:solidFill>
              <a:ln w="19050">
                <a:solidFill>
                  <a:schemeClr val="lt1"/>
                </a:solidFill>
              </a:ln>
              <a:effectLst/>
            </c:spPr>
            <c:extLst xmlns:c15="http://schemas.microsoft.com/office/drawing/2012/chart">
              <c:ext xmlns:c16="http://schemas.microsoft.com/office/drawing/2014/chart" uri="{C3380CC4-5D6E-409C-BE32-E72D297353CC}">
                <c16:uniqueId val="{0000001E-E98C-4C8F-99C7-935C495C130B}"/>
              </c:ext>
            </c:extLst>
          </c:dPt>
          <c:dLbls>
            <c:dLbl>
              <c:idx val="0"/>
              <c:layout>
                <c:manualLayout>
                  <c:x val="0.1318781264211005"/>
                  <c:y val="-0.20139059523033842"/>
                </c:manualLayout>
              </c:layout>
              <c:tx>
                <c:rich>
                  <a:bodyPr rot="0" spcFirstLastPara="1" vertOverflow="ellipsis" vert="horz" wrap="square" lIns="38100" tIns="19050" rIns="38100" bIns="19050" anchor="ctr" anchorCtr="1">
                    <a:spAutoFit/>
                  </a:bodyPr>
                  <a:lstStyle/>
                  <a:p>
                    <a:pPr>
                      <a:defRPr lang="en-US" sz="2000" b="1" i="0" u="none" strike="noStrike" kern="1200" baseline="0">
                        <a:solidFill>
                          <a:srgbClr val="469067"/>
                        </a:solidFill>
                        <a:latin typeface="+mn-lt"/>
                        <a:ea typeface="+mn-ea"/>
                        <a:cs typeface="+mn-cs"/>
                      </a:defRPr>
                    </a:pPr>
                    <a:fld id="{3141E728-7709-473B-B74B-828D535D1788}" type="CATEGORYNAME">
                      <a:rPr lang="en-US" sz="2000" b="1" i="0" u="none" strike="noStrike" kern="1200" baseline="0">
                        <a:solidFill>
                          <a:srgbClr val="469067"/>
                        </a:solidFill>
                        <a:latin typeface="+mn-lt"/>
                        <a:ea typeface="+mn-ea"/>
                        <a:cs typeface="+mn-cs"/>
                      </a:rPr>
                      <a:pPr>
                        <a:defRPr lang="en-US" sz="2000" b="1">
                          <a:solidFill>
                            <a:srgbClr val="469067"/>
                          </a:solidFill>
                        </a:defRPr>
                      </a:pPr>
                      <a:t>[NOM DE CATÉGORIE]</a:t>
                    </a:fld>
                    <a:r>
                      <a:rPr lang="en-US" sz="2000" b="1" i="0" u="none" strike="noStrike" kern="1200" baseline="0">
                        <a:solidFill>
                          <a:srgbClr val="469067"/>
                        </a:solidFill>
                        <a:latin typeface="+mn-lt"/>
                        <a:ea typeface="+mn-ea"/>
                        <a:cs typeface="+mn-cs"/>
                      </a:rPr>
                      <a:t>
</a:t>
                    </a:r>
                    <a:fld id="{F71C378D-8792-4737-816B-9CF46A5F43C2}" type="PERCENTAGE">
                      <a:rPr lang="en-US" sz="1600" b="1" i="0" u="none" strike="noStrike" kern="1200" baseline="0">
                        <a:solidFill>
                          <a:sysClr val="windowText" lastClr="000000"/>
                        </a:solidFill>
                        <a:latin typeface="+mn-lt"/>
                        <a:ea typeface="+mn-ea"/>
                        <a:cs typeface="+mn-cs"/>
                      </a:rPr>
                      <a:pPr>
                        <a:defRPr lang="en-US" sz="2000" b="1">
                          <a:solidFill>
                            <a:srgbClr val="469067"/>
                          </a:solidFill>
                        </a:defRPr>
                      </a:pPr>
                      <a:t>[POURCENTAGE]</a:t>
                    </a:fld>
                    <a:endParaRPr lang="en-US" sz="2000" b="1" i="0" u="none" strike="noStrike" kern="1200" baseline="0">
                      <a:solidFill>
                        <a:srgbClr val="469067"/>
                      </a:solidFill>
                      <a:latin typeface="+mn-lt"/>
                      <a:ea typeface="+mn-ea"/>
                      <a:cs typeface="+mn-cs"/>
                    </a:endParaRPr>
                  </a:p>
                </c:rich>
              </c:tx>
              <c:numFmt formatCode="0.0%" sourceLinked="0"/>
              <c:spPr>
                <a:noFill/>
                <a:ln>
                  <a:noFill/>
                </a:ln>
                <a:effectLst/>
              </c:spPr>
              <c:txPr>
                <a:bodyPr rot="0" spcFirstLastPara="1" vertOverflow="ellipsis" vert="horz" wrap="square" lIns="38100" tIns="19050" rIns="38100" bIns="19050" anchor="ctr" anchorCtr="1">
                  <a:spAutoFit/>
                </a:bodyPr>
                <a:lstStyle/>
                <a:p>
                  <a:pPr>
                    <a:defRPr lang="en-US" sz="2000" b="1" i="0" u="none" strike="noStrike" kern="1200" baseline="0">
                      <a:solidFill>
                        <a:srgbClr val="469067"/>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2-E98C-4C8F-99C7-935C495C130B}"/>
                </c:ext>
              </c:extLst>
            </c:dLbl>
            <c:dLbl>
              <c:idx val="1"/>
              <c:layout>
                <c:manualLayout>
                  <c:x val="0.19463392451114142"/>
                  <c:y val="-2.1933629183502241E-2"/>
                </c:manualLayout>
              </c:layout>
              <c:tx>
                <c:rich>
                  <a:bodyPr/>
                  <a:lstStyle/>
                  <a:p>
                    <a:fld id="{AAA4F2F1-1AFA-4A1F-A36B-9AC4301361E0}" type="CATEGORYNAME">
                      <a:rPr lang="en-US" sz="2000" b="1">
                        <a:solidFill>
                          <a:srgbClr val="00B050"/>
                        </a:solidFill>
                      </a:rPr>
                      <a:pPr/>
                      <a:t>[NOM DE CATÉGORIE]</a:t>
                    </a:fld>
                    <a:r>
                      <a:rPr lang="en-US" sz="2000" b="1" baseline="0">
                        <a:solidFill>
                          <a:srgbClr val="00B050"/>
                        </a:solidFill>
                      </a:rPr>
                      <a:t>
</a:t>
                    </a:r>
                    <a:fld id="{29CE8652-CFAA-44EC-BAB3-9426169B4911}" type="PERCENTAGE">
                      <a:rPr lang="en-US" sz="1600" b="1" baseline="0"/>
                      <a:pPr/>
                      <a:t>[POURCENTAGE]</a:t>
                    </a:fld>
                    <a:endParaRPr lang="en-US" sz="2000" b="1" baseline="0">
                      <a:solidFill>
                        <a:srgbClr val="00B050"/>
                      </a:solidFill>
                    </a:endParaRPr>
                  </a:p>
                </c:rich>
              </c:tx>
              <c:showLegendKey val="0"/>
              <c:showVal val="0"/>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4-E98C-4C8F-99C7-935C495C130B}"/>
                </c:ext>
              </c:extLst>
            </c:dLbl>
            <c:dLbl>
              <c:idx val="2"/>
              <c:layout>
                <c:manualLayout>
                  <c:x val="-0.19918144611186905"/>
                  <c:y val="6.5800887550506615E-2"/>
                </c:manualLayout>
              </c:layout>
              <c:tx>
                <c:rich>
                  <a:bodyPr/>
                  <a:lstStyle/>
                  <a:p>
                    <a:fld id="{B6E06C69-1837-4550-93F7-2E1DD6DFC15B}" type="CATEGORYNAME">
                      <a:rPr lang="en-US" sz="2000" b="1" i="0" u="none" strike="noStrike" kern="1200" baseline="0">
                        <a:solidFill>
                          <a:srgbClr val="33CC33"/>
                        </a:solidFill>
                        <a:latin typeface="+mn-lt"/>
                        <a:ea typeface="+mn-ea"/>
                        <a:cs typeface="+mn-cs"/>
                      </a:rPr>
                      <a:pPr/>
                      <a:t>[NOM DE CATÉGORIE]</a:t>
                    </a:fld>
                    <a:r>
                      <a:rPr lang="en-US" sz="2000" b="1" baseline="0">
                        <a:solidFill>
                          <a:srgbClr val="00B050"/>
                        </a:solidFill>
                      </a:rPr>
                      <a:t>
</a:t>
                    </a:r>
                    <a:fld id="{12E70CAC-EFE7-4643-9477-B1C700F4D5C8}" type="PERCENTAGE">
                      <a:rPr lang="en-US" sz="1600" b="1" baseline="0"/>
                      <a:pPr/>
                      <a:t>[POURCENTAGE]</a:t>
                    </a:fld>
                    <a:endParaRPr lang="en-US" sz="2000" b="1" baseline="0">
                      <a:solidFill>
                        <a:srgbClr val="00B050"/>
                      </a:solidFill>
                    </a:endParaRPr>
                  </a:p>
                </c:rich>
              </c:tx>
              <c:showLegendKey val="0"/>
              <c:showVal val="0"/>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6-E98C-4C8F-99C7-935C495C130B}"/>
                </c:ext>
              </c:extLst>
            </c:dLbl>
            <c:dLbl>
              <c:idx val="3"/>
              <c:layout>
                <c:manualLayout>
                  <c:x val="-0.23010459299681674"/>
                  <c:y val="4.1873292077595117E-2"/>
                </c:manualLayout>
              </c:layout>
              <c:tx>
                <c:rich>
                  <a:bodyPr/>
                  <a:lstStyle/>
                  <a:p>
                    <a:fld id="{8EFB99C8-87A6-4ED4-8ACB-B929784B6E5F}" type="CATEGORYNAME">
                      <a:rPr lang="en-US" sz="2000" b="1">
                        <a:solidFill>
                          <a:srgbClr val="7030A0"/>
                        </a:solidFill>
                      </a:rPr>
                      <a:pPr/>
                      <a:t>[NOM DE CATÉGORIE]</a:t>
                    </a:fld>
                    <a:r>
                      <a:rPr lang="en-US" sz="2000" b="1" baseline="0">
                        <a:solidFill>
                          <a:srgbClr val="7030A0"/>
                        </a:solidFill>
                      </a:rPr>
                      <a:t>
</a:t>
                    </a:r>
                    <a:fld id="{8286234E-93A5-442F-8EB5-A0EBD86A33F6}" type="PERCENTAGE">
                      <a:rPr lang="en-US" sz="1600" b="1" baseline="0"/>
                      <a:pPr/>
                      <a:t>[POURCENTAGE]</a:t>
                    </a:fld>
                    <a:endParaRPr lang="en-US" sz="2000" b="1" baseline="0">
                      <a:solidFill>
                        <a:srgbClr val="7030A0"/>
                      </a:solidFill>
                    </a:endParaRPr>
                  </a:p>
                </c:rich>
              </c:tx>
              <c:showLegendKey val="0"/>
              <c:showVal val="0"/>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8-E98C-4C8F-99C7-935C495C130B}"/>
                </c:ext>
              </c:extLst>
            </c:dLbl>
            <c:dLbl>
              <c:idx val="4"/>
              <c:layout>
                <c:manualLayout>
                  <c:x val="-0.29104138244656663"/>
                  <c:y val="-3.3897426919957993E-2"/>
                </c:manualLayout>
              </c:layout>
              <c:tx>
                <c:rich>
                  <a:bodyPr/>
                  <a:lstStyle/>
                  <a:p>
                    <a:fld id="{0CD378AC-E403-4F71-9BA3-E9A926C3688C}" type="CATEGORYNAME">
                      <a:rPr lang="en-US" sz="2000" b="1">
                        <a:solidFill>
                          <a:srgbClr val="FFCCFF"/>
                        </a:solidFill>
                      </a:rPr>
                      <a:pPr/>
                      <a:t>[NOM DE CATÉGORIE]</a:t>
                    </a:fld>
                    <a:r>
                      <a:rPr lang="en-US" sz="2000" b="1" baseline="0">
                        <a:solidFill>
                          <a:srgbClr val="FFCCFF"/>
                        </a:solidFill>
                      </a:rPr>
                      <a:t>
</a:t>
                    </a:r>
                    <a:fld id="{5261D713-7CA9-4B88-ADE8-3579D7740C31}" type="PERCENTAGE">
                      <a:rPr lang="en-US" sz="1600" b="1" baseline="0"/>
                      <a:pPr/>
                      <a:t>[POURCENTAGE]</a:t>
                    </a:fld>
                    <a:endParaRPr lang="en-US" sz="2000" b="1" baseline="0">
                      <a:solidFill>
                        <a:srgbClr val="FFCCFF"/>
                      </a:solidFill>
                    </a:endParaRPr>
                  </a:p>
                </c:rich>
              </c:tx>
              <c:showLegendKey val="0"/>
              <c:showVal val="0"/>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A-E98C-4C8F-99C7-935C495C130B}"/>
                </c:ext>
              </c:extLst>
            </c:dLbl>
            <c:dLbl>
              <c:idx val="5"/>
              <c:layout>
                <c:manualLayout>
                  <c:x val="-0.19918144611186903"/>
                  <c:y val="-0.1834448986256548"/>
                </c:manualLayout>
              </c:layout>
              <c:tx>
                <c:rich>
                  <a:bodyPr/>
                  <a:lstStyle/>
                  <a:p>
                    <a:fld id="{D4C61248-BDFE-44B2-A43D-BD622F938AAD}" type="CATEGORYNAME">
                      <a:rPr lang="en-US" sz="2000" b="1">
                        <a:solidFill>
                          <a:srgbClr val="E67AE6"/>
                        </a:solidFill>
                      </a:rPr>
                      <a:pPr/>
                      <a:t>[NOM DE CATÉGORIE]</a:t>
                    </a:fld>
                    <a:r>
                      <a:rPr lang="en-US" sz="2000" b="1" baseline="0">
                        <a:solidFill>
                          <a:srgbClr val="E67AE6"/>
                        </a:solidFill>
                      </a:rPr>
                      <a:t>
</a:t>
                    </a:r>
                    <a:fld id="{A6ABDA4E-02D9-4AC3-83C4-4D967F8ED221}" type="PERCENTAGE">
                      <a:rPr lang="en-US" sz="1600" b="1" baseline="0"/>
                      <a:pPr/>
                      <a:t>[POURCENTAGE]</a:t>
                    </a:fld>
                    <a:endParaRPr lang="en-US" sz="2000" b="1" baseline="0">
                      <a:solidFill>
                        <a:srgbClr val="E67AE6"/>
                      </a:solidFill>
                    </a:endParaRPr>
                  </a:p>
                </c:rich>
              </c:tx>
              <c:showLegendKey val="0"/>
              <c:showVal val="0"/>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C-E98C-4C8F-99C7-935C495C130B}"/>
                </c:ext>
              </c:extLst>
            </c:dLbl>
            <c:dLbl>
              <c:idx val="6"/>
              <c:layout>
                <c:manualLayout>
                  <c:x val="-2.6375625284220168E-2"/>
                  <c:y val="-0.22830921863997369"/>
                </c:manualLayout>
              </c:layout>
              <c:tx>
                <c:rich>
                  <a:bodyPr rot="0" spcFirstLastPara="1" vertOverflow="ellipsis" vert="horz" wrap="square" lIns="38100" tIns="19050" rIns="38100" bIns="19050" anchor="ctr" anchorCtr="1">
                    <a:noAutofit/>
                  </a:bodyPr>
                  <a:lstStyle/>
                  <a:p>
                    <a:pPr>
                      <a:defRPr sz="2000" b="0" i="0" u="none" strike="noStrike" kern="1200" baseline="0">
                        <a:solidFill>
                          <a:schemeClr val="tx1">
                            <a:lumMod val="75000"/>
                            <a:lumOff val="25000"/>
                          </a:schemeClr>
                        </a:solidFill>
                        <a:latin typeface="+mn-lt"/>
                        <a:ea typeface="+mn-ea"/>
                        <a:cs typeface="+mn-cs"/>
                      </a:defRPr>
                    </a:pPr>
                    <a:fld id="{37647CC1-DE8D-4406-991B-E98B0D868403}" type="CATEGORYNAME">
                      <a:rPr lang="en-US" b="1"/>
                      <a:pPr>
                        <a:defRPr sz="2000"/>
                      </a:pPr>
                      <a:t>[NOM DE CATÉGORIE]</a:t>
                    </a:fld>
                    <a:r>
                      <a:rPr lang="en-US" b="1">
                        <a:solidFill>
                          <a:srgbClr val="E67AE6"/>
                        </a:solidFill>
                      </a:rPr>
                      <a:t>Santé et médico-social</a:t>
                    </a:r>
                    <a:r>
                      <a:rPr lang="en-US" b="1" baseline="0">
                        <a:solidFill>
                          <a:sysClr val="windowText" lastClr="000000"/>
                        </a:solidFill>
                      </a:rPr>
                      <a:t>
</a:t>
                    </a:r>
                    <a:fld id="{584AE136-4A08-4C3C-A01D-1EE608399805}" type="PERCENTAGE">
                      <a:rPr lang="en-US" sz="1600" b="1" baseline="0">
                        <a:solidFill>
                          <a:sysClr val="windowText" lastClr="000000"/>
                        </a:solidFill>
                      </a:rPr>
                      <a:pPr>
                        <a:defRPr sz="2000"/>
                      </a:pPr>
                      <a:t>[POURCENTAGE]</a:t>
                    </a:fld>
                    <a:endParaRPr lang="en-US" b="1" baseline="0">
                      <a:solidFill>
                        <a:sysClr val="windowText" lastClr="000000"/>
                      </a:solidFill>
                    </a:endParaRPr>
                  </a:p>
                </c:rich>
              </c:tx>
              <c:numFmt formatCode="0.0%" sourceLinked="0"/>
              <c:spPr>
                <a:noFill/>
                <a:ln>
                  <a:noFill/>
                </a:ln>
                <a:effectLst/>
              </c:spPr>
              <c:txPr>
                <a:bodyPr rot="0" spcFirstLastPara="1" vertOverflow="ellipsis" vert="horz" wrap="square" lIns="38100" tIns="19050" rIns="38100" bIns="19050" anchor="ctr" anchorCtr="1">
                  <a:noAutofit/>
                </a:bodyPr>
                <a:lstStyle/>
                <a:p>
                  <a:pPr>
                    <a:defRPr sz="20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layout>
                    <c:manualLayout>
                      <c:w val="0.16330608401098567"/>
                      <c:h val="0.15718436259413443"/>
                    </c:manualLayout>
                  </c15:layout>
                  <c15:dlblFieldTable/>
                  <c15:showDataLabelsRange val="0"/>
                </c:ext>
                <c:ext xmlns:c16="http://schemas.microsoft.com/office/drawing/2014/chart" uri="{C3380CC4-5D6E-409C-BE32-E72D297353CC}">
                  <c16:uniqueId val="{0000001E-E98C-4C8F-99C7-935C495C130B}"/>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'Allocation OD 2021'!$C$16:$C$22</c:f>
              <c:strCache>
                <c:ptCount val="6"/>
                <c:pt idx="0">
                  <c:v>Infrastructures de production d'énergie verte</c:v>
                </c:pt>
                <c:pt idx="1">
                  <c:v>Immobilier vert</c:v>
                </c:pt>
                <c:pt idx="2">
                  <c:v>Transport et mobilité durable</c:v>
                </c:pt>
                <c:pt idx="3">
                  <c:v>Infrastructures numériques</c:v>
                </c:pt>
                <c:pt idx="4">
                  <c:v>Economie Sociale et Solidaire</c:v>
                </c:pt>
                <c:pt idx="5">
                  <c:v>Santé et médico-social</c:v>
                </c:pt>
              </c:strCache>
              <c:extLst xmlns:c15="http://schemas.microsoft.com/office/drawing/2012/chart"/>
            </c:strRef>
          </c:cat>
          <c:val>
            <c:numRef>
              <c:f>'Allocation OD 2021'!$G$16:$G$22</c:f>
              <c:numCache>
                <c:formatCode>#\ ##0.00\ \ </c:formatCode>
                <c:ptCount val="7"/>
                <c:pt idx="0">
                  <c:v>17349631.219999999</c:v>
                </c:pt>
                <c:pt idx="1">
                  <c:v>306714736.06</c:v>
                </c:pt>
                <c:pt idx="2">
                  <c:v>9603856.620000001</c:v>
                </c:pt>
                <c:pt idx="3">
                  <c:v>162900000</c:v>
                </c:pt>
                <c:pt idx="4">
                  <c:v>2092868.48</c:v>
                </c:pt>
                <c:pt idx="5">
                  <c:v>9022071.0000000019</c:v>
                </c:pt>
                <c:pt idx="6">
                  <c:v>10309600</c:v>
                </c:pt>
              </c:numCache>
            </c:numRef>
          </c:val>
          <c:extLst xmlns:c15="http://schemas.microsoft.com/office/drawing/2012/chart">
            <c:ext xmlns:c16="http://schemas.microsoft.com/office/drawing/2014/chart" uri="{C3380CC4-5D6E-409C-BE32-E72D297353CC}">
              <c16:uniqueId val="{0000005D-E98C-4C8F-99C7-935C495C130B}"/>
            </c:ext>
          </c:extLst>
        </c:ser>
        <c:dLbls>
          <c:showLegendKey val="0"/>
          <c:showVal val="1"/>
          <c:showCatName val="0"/>
          <c:showSerName val="0"/>
          <c:showPercent val="0"/>
          <c:showBubbleSize val="0"/>
          <c:showLeaderLines val="1"/>
        </c:dLbls>
        <c:firstSliceAng val="0"/>
        <c:holeSize val="51"/>
        <c:extLst>
          <c:ext xmlns:c15="http://schemas.microsoft.com/office/drawing/2012/chart" uri="{02D57815-91ED-43cb-92C2-25804820EDAC}">
            <c15:filteredPieSeries>
              <c15:ser>
                <c:idx val="1"/>
                <c:order val="1"/>
                <c:tx>
                  <c:strRef>
                    <c:extLst>
                      <c:ext uri="{02D57815-91ED-43cb-92C2-25804820EDAC}">
                        <c15:formulaRef>
                          <c15:sqref>'Allocation OD 2019'!$G$15</c15:sqref>
                        </c15:formulaRef>
                      </c:ext>
                    </c:extLst>
                    <c:strCache>
                      <c:ptCount val="1"/>
                      <c:pt idx="0">
                        <c:v>Montants
investis</c:v>
                      </c:pt>
                    </c:strCache>
                  </c:strRef>
                </c:tx>
                <c:dPt>
                  <c:idx val="0"/>
                  <c:bubble3D val="0"/>
                  <c:spPr>
                    <a:solidFill>
                      <a:srgbClr val="469067"/>
                    </a:solidFill>
                    <a:ln w="19050">
                      <a:solidFill>
                        <a:schemeClr val="lt1"/>
                      </a:solidFill>
                    </a:ln>
                    <a:effectLst/>
                  </c:spPr>
                  <c:extLst>
                    <c:ext xmlns:c16="http://schemas.microsoft.com/office/drawing/2014/chart" uri="{C3380CC4-5D6E-409C-BE32-E72D297353CC}">
                      <c16:uniqueId val="{0000005F-E98C-4C8F-99C7-935C495C130B}"/>
                    </c:ext>
                  </c:extLst>
                </c:dPt>
                <c:dPt>
                  <c:idx val="1"/>
                  <c:bubble3D val="0"/>
                  <c:spPr>
                    <a:solidFill>
                      <a:srgbClr val="00B050"/>
                    </a:solidFill>
                    <a:ln w="19050">
                      <a:solidFill>
                        <a:schemeClr val="lt1"/>
                      </a:solidFill>
                    </a:ln>
                    <a:effectLst/>
                  </c:spPr>
                  <c:extLst>
                    <c:ext xmlns:c16="http://schemas.microsoft.com/office/drawing/2014/chart" uri="{C3380CC4-5D6E-409C-BE32-E72D297353CC}">
                      <c16:uniqueId val="{00000061-E98C-4C8F-99C7-935C495C130B}"/>
                    </c:ext>
                  </c:extLst>
                </c:dPt>
                <c:dPt>
                  <c:idx val="2"/>
                  <c:bubble3D val="0"/>
                  <c:spPr>
                    <a:solidFill>
                      <a:srgbClr val="92D050"/>
                    </a:solidFill>
                    <a:ln w="19050">
                      <a:solidFill>
                        <a:schemeClr val="lt1"/>
                      </a:solidFill>
                    </a:ln>
                    <a:effectLst/>
                  </c:spPr>
                  <c:extLst>
                    <c:ext xmlns:c16="http://schemas.microsoft.com/office/drawing/2014/chart" uri="{C3380CC4-5D6E-409C-BE32-E72D297353CC}">
                      <c16:uniqueId val="{00000063-E98C-4C8F-99C7-935C495C130B}"/>
                    </c:ext>
                  </c:extLst>
                </c:dPt>
                <c:dPt>
                  <c:idx val="3"/>
                  <c:bubble3D val="0"/>
                  <c:spPr>
                    <a:solidFill>
                      <a:srgbClr val="9900CC"/>
                    </a:solidFill>
                    <a:ln w="19050">
                      <a:solidFill>
                        <a:schemeClr val="lt1"/>
                      </a:solidFill>
                    </a:ln>
                    <a:effectLst/>
                  </c:spPr>
                  <c:extLst>
                    <c:ext xmlns:c16="http://schemas.microsoft.com/office/drawing/2014/chart" uri="{C3380CC4-5D6E-409C-BE32-E72D297353CC}">
                      <c16:uniqueId val="{00000065-E98C-4C8F-99C7-935C495C130B}"/>
                    </c:ext>
                  </c:extLst>
                </c:dPt>
                <c:dPt>
                  <c:idx val="4"/>
                  <c:bubble3D val="0"/>
                  <c:spPr>
                    <a:solidFill>
                      <a:srgbClr val="FFCCFF"/>
                    </a:solidFill>
                    <a:ln w="19050">
                      <a:solidFill>
                        <a:schemeClr val="lt1"/>
                      </a:solidFill>
                    </a:ln>
                    <a:effectLst/>
                  </c:spPr>
                  <c:extLst>
                    <c:ext xmlns:c16="http://schemas.microsoft.com/office/drawing/2014/chart" uri="{C3380CC4-5D6E-409C-BE32-E72D297353CC}">
                      <c16:uniqueId val="{00000067-E98C-4C8F-99C7-935C495C130B}"/>
                    </c:ext>
                  </c:extLst>
                </c:dPt>
                <c:dPt>
                  <c:idx val="5"/>
                  <c:bubble3D val="0"/>
                  <c:spPr>
                    <a:solidFill>
                      <a:srgbClr val="990099"/>
                    </a:solidFill>
                    <a:ln w="19050">
                      <a:solidFill>
                        <a:schemeClr val="lt1"/>
                      </a:solidFill>
                    </a:ln>
                    <a:effectLst/>
                  </c:spPr>
                  <c:extLst>
                    <c:ext xmlns:c16="http://schemas.microsoft.com/office/drawing/2014/chart" uri="{C3380CC4-5D6E-409C-BE32-E72D297353CC}">
                      <c16:uniqueId val="{00000069-E98C-4C8F-99C7-935C495C130B}"/>
                    </c:ext>
                  </c:extLst>
                </c:dPt>
                <c:dPt>
                  <c:idx val="6"/>
                  <c:bubble3D val="0"/>
                  <c:spPr>
                    <a:solidFill>
                      <a:srgbClr val="7030A0"/>
                    </a:solidFill>
                    <a:ln w="19050">
                      <a:solidFill>
                        <a:schemeClr val="lt1"/>
                      </a:solidFill>
                    </a:ln>
                    <a:effectLst/>
                  </c:spPr>
                  <c:extLst>
                    <c:ext xmlns:c16="http://schemas.microsoft.com/office/drawing/2014/chart" uri="{C3380CC4-5D6E-409C-BE32-E72D297353CC}">
                      <c16:uniqueId val="{0000006B-E98C-4C8F-99C7-935C495C130B}"/>
                    </c:ext>
                  </c:extLst>
                </c:dPt>
                <c:dPt>
                  <c:idx val="7"/>
                  <c:bubble3D val="0"/>
                  <c:spPr>
                    <a:solidFill>
                      <a:srgbClr val="E67AE6"/>
                    </a:solidFill>
                    <a:ln w="19050">
                      <a:solidFill>
                        <a:schemeClr val="lt1"/>
                      </a:solidFill>
                    </a:ln>
                    <a:effectLst/>
                  </c:spPr>
                  <c:extLst>
                    <c:ext xmlns:c16="http://schemas.microsoft.com/office/drawing/2014/chart" uri="{C3380CC4-5D6E-409C-BE32-E72D297353CC}">
                      <c16:uniqueId val="{0000006D-E98C-4C8F-99C7-935C495C130B}"/>
                    </c:ext>
                  </c:extLst>
                </c:dPt>
                <c:dLbls>
                  <c:dLbl>
                    <c:idx val="0"/>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64A871EA-126C-4704-A98F-D0A59BBD7DF3}" type="CATEGORYNAME">
                            <a:rPr lang="en-US" sz="1600" b="1">
                              <a:solidFill>
                                <a:srgbClr val="469067"/>
                              </a:solidFill>
                            </a:rPr>
                            <a:pPr>
                              <a:defRPr/>
                            </a:pPr>
                            <a:t>[NOM DE CATÉGORIE]</a:t>
                          </a:fld>
                          <a:r>
                            <a:rPr lang="en-US" baseline="0"/>
                            <a:t>
</a:t>
                          </a:r>
                          <a:fld id="{7EF58D22-B65C-4914-A23C-926CA1709454}" type="PERCENTAGE">
                            <a:rPr lang="en-US" sz="1600" b="1"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3159943194383986"/>
                            <c:h val="0.10290454858064772"/>
                          </c:manualLayout>
                        </c15:layout>
                        <c15:dlblFieldTable/>
                        <c15:showDataLabelsRange val="0"/>
                      </c:ext>
                      <c:ext xmlns:c16="http://schemas.microsoft.com/office/drawing/2014/chart" uri="{C3380CC4-5D6E-409C-BE32-E72D297353CC}">
                        <c16:uniqueId val="{0000005F-E98C-4C8F-99C7-935C495C130B}"/>
                      </c:ext>
                    </c:extLst>
                  </c:dLbl>
                  <c:dLbl>
                    <c:idx val="1"/>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90EED37E-701C-4C6D-8F71-772857C67AE5}" type="CATEGORYNAME">
                            <a:rPr lang="en-US" sz="1600" b="1">
                              <a:solidFill>
                                <a:srgbClr val="00B050"/>
                              </a:solidFill>
                            </a:rPr>
                            <a:pPr>
                              <a:defRPr/>
                            </a:pPr>
                            <a:t>[NOM DE CATÉGORIE]</a:t>
                          </a:fld>
                          <a:r>
                            <a:rPr lang="en-US" baseline="0"/>
                            <a:t>
</a:t>
                          </a:r>
                          <a:fld id="{D67120A0-D8A2-4E82-8A00-D97A1AC3AE8F}" type="PERCENTAGE">
                            <a:rPr lang="en-US" sz="1600" b="1"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2463389385645605"/>
                            <c:h val="8.5118476141885224E-2"/>
                          </c:manualLayout>
                        </c15:layout>
                        <c15:dlblFieldTable/>
                        <c15:showDataLabelsRange val="0"/>
                      </c:ext>
                      <c:ext xmlns:c16="http://schemas.microsoft.com/office/drawing/2014/chart" uri="{C3380CC4-5D6E-409C-BE32-E72D297353CC}">
                        <c16:uniqueId val="{00000061-E98C-4C8F-99C7-935C495C130B}"/>
                      </c:ext>
                    </c:extLst>
                  </c:dLbl>
                  <c:dLbl>
                    <c:idx val="2"/>
                    <c:tx>
                      <c:rich>
                        <a:bodyPr/>
                        <a:lstStyle/>
                        <a:p>
                          <a:fld id="{5973C9AE-156C-4338-AE9E-2B78DED699E4}" type="CATEGORYNAME">
                            <a:rPr lang="en-US" sz="1600" b="1">
                              <a:solidFill>
                                <a:srgbClr val="92D050"/>
                              </a:solidFill>
                            </a:rPr>
                            <a:pPr/>
                            <a:t>[NOM DE CATÉGORIE]</a:t>
                          </a:fld>
                          <a:r>
                            <a:rPr lang="en-US" sz="1600" b="1" baseline="0">
                              <a:solidFill>
                                <a:sysClr val="windowText" lastClr="000000"/>
                              </a:solidFill>
                            </a:rPr>
                            <a:t>
</a:t>
                          </a:r>
                          <a:fld id="{522B8907-E5D7-4466-9736-7E7EEE849C7B}"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c:ext uri="{CE6537A1-D6FC-4f65-9D91-7224C49458BB}">
                        <c15:dlblFieldTable/>
                        <c15:showDataLabelsRange val="0"/>
                      </c:ext>
                      <c:ext xmlns:c16="http://schemas.microsoft.com/office/drawing/2014/chart" uri="{C3380CC4-5D6E-409C-BE32-E72D297353CC}">
                        <c16:uniqueId val="{00000063-E98C-4C8F-99C7-935C495C130B}"/>
                      </c:ext>
                    </c:extLst>
                  </c:dLbl>
                  <c:dLbl>
                    <c:idx val="3"/>
                    <c:tx>
                      <c:rich>
                        <a:bodyPr/>
                        <a:lstStyle/>
                        <a:p>
                          <a:fld id="{28E530F0-1F1D-443D-8260-8D1E8581C5C6}" type="CATEGORYNAME">
                            <a:rPr lang="en-US" sz="1600" b="1">
                              <a:solidFill>
                                <a:srgbClr val="7030A0"/>
                              </a:solidFill>
                            </a:rPr>
                            <a:pPr/>
                            <a:t>[NOM DE CATÉGORIE]</a:t>
                          </a:fld>
                          <a:r>
                            <a:rPr lang="en-US" sz="1600" b="1" baseline="0">
                              <a:solidFill>
                                <a:sysClr val="windowText" lastClr="000000"/>
                              </a:solidFill>
                            </a:rPr>
                            <a:t>
</a:t>
                          </a:r>
                          <a:fld id="{F0A3FF37-7553-4D16-9EDD-9D186F231B2E}"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c:ext uri="{CE6537A1-D6FC-4f65-9D91-7224C49458BB}">
                        <c15:dlblFieldTable/>
                        <c15:showDataLabelsRange val="0"/>
                      </c:ext>
                      <c:ext xmlns:c16="http://schemas.microsoft.com/office/drawing/2014/chart" uri="{C3380CC4-5D6E-409C-BE32-E72D297353CC}">
                        <c16:uniqueId val="{00000065-E98C-4C8F-99C7-935C495C130B}"/>
                      </c:ext>
                    </c:extLst>
                  </c:dLbl>
                  <c:dLbl>
                    <c:idx val="4"/>
                    <c:tx>
                      <c:rich>
                        <a:bodyPr/>
                        <a:lstStyle/>
                        <a:p>
                          <a:fld id="{41B6B40F-0C43-44AD-8986-4BDF78044CF7}" type="CATEGORYNAME">
                            <a:rPr lang="en-US" sz="1600" b="1" i="0">
                              <a:solidFill>
                                <a:srgbClr val="FFCCFF"/>
                              </a:solidFill>
                            </a:rPr>
                            <a:pPr/>
                            <a:t>[NOM DE CATÉGORIE]</a:t>
                          </a:fld>
                          <a:r>
                            <a:rPr lang="en-US" sz="1600" b="1" i="0" baseline="0">
                              <a:solidFill>
                                <a:sysClr val="windowText" lastClr="000000"/>
                              </a:solidFill>
                            </a:rPr>
                            <a:t>
</a:t>
                          </a:r>
                          <a:fld id="{A066F512-8029-4228-AC16-A9DF84FEFC28}" type="PERCENTAGE">
                            <a:rPr lang="en-US" sz="1600" b="1" i="0" baseline="0">
                              <a:solidFill>
                                <a:sysClr val="windowText" lastClr="000000"/>
                              </a:solidFill>
                            </a:rPr>
                            <a:pPr/>
                            <a:t>[POURCENTAGE]</a:t>
                          </a:fld>
                          <a:endParaRPr lang="en-US" sz="1600" b="1" i="0" baseline="0">
                            <a:solidFill>
                              <a:sysClr val="windowText" lastClr="000000"/>
                            </a:solidFill>
                          </a:endParaRPr>
                        </a:p>
                      </c:rich>
                    </c:tx>
                    <c:showLegendKey val="0"/>
                    <c:showVal val="0"/>
                    <c:showCatName val="1"/>
                    <c:showSerName val="0"/>
                    <c:showPercent val="1"/>
                    <c:showBubbleSize val="0"/>
                    <c:extLst>
                      <c:ext uri="{CE6537A1-D6FC-4f65-9D91-7224C49458BB}">
                        <c15:dlblFieldTable/>
                        <c15:showDataLabelsRange val="0"/>
                      </c:ext>
                      <c:ext xmlns:c16="http://schemas.microsoft.com/office/drawing/2014/chart" uri="{C3380CC4-5D6E-409C-BE32-E72D297353CC}">
                        <c16:uniqueId val="{00000067-E98C-4C8F-99C7-935C495C130B}"/>
                      </c:ext>
                    </c:extLst>
                  </c:dLbl>
                  <c:dLbl>
                    <c:idx val="5"/>
                    <c:tx>
                      <c:rich>
                        <a:bodyPr/>
                        <a:lstStyle/>
                        <a:p>
                          <a:fld id="{4FEE3B3D-F763-490D-A084-9ED500742136}" type="CATEGORYNAME">
                            <a:rPr lang="en-US" sz="1600" b="1">
                              <a:solidFill>
                                <a:srgbClr val="990099"/>
                              </a:solidFill>
                            </a:rPr>
                            <a:pPr/>
                            <a:t>[NOM DE CATÉGORIE]</a:t>
                          </a:fld>
                          <a:r>
                            <a:rPr lang="en-US" sz="1600" b="1" baseline="0">
                              <a:solidFill>
                                <a:sysClr val="windowText" lastClr="000000"/>
                              </a:solidFill>
                            </a:rPr>
                            <a:t>
</a:t>
                          </a:r>
                          <a:fld id="{022D3269-92C2-492B-ABD8-7F6B5AA083EC}"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c:ext uri="{CE6537A1-D6FC-4f65-9D91-7224C49458BB}">
                        <c15:dlblFieldTable/>
                        <c15:showDataLabelsRange val="0"/>
                      </c:ext>
                      <c:ext xmlns:c16="http://schemas.microsoft.com/office/drawing/2014/chart" uri="{C3380CC4-5D6E-409C-BE32-E72D297353CC}">
                        <c16:uniqueId val="{00000069-E98C-4C8F-99C7-935C495C130B}"/>
                      </c:ext>
                    </c:extLst>
                  </c:dLbl>
                  <c:dLbl>
                    <c:idx val="6"/>
                    <c:tx>
                      <c:rich>
                        <a:bodyPr rot="0" spcFirstLastPara="1" vertOverflow="ellipsis" vert="horz" wrap="square" lIns="38100" tIns="19050" rIns="38100" bIns="19050" anchor="ctr" anchorCtr="1">
                          <a:noAutofit/>
                        </a:bodyPr>
                        <a:lstStyle/>
                        <a:p>
                          <a:pPr>
                            <a:defRPr sz="2000" b="0" i="0" u="none" strike="noStrike" kern="1200" baseline="0">
                              <a:solidFill>
                                <a:schemeClr val="tx1">
                                  <a:lumMod val="75000"/>
                                  <a:lumOff val="25000"/>
                                </a:schemeClr>
                              </a:solidFill>
                              <a:latin typeface="+mn-lt"/>
                              <a:ea typeface="+mn-ea"/>
                              <a:cs typeface="+mn-cs"/>
                            </a:defRPr>
                          </a:pPr>
                          <a:fld id="{C2A04149-736C-4894-A813-E8C025CF7DBD}" type="CATEGORYNAME">
                            <a:rPr lang="en-US" sz="1600" b="1">
                              <a:solidFill>
                                <a:srgbClr val="7030A0"/>
                              </a:solidFill>
                            </a:rPr>
                            <a:pPr>
                              <a:defRPr sz="2000"/>
                            </a:pPr>
                            <a:t>[NOM DE CATÉGORIE]</a:t>
                          </a:fld>
                          <a:r>
                            <a:rPr lang="en-US" sz="1600" b="1" baseline="0">
                              <a:solidFill>
                                <a:sysClr val="windowText" lastClr="000000"/>
                              </a:solidFill>
                            </a:rPr>
                            <a:t>
</a:t>
                          </a:r>
                          <a:fld id="{FCA35A95-E358-476F-B1F1-CF9E83630E58}" type="PERCENTAGE">
                            <a:rPr lang="en-US" sz="1600" b="1" baseline="0">
                              <a:solidFill>
                                <a:sysClr val="windowText" lastClr="000000"/>
                              </a:solidFill>
                            </a:rPr>
                            <a:pPr>
                              <a:defRPr sz="2000"/>
                            </a:pPr>
                            <a:t>[POURCENTAGE]</a:t>
                          </a:fld>
                          <a:endParaRPr lang="en-US" sz="1600" b="1" baseline="0">
                            <a:solidFill>
                              <a:sysClr val="windowText" lastClr="000000"/>
                            </a:solidFill>
                          </a:endParaRPr>
                        </a:p>
                      </c:rich>
                    </c:tx>
                    <c:numFmt formatCode="0.0%" sourceLinked="0"/>
                    <c:spPr>
                      <a:noFill/>
                      <a:ln>
                        <a:noFill/>
                      </a:ln>
                      <a:effectLst/>
                    </c:spPr>
                    <c:txPr>
                      <a:bodyPr rot="0" spcFirstLastPara="1" vertOverflow="ellipsis" vert="horz" wrap="square" lIns="38100" tIns="19050" rIns="38100" bIns="19050" anchor="ctr" anchorCtr="1">
                        <a:noAutofit/>
                      </a:bodyPr>
                      <a:lstStyle/>
                      <a:p>
                        <a:pPr>
                          <a:defRPr sz="20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dlblFieldTable/>
                        <c15:showDataLabelsRange val="0"/>
                      </c:ext>
                      <c:ext xmlns:c16="http://schemas.microsoft.com/office/drawing/2014/chart" uri="{C3380CC4-5D6E-409C-BE32-E72D297353CC}">
                        <c16:uniqueId val="{0000006B-E98C-4C8F-99C7-935C495C130B}"/>
                      </c:ext>
                    </c:extLst>
                  </c:dLbl>
                  <c:dLbl>
                    <c:idx val="7"/>
                    <c:tx>
                      <c:rich>
                        <a:bodyPr/>
                        <a:lstStyle/>
                        <a:p>
                          <a:fld id="{02E9D736-03D0-4230-B1A7-0917C3DE7D8D}" type="CATEGORYNAME">
                            <a:rPr lang="en-US" sz="1600" b="1">
                              <a:solidFill>
                                <a:srgbClr val="E67AE6"/>
                              </a:solidFill>
                            </a:rPr>
                            <a:pPr/>
                            <a:t>[NOM DE CATÉGORIE]</a:t>
                          </a:fld>
                          <a:r>
                            <a:rPr lang="en-US" sz="1600" b="1" baseline="0">
                              <a:solidFill>
                                <a:sysClr val="windowText" lastClr="000000"/>
                              </a:solidFill>
                            </a:rPr>
                            <a:t>
</a:t>
                          </a:r>
                          <a:fld id="{F641AD8D-D66A-4858-8033-E2AC625D4D95}"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c:ext uri="{CE6537A1-D6FC-4f65-9D91-7224C49458BB}">
                        <c15:dlblFieldTable/>
                        <c15:showDataLabelsRange val="0"/>
                      </c:ext>
                      <c:ext xmlns:c16="http://schemas.microsoft.com/office/drawing/2014/chart" uri="{C3380CC4-5D6E-409C-BE32-E72D297353CC}">
                        <c16:uniqueId val="{0000006D-E98C-4C8F-99C7-935C495C130B}"/>
                      </c:ext>
                    </c:extLst>
                  </c:dLbl>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c:ext uri="{CE6537A1-D6FC-4f65-9D91-7224C49458BB}">
                      <c15:spPr xmlns:c15="http://schemas.microsoft.com/office/drawing/2012/chart">
                        <a:prstGeom prst="wedgeRectCallout">
                          <a:avLst/>
                        </a:prstGeom>
                        <a:noFill/>
                        <a:ln>
                          <a:noFill/>
                        </a:ln>
                      </c15:spPr>
                    </c:ext>
                  </c:extLst>
                </c:dLbls>
                <c:cat>
                  <c:strRef>
                    <c:extLst>
                      <c:ext uri="{02D57815-91ED-43cb-92C2-25804820EDAC}">
                        <c15:formulaRef>
                          <c15:sqref>'Allocation OD 2021'!$C$16:$C$22</c15:sqref>
                        </c15:formulaRef>
                      </c:ext>
                    </c:extLst>
                    <c:strCache>
                      <c:ptCount val="6"/>
                      <c:pt idx="0">
                        <c:v>Infrastructures de production d'énergie verte</c:v>
                      </c:pt>
                      <c:pt idx="1">
                        <c:v>Immobilier vert</c:v>
                      </c:pt>
                      <c:pt idx="2">
                        <c:v>Transport et mobilité durable</c:v>
                      </c:pt>
                      <c:pt idx="3">
                        <c:v>Infrastructures numériques</c:v>
                      </c:pt>
                      <c:pt idx="4">
                        <c:v>Economie Sociale et Solidaire</c:v>
                      </c:pt>
                      <c:pt idx="5">
                        <c:v>Santé et médico-social</c:v>
                      </c:pt>
                    </c:strCache>
                  </c:strRef>
                </c:cat>
                <c:val>
                  <c:numRef>
                    <c:extLst>
                      <c:ext uri="{02D57815-91ED-43cb-92C2-25804820EDAC}">
                        <c15:formulaRef>
                          <c15:sqref>'Allocation OD 2019'!$G$16:$G$23</c15:sqref>
                        </c15:formulaRef>
                      </c:ext>
                    </c:extLst>
                    <c:numCache>
                      <c:formatCode>#\ ##0.00\ \ </c:formatCode>
                      <c:ptCount val="8"/>
                      <c:pt idx="0">
                        <c:v>24829656.490000002</c:v>
                      </c:pt>
                      <c:pt idx="1">
                        <c:v>368867821.15680003</c:v>
                      </c:pt>
                      <c:pt idx="2">
                        <c:v>40000000</c:v>
                      </c:pt>
                      <c:pt idx="3">
                        <c:v>5999872</c:v>
                      </c:pt>
                      <c:pt idx="4">
                        <c:v>24500000</c:v>
                      </c:pt>
                      <c:pt idx="5">
                        <c:v>3153608.58</c:v>
                      </c:pt>
                      <c:pt idx="6">
                        <c:v>90636338.636363626</c:v>
                      </c:pt>
                      <c:pt idx="7">
                        <c:v>38154280.700000003</c:v>
                      </c:pt>
                    </c:numCache>
                  </c:numRef>
                </c:val>
                <c:extLst>
                  <c:ext xmlns:c16="http://schemas.microsoft.com/office/drawing/2014/chart" uri="{C3380CC4-5D6E-409C-BE32-E72D297353CC}">
                    <c16:uniqueId val="{00000070-E98C-4C8F-99C7-935C495C130B}"/>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'Allocation OD 2020'!$G$15</c15:sqref>
                        </c15:formulaRef>
                      </c:ext>
                    </c:extLst>
                    <c:strCache>
                      <c:ptCount val="1"/>
                      <c:pt idx="0">
                        <c:v>Montants
investis</c:v>
                      </c:pt>
                    </c:strCache>
                  </c:strRef>
                </c:tx>
                <c:dPt>
                  <c:idx val="0"/>
                  <c:bubble3D val="0"/>
                  <c:spPr>
                    <a:solidFill>
                      <a:srgbClr val="469067"/>
                    </a:solidFill>
                    <a:ln w="19050">
                      <a:solidFill>
                        <a:schemeClr val="lt1"/>
                      </a:solidFill>
                    </a:ln>
                    <a:effectLst/>
                  </c:spPr>
                  <c:extLst xmlns:c15="http://schemas.microsoft.com/office/drawing/2012/chart">
                    <c:ext xmlns:c16="http://schemas.microsoft.com/office/drawing/2014/chart" uri="{C3380CC4-5D6E-409C-BE32-E72D297353CC}">
                      <c16:uniqueId val="{00000072-E98C-4C8F-99C7-935C495C130B}"/>
                    </c:ext>
                  </c:extLst>
                </c:dPt>
                <c:dPt>
                  <c:idx val="1"/>
                  <c:bubble3D val="0"/>
                  <c:spPr>
                    <a:solidFill>
                      <a:srgbClr val="00B050"/>
                    </a:solidFill>
                    <a:ln w="19050">
                      <a:solidFill>
                        <a:schemeClr val="lt1"/>
                      </a:solidFill>
                    </a:ln>
                    <a:effectLst/>
                  </c:spPr>
                  <c:extLst xmlns:c15="http://schemas.microsoft.com/office/drawing/2012/chart">
                    <c:ext xmlns:c16="http://schemas.microsoft.com/office/drawing/2014/chart" uri="{C3380CC4-5D6E-409C-BE32-E72D297353CC}">
                      <c16:uniqueId val="{00000074-E98C-4C8F-99C7-935C495C130B}"/>
                    </c:ext>
                  </c:extLst>
                </c:dPt>
                <c:dPt>
                  <c:idx val="2"/>
                  <c:bubble3D val="0"/>
                  <c:spPr>
                    <a:solidFill>
                      <a:srgbClr val="33CC33"/>
                    </a:solidFill>
                    <a:ln w="19050">
                      <a:solidFill>
                        <a:schemeClr val="lt1"/>
                      </a:solidFill>
                    </a:ln>
                    <a:effectLst/>
                  </c:spPr>
                  <c:extLst xmlns:c15="http://schemas.microsoft.com/office/drawing/2012/chart">
                    <c:ext xmlns:c16="http://schemas.microsoft.com/office/drawing/2014/chart" uri="{C3380CC4-5D6E-409C-BE32-E72D297353CC}">
                      <c16:uniqueId val="{00000076-E98C-4C8F-99C7-935C495C130B}"/>
                    </c:ext>
                  </c:extLst>
                </c:dPt>
                <c:dPt>
                  <c:idx val="3"/>
                  <c:bubble3D val="0"/>
                  <c:spPr>
                    <a:solidFill>
                      <a:srgbClr val="BEE3A7"/>
                    </a:solidFill>
                    <a:ln w="19050">
                      <a:solidFill>
                        <a:schemeClr val="lt1"/>
                      </a:solidFill>
                    </a:ln>
                    <a:effectLst/>
                  </c:spPr>
                  <c:extLst xmlns:c15="http://schemas.microsoft.com/office/drawing/2012/chart">
                    <c:ext xmlns:c16="http://schemas.microsoft.com/office/drawing/2014/chart" uri="{C3380CC4-5D6E-409C-BE32-E72D297353CC}">
                      <c16:uniqueId val="{00000078-E98C-4C8F-99C7-935C495C130B}"/>
                    </c:ext>
                  </c:extLst>
                </c:dPt>
                <c:dPt>
                  <c:idx val="4"/>
                  <c:bubble3D val="0"/>
                  <c:spPr>
                    <a:solidFill>
                      <a:srgbClr val="7030A0"/>
                    </a:solidFill>
                    <a:ln w="19050">
                      <a:solidFill>
                        <a:schemeClr val="lt1"/>
                      </a:solidFill>
                    </a:ln>
                    <a:effectLst/>
                  </c:spPr>
                  <c:extLst xmlns:c15="http://schemas.microsoft.com/office/drawing/2012/chart">
                    <c:ext xmlns:c16="http://schemas.microsoft.com/office/drawing/2014/chart" uri="{C3380CC4-5D6E-409C-BE32-E72D297353CC}">
                      <c16:uniqueId val="{0000007A-E98C-4C8F-99C7-935C495C130B}"/>
                    </c:ext>
                  </c:extLst>
                </c:dPt>
                <c:dPt>
                  <c:idx val="5"/>
                  <c:bubble3D val="0"/>
                  <c:spPr>
                    <a:solidFill>
                      <a:srgbClr val="E67AE6"/>
                    </a:solidFill>
                    <a:ln w="19050">
                      <a:solidFill>
                        <a:schemeClr val="lt1"/>
                      </a:solidFill>
                    </a:ln>
                    <a:effectLst/>
                  </c:spPr>
                  <c:extLst xmlns:c15="http://schemas.microsoft.com/office/drawing/2012/chart">
                    <c:ext xmlns:c16="http://schemas.microsoft.com/office/drawing/2014/chart" uri="{C3380CC4-5D6E-409C-BE32-E72D297353CC}">
                      <c16:uniqueId val="{0000007C-E98C-4C8F-99C7-935C495C130B}"/>
                    </c:ext>
                  </c:extLst>
                </c:dPt>
                <c:dLbls>
                  <c:dLbl>
                    <c:idx val="0"/>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63C560A6-B827-4EC6-AAB6-63021A93A7CC}" type="CATEGORYNAME">
                            <a:rPr lang="en-US" sz="1600" b="1" i="0">
                              <a:solidFill>
                                <a:srgbClr val="469067"/>
                              </a:solidFill>
                            </a:rPr>
                            <a:pPr>
                              <a:defRPr/>
                            </a:pPr>
                            <a:t>[NOM DE CATÉGORIE]</a:t>
                          </a:fld>
                          <a:r>
                            <a:rPr lang="en-US" sz="1600" b="1" i="0" baseline="0">
                              <a:solidFill>
                                <a:sysClr val="windowText" lastClr="000000"/>
                              </a:solidFill>
                            </a:rPr>
                            <a:t>
</a:t>
                          </a:r>
                          <a:fld id="{A60F6745-5218-4272-81E4-496672955AAF}" type="PERCENTAGE">
                            <a:rPr lang="en-US" sz="1600" b="1" i="0" baseline="0">
                              <a:solidFill>
                                <a:sysClr val="windowText" lastClr="000000"/>
                              </a:solidFill>
                            </a:rPr>
                            <a:pPr>
                              <a:defRPr/>
                            </a:pPr>
                            <a:t>[POURCENTAGE]</a:t>
                          </a:fld>
                          <a:endParaRPr lang="en-US" sz="1600" b="1" i="0" baseline="0">
                            <a:solidFill>
                              <a:sysClr val="windowText" lastClr="000000"/>
                            </a:solidFill>
                          </a:endParaRPr>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0.13786957748094511"/>
                            <c:h val="8.9482604801939564E-2"/>
                          </c:manualLayout>
                        </c15:layout>
                        <c15:dlblFieldTable/>
                        <c15:showDataLabelsRange val="0"/>
                      </c:ext>
                      <c:ext xmlns:c16="http://schemas.microsoft.com/office/drawing/2014/chart" uri="{C3380CC4-5D6E-409C-BE32-E72D297353CC}">
                        <c16:uniqueId val="{00000072-E98C-4C8F-99C7-935C495C130B}"/>
                      </c:ext>
                    </c:extLst>
                  </c:dLbl>
                  <c:dLbl>
                    <c:idx val="1"/>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51AABD02-821A-46DC-A298-40B2069BDD3E}" type="CATEGORYNAME">
                            <a:rPr lang="en-US" sz="1600" b="1" i="0">
                              <a:solidFill>
                                <a:srgbClr val="469067"/>
                              </a:solidFill>
                            </a:rPr>
                            <a:pPr>
                              <a:defRPr/>
                            </a:pPr>
                            <a:t>[NOM DE CATÉGORIE]</a:t>
                          </a:fld>
                          <a:r>
                            <a:rPr lang="en-US" baseline="0"/>
                            <a:t>
</a:t>
                          </a:r>
                          <a:fld id="{93E820FA-D7E2-4A7B-A87E-3D45424FF790}" type="PERCENTAGE">
                            <a:rPr lang="en-US" sz="1600" b="1"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0.10529498236524874"/>
                            <c:h val="9.4888277097315718E-2"/>
                          </c:manualLayout>
                        </c15:layout>
                        <c15:dlblFieldTable/>
                        <c15:showDataLabelsRange val="0"/>
                      </c:ext>
                      <c:ext xmlns:c16="http://schemas.microsoft.com/office/drawing/2014/chart" uri="{C3380CC4-5D6E-409C-BE32-E72D297353CC}">
                        <c16:uniqueId val="{00000074-E98C-4C8F-99C7-935C495C130B}"/>
                      </c:ext>
                    </c:extLst>
                  </c:dLbl>
                  <c:dLbl>
                    <c:idx val="2"/>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8B6C3BAE-83BC-4260-8463-0816C40369B5}" type="CATEGORYNAME">
                            <a:rPr lang="en-US" sz="1600" b="1">
                              <a:solidFill>
                                <a:srgbClr val="33CC33"/>
                              </a:solidFill>
                            </a:rPr>
                            <a:pPr>
                              <a:defRPr/>
                            </a:pPr>
                            <a:t>[NOM DE CATÉGORIE]</a:t>
                          </a:fld>
                          <a:r>
                            <a:rPr lang="en-US" baseline="0"/>
                            <a:t>
</a:t>
                          </a:r>
                          <a:fld id="{A9965814-B783-454D-A92E-2483143F58EB}" type="PERCENTAGE">
                            <a:rPr lang="en-US" sz="1600" b="1"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8.7786412481114046E-2"/>
                            <c:h val="9.4888277097315718E-2"/>
                          </c:manualLayout>
                        </c15:layout>
                        <c15:dlblFieldTable/>
                        <c15:showDataLabelsRange val="0"/>
                      </c:ext>
                      <c:ext xmlns:c16="http://schemas.microsoft.com/office/drawing/2014/chart" uri="{C3380CC4-5D6E-409C-BE32-E72D297353CC}">
                        <c16:uniqueId val="{00000076-E98C-4C8F-99C7-935C495C130B}"/>
                      </c:ext>
                    </c:extLst>
                  </c:dLbl>
                  <c:dLbl>
                    <c:idx val="3"/>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5CC4F332-CE6F-43EF-A463-ED35BAC15340}" type="CATEGORYNAME">
                            <a:rPr lang="en-US" sz="1600" b="1">
                              <a:solidFill>
                                <a:srgbClr val="BEE3A7"/>
                              </a:solidFill>
                            </a:rPr>
                            <a:pPr>
                              <a:defRPr/>
                            </a:pPr>
                            <a:t>[NOM DE CATÉGORIE]</a:t>
                          </a:fld>
                          <a:r>
                            <a:rPr lang="en-US" sz="1600" b="1" baseline="0">
                              <a:solidFill>
                                <a:sysClr val="windowText" lastClr="000000"/>
                              </a:solidFill>
                            </a:rPr>
                            <a:t>
</a:t>
                          </a:r>
                          <a:fld id="{A264DC75-B022-4F93-9E89-311321251A8E}" type="PERCENTAGE">
                            <a:rPr lang="en-US" sz="1600" b="1" baseline="0">
                              <a:solidFill>
                                <a:sysClr val="windowText" lastClr="000000"/>
                              </a:solidFill>
                            </a:rPr>
                            <a:pPr>
                              <a:defRPr/>
                            </a:pPr>
                            <a:t>[POURCENTAGE]</a:t>
                          </a:fld>
                          <a:endParaRPr lang="en-US" sz="1600" b="1" baseline="0">
                            <a:solidFill>
                              <a:sysClr val="windowText" lastClr="000000"/>
                            </a:solidFill>
                          </a:endParaRPr>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8.458630814184169E-2"/>
                            <c:h val="0.11651096627882032"/>
                          </c:manualLayout>
                        </c15:layout>
                        <c15:dlblFieldTable/>
                        <c15:showDataLabelsRange val="0"/>
                      </c:ext>
                      <c:ext xmlns:c16="http://schemas.microsoft.com/office/drawing/2014/chart" uri="{C3380CC4-5D6E-409C-BE32-E72D297353CC}">
                        <c16:uniqueId val="{00000078-E98C-4C8F-99C7-935C495C130B}"/>
                      </c:ext>
                    </c:extLst>
                  </c:dLbl>
                  <c:dLbl>
                    <c:idx val="4"/>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1494A51E-EA1A-497E-9FE8-38A092B66AD5}" type="CATEGORYNAME">
                            <a:rPr lang="en-US" sz="1600" b="1">
                              <a:solidFill>
                                <a:srgbClr val="7030A0"/>
                              </a:solidFill>
                            </a:rPr>
                            <a:pPr>
                              <a:defRPr/>
                            </a:pPr>
                            <a:t>[NOM DE CATÉGORIE]</a:t>
                          </a:fld>
                          <a:r>
                            <a:rPr lang="en-US" sz="1600" b="1" baseline="0">
                              <a:solidFill>
                                <a:sysClr val="windowText" lastClr="000000"/>
                              </a:solidFill>
                            </a:rPr>
                            <a:t>
</a:t>
                          </a:r>
                          <a:fld id="{705D619A-8F99-4B70-B4FF-018CBC548476}" type="PERCENTAGE">
                            <a:rPr lang="en-US" sz="1600" b="1" baseline="0">
                              <a:solidFill>
                                <a:sysClr val="windowText" lastClr="000000"/>
                              </a:solidFill>
                            </a:rPr>
                            <a:pPr>
                              <a:defRPr/>
                            </a:pPr>
                            <a:t>[POURCENTAGE]</a:t>
                          </a:fld>
                          <a:endParaRPr lang="en-US" sz="1600" b="1" baseline="0">
                            <a:solidFill>
                              <a:sysClr val="windowText" lastClr="000000"/>
                            </a:solidFill>
                          </a:endParaRPr>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9.5229751987330524E-2"/>
                            <c:h val="0.1124567120572882"/>
                          </c:manualLayout>
                        </c15:layout>
                        <c15:dlblFieldTable/>
                        <c15:showDataLabelsRange val="0"/>
                      </c:ext>
                      <c:ext xmlns:c16="http://schemas.microsoft.com/office/drawing/2014/chart" uri="{C3380CC4-5D6E-409C-BE32-E72D297353CC}">
                        <c16:uniqueId val="{0000007A-E98C-4C8F-99C7-935C495C130B}"/>
                      </c:ext>
                    </c:extLst>
                  </c:dLbl>
                  <c:dLbl>
                    <c:idx val="5"/>
                    <c:tx>
                      <c:rich>
                        <a:bodyPr/>
                        <a:lstStyle/>
                        <a:p>
                          <a:fld id="{BA82464A-1181-420F-9489-901C9FB9CA84}" type="CATEGORYNAME">
                            <a:rPr lang="en-US" sz="1600" b="1">
                              <a:solidFill>
                                <a:srgbClr val="E67AE6"/>
                              </a:solidFill>
                            </a:rPr>
                            <a:pPr/>
                            <a:t>[NOM DE CATÉGORIE]</a:t>
                          </a:fld>
                          <a:r>
                            <a:rPr lang="en-US" sz="1600" b="1" baseline="0">
                              <a:solidFill>
                                <a:sysClr val="windowText" lastClr="000000"/>
                              </a:solidFill>
                            </a:rPr>
                            <a:t>
</a:t>
                          </a:r>
                          <a:fld id="{12AD2E1C-9D3D-4B48-884A-1423CC17429E}"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xmlns:c15="http://schemas.microsoft.com/office/drawing/2012/chart">
                      <c:ext xmlns:c15="http://schemas.microsoft.com/office/drawing/2012/chart" uri="{CE6537A1-D6FC-4f65-9D91-7224C49458BB}">
                        <c15:dlblFieldTable/>
                        <c15:showDataLabelsRange val="0"/>
                      </c:ext>
                      <c:ext xmlns:c16="http://schemas.microsoft.com/office/drawing/2014/chart" uri="{C3380CC4-5D6E-409C-BE32-E72D297353CC}">
                        <c16:uniqueId val="{0000007C-E98C-4C8F-99C7-935C495C130B}"/>
                      </c:ext>
                    </c:extLst>
                  </c:dLbl>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'Allocation OD 2021'!$C$16:$C$22</c15:sqref>
                        </c15:formulaRef>
                      </c:ext>
                    </c:extLst>
                    <c:strCache>
                      <c:ptCount val="6"/>
                      <c:pt idx="0">
                        <c:v>Infrastructures de production d'énergie verte</c:v>
                      </c:pt>
                      <c:pt idx="1">
                        <c:v>Immobilier vert</c:v>
                      </c:pt>
                      <c:pt idx="2">
                        <c:v>Transport et mobilité durable</c:v>
                      </c:pt>
                      <c:pt idx="3">
                        <c:v>Infrastructures numériques</c:v>
                      </c:pt>
                      <c:pt idx="4">
                        <c:v>Economie Sociale et Solidaire</c:v>
                      </c:pt>
                      <c:pt idx="5">
                        <c:v>Santé et médico-social</c:v>
                      </c:pt>
                    </c:strCache>
                  </c:strRef>
                </c:cat>
                <c:val>
                  <c:numRef>
                    <c:extLst xmlns:c15="http://schemas.microsoft.com/office/drawing/2012/chart">
                      <c:ext xmlns:c15="http://schemas.microsoft.com/office/drawing/2012/chart" uri="{02D57815-91ED-43cb-92C2-25804820EDAC}">
                        <c15:formulaRef>
                          <c15:sqref>'Allocation OD 2020'!$G$16:$G$21</c15:sqref>
                        </c15:formulaRef>
                      </c:ext>
                    </c:extLst>
                    <c:numCache>
                      <c:formatCode>#\ ##0.00\ \ </c:formatCode>
                      <c:ptCount val="6"/>
                      <c:pt idx="0">
                        <c:v>44557188</c:v>
                      </c:pt>
                      <c:pt idx="1">
                        <c:v>388387458.00823331</c:v>
                      </c:pt>
                      <c:pt idx="2">
                        <c:v>25125517.165533897</c:v>
                      </c:pt>
                      <c:pt idx="3">
                        <c:v>8424700</c:v>
                      </c:pt>
                      <c:pt idx="4">
                        <c:v>41267181.899999999</c:v>
                      </c:pt>
                      <c:pt idx="5">
                        <c:v>16201850</c:v>
                      </c:pt>
                    </c:numCache>
                  </c:numRef>
                </c:val>
                <c:extLst xmlns:c15="http://schemas.microsoft.com/office/drawing/2012/chart">
                  <c:ext xmlns:c16="http://schemas.microsoft.com/office/drawing/2014/chart" uri="{C3380CC4-5D6E-409C-BE32-E72D297353CC}">
                    <c16:uniqueId val="{0000007F-E98C-4C8F-99C7-935C495C130B}"/>
                  </c:ext>
                </c:extLst>
              </c15:ser>
            </c15:filteredPieSeries>
          </c:ext>
        </c:extLst>
      </c:doughnutChart>
      <c:spPr>
        <a:noFill/>
        <a:ln>
          <a:noFill/>
        </a:ln>
        <a:effectLst/>
      </c:spPr>
    </c:plotArea>
    <c:plotVisOnly val="0"/>
    <c:dispBlanksAs val="zero"/>
    <c:showDLblsOverMax val="0"/>
    <c:extLst/>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713016381681971"/>
          <c:y val="0.23449471843390779"/>
          <c:w val="0.34771098874078649"/>
          <c:h val="0.60072342364047493"/>
        </c:manualLayout>
      </c:layout>
      <c:doughnutChart>
        <c:varyColors val="1"/>
        <c:ser>
          <c:idx val="0"/>
          <c:order val="0"/>
          <c:tx>
            <c:v>2022</c:v>
          </c:tx>
          <c:explosion val="1"/>
          <c:dPt>
            <c:idx val="0"/>
            <c:bubble3D val="0"/>
            <c:spPr>
              <a:solidFill>
                <a:srgbClr val="469067"/>
              </a:solidFill>
              <a:ln w="19050">
                <a:solidFill>
                  <a:schemeClr val="lt1"/>
                </a:solidFill>
              </a:ln>
              <a:effectLst/>
            </c:spPr>
            <c:extLst xmlns:c15="http://schemas.microsoft.com/office/drawing/2012/chart">
              <c:ext xmlns:c16="http://schemas.microsoft.com/office/drawing/2014/chart" uri="{C3380CC4-5D6E-409C-BE32-E72D297353CC}">
                <c16:uniqueId val="{00000012-FDBA-47A9-9739-42BEAFC5FD93}"/>
              </c:ext>
            </c:extLst>
          </c:dPt>
          <c:dPt>
            <c:idx val="1"/>
            <c:bubble3D val="0"/>
            <c:spPr>
              <a:solidFill>
                <a:srgbClr val="00B050"/>
              </a:solidFill>
              <a:ln w="19050">
                <a:solidFill>
                  <a:schemeClr val="lt1"/>
                </a:solidFill>
              </a:ln>
              <a:effectLst/>
            </c:spPr>
            <c:extLst>
              <c:ext xmlns:c16="http://schemas.microsoft.com/office/drawing/2014/chart" uri="{C3380CC4-5D6E-409C-BE32-E72D297353CC}">
                <c16:uniqueId val="{0000003C-1B90-4457-AAA7-D128C929C6AE}"/>
              </c:ext>
            </c:extLst>
          </c:dPt>
          <c:dPt>
            <c:idx val="2"/>
            <c:bubble3D val="0"/>
            <c:spPr>
              <a:solidFill>
                <a:srgbClr val="33CC33"/>
              </a:solidFill>
              <a:ln w="19050">
                <a:solidFill>
                  <a:schemeClr val="lt1"/>
                </a:solidFill>
              </a:ln>
              <a:effectLst/>
            </c:spPr>
            <c:extLst>
              <c:ext xmlns:c16="http://schemas.microsoft.com/office/drawing/2014/chart" uri="{C3380CC4-5D6E-409C-BE32-E72D297353CC}">
                <c16:uniqueId val="{00000016-FDBA-47A9-9739-42BEAFC5FD93}"/>
              </c:ext>
            </c:extLst>
          </c:dPt>
          <c:dPt>
            <c:idx val="3"/>
            <c:bubble3D val="0"/>
            <c:spPr>
              <a:solidFill>
                <a:srgbClr val="92D050"/>
              </a:solidFill>
              <a:ln w="19050">
                <a:solidFill>
                  <a:schemeClr val="lt1"/>
                </a:solidFill>
              </a:ln>
              <a:effectLst/>
            </c:spPr>
            <c:extLst>
              <c:ext xmlns:c16="http://schemas.microsoft.com/office/drawing/2014/chart" uri="{C3380CC4-5D6E-409C-BE32-E72D297353CC}">
                <c16:uniqueId val="{00000018-FDBA-47A9-9739-42BEAFC5FD93}"/>
              </c:ext>
            </c:extLst>
          </c:dPt>
          <c:dPt>
            <c:idx val="4"/>
            <c:bubble3D val="0"/>
            <c:spPr>
              <a:solidFill>
                <a:srgbClr val="B4F991"/>
              </a:solidFill>
              <a:ln w="19050">
                <a:solidFill>
                  <a:schemeClr val="lt1"/>
                </a:solidFill>
              </a:ln>
              <a:effectLst/>
            </c:spPr>
            <c:extLst>
              <c:ext xmlns:c16="http://schemas.microsoft.com/office/drawing/2014/chart" uri="{C3380CC4-5D6E-409C-BE32-E72D297353CC}">
                <c16:uniqueId val="{0000001A-FDBA-47A9-9739-42BEAFC5FD93}"/>
              </c:ext>
            </c:extLst>
          </c:dPt>
          <c:dPt>
            <c:idx val="5"/>
            <c:bubble3D val="0"/>
            <c:spPr>
              <a:solidFill>
                <a:srgbClr val="7030A0"/>
              </a:solidFill>
              <a:ln w="19050">
                <a:solidFill>
                  <a:schemeClr val="lt1"/>
                </a:solidFill>
              </a:ln>
              <a:effectLst/>
            </c:spPr>
            <c:extLst>
              <c:ext xmlns:c16="http://schemas.microsoft.com/office/drawing/2014/chart" uri="{C3380CC4-5D6E-409C-BE32-E72D297353CC}">
                <c16:uniqueId val="{0000001C-FDBA-47A9-9739-42BEAFC5FD93}"/>
              </c:ext>
            </c:extLst>
          </c:dPt>
          <c:dPt>
            <c:idx val="6"/>
            <c:bubble3D val="0"/>
            <c:spPr>
              <a:solidFill>
                <a:srgbClr val="E67AE6"/>
              </a:solidFill>
              <a:ln w="19050">
                <a:solidFill>
                  <a:schemeClr val="lt1"/>
                </a:solidFill>
              </a:ln>
              <a:effectLst/>
            </c:spPr>
            <c:extLst>
              <c:ext xmlns:c16="http://schemas.microsoft.com/office/drawing/2014/chart" uri="{C3380CC4-5D6E-409C-BE32-E72D297353CC}">
                <c16:uniqueId val="{00000037-13A2-4B5D-A381-B7C929A61525}"/>
              </c:ext>
            </c:extLst>
          </c:dPt>
          <c:dPt>
            <c:idx val="7"/>
            <c:bubble3D val="0"/>
            <c:spPr>
              <a:solidFill>
                <a:srgbClr val="990099"/>
              </a:solidFill>
              <a:ln w="19050">
                <a:solidFill>
                  <a:schemeClr val="lt1"/>
                </a:solidFill>
              </a:ln>
              <a:effectLst/>
            </c:spPr>
            <c:extLst>
              <c:ext xmlns:c16="http://schemas.microsoft.com/office/drawing/2014/chart" uri="{C3380CC4-5D6E-409C-BE32-E72D297353CC}">
                <c16:uniqueId val="{00000020-FDBA-47A9-9739-42BEAFC5FD93}"/>
              </c:ext>
            </c:extLst>
          </c:dPt>
          <c:dPt>
            <c:idx val="8"/>
            <c:bubble3D val="0"/>
            <c:spPr>
              <a:solidFill>
                <a:srgbClr val="FFCCFF"/>
              </a:solidFill>
              <a:ln w="19050">
                <a:solidFill>
                  <a:schemeClr val="lt1"/>
                </a:solidFill>
              </a:ln>
              <a:effectLst/>
            </c:spPr>
            <c:extLst>
              <c:ext xmlns:c16="http://schemas.microsoft.com/office/drawing/2014/chart" uri="{C3380CC4-5D6E-409C-BE32-E72D297353CC}">
                <c16:uniqueId val="{00000022-FDBA-47A9-9739-42BEAFC5FD93}"/>
              </c:ext>
            </c:extLst>
          </c:dPt>
          <c:dLbls>
            <c:dLbl>
              <c:idx val="0"/>
              <c:layout>
                <c:manualLayout>
                  <c:x val="0.24629406311847896"/>
                  <c:y val="-8.913464749376336E-4"/>
                </c:manualLayout>
              </c:layout>
              <c:tx>
                <c:rich>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fld id="{2542CE6A-AAFB-4069-893F-AFD14A64B36A}" type="CATEGORYNAME">
                      <a:rPr lang="en-US" sz="2000" b="1">
                        <a:solidFill>
                          <a:srgbClr val="469067"/>
                        </a:solidFill>
                      </a:rPr>
                      <a:pPr>
                        <a:defRPr/>
                      </a:pPr>
                      <a:t>[NOM DE CATÉGORIE]</a:t>
                    </a:fld>
                    <a:r>
                      <a:rPr lang="en-US" sz="1600" b="1" baseline="0"/>
                      <a:t>
</a:t>
                    </a:r>
                    <a:fld id="{A49A0F6D-96C6-4C99-B4FA-FB6CDFE4326B}" type="PERCENTAGE">
                      <a:rPr lang="en-US" sz="1600" b="1" baseline="0">
                        <a:solidFill>
                          <a:sysClr val="windowText" lastClr="000000"/>
                        </a:solidFill>
                      </a:rPr>
                      <a:pPr>
                        <a:defRPr/>
                      </a:pPr>
                      <a:t>[POURCENTAGE]</a:t>
                    </a:fld>
                    <a:endParaRPr lang="en-US" sz="1600" b="1" baseline="0"/>
                  </a:p>
                </c:rich>
              </c:tx>
              <c:numFmt formatCode="0.0%" sourceLinked="0"/>
              <c:spPr>
                <a:noFill/>
                <a:ln w="9525" cap="flat" cmpd="sng" algn="ctr">
                  <a:no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gd name="adj1" fmla="val -86306"/>
                        <a:gd name="adj2" fmla="val 126599"/>
                      </a:avLst>
                    </a:prstGeom>
                    <a:noFill/>
                    <a:ln>
                      <a:noFill/>
                    </a:ln>
                  </c15:spPr>
                  <c15:dlblFieldTable/>
                  <c15:showDataLabelsRange val="0"/>
                </c:ext>
                <c:ext xmlns:c16="http://schemas.microsoft.com/office/drawing/2014/chart" uri="{C3380CC4-5D6E-409C-BE32-E72D297353CC}">
                  <c16:uniqueId val="{00000012-FDBA-47A9-9739-42BEAFC5FD93}"/>
                </c:ext>
              </c:extLst>
            </c:dLbl>
            <c:dLbl>
              <c:idx val="1"/>
              <c:layout>
                <c:manualLayout>
                  <c:x val="0.21563115965188373"/>
                  <c:y val="2.9743411224189872E-2"/>
                </c:manualLayout>
              </c:layout>
              <c:tx>
                <c:rich>
                  <a:bodyPr/>
                  <a:lstStyle/>
                  <a:p>
                    <a:fld id="{A58C38CD-957C-4A5C-BB5D-43671C4CB511}" type="CATEGORYNAME">
                      <a:rPr lang="en-US" sz="2000" b="1">
                        <a:solidFill>
                          <a:srgbClr val="00B050"/>
                        </a:solidFill>
                      </a:rPr>
                      <a:pPr/>
                      <a:t>[NOM DE CATÉGORIE]</a:t>
                    </a:fld>
                    <a:r>
                      <a:rPr lang="en-US" baseline="0"/>
                      <a:t>
</a:t>
                    </a:r>
                    <a:fld id="{DBC48124-4400-4D08-A349-73E48AAF31E7}" type="PERCENTAGE">
                      <a:rPr lang="en-US" sz="1600" b="1" baseline="0">
                        <a:solidFill>
                          <a:sysClr val="windowText" lastClr="000000"/>
                        </a:solidFill>
                      </a:rPr>
                      <a:pPr/>
                      <a:t>[POURCENTAGE]</a:t>
                    </a:fld>
                    <a:endParaRPr lang="en-US" baseline="0"/>
                  </a:p>
                </c:rich>
              </c:tx>
              <c:showLegendKey val="0"/>
              <c:showVal val="0"/>
              <c:showCatName val="1"/>
              <c:showSerName val="0"/>
              <c:showPercent val="1"/>
              <c:showBubbleSize val="0"/>
              <c:extLst xmlns:c15="http://schemas.microsoft.com/office/drawing/2012/chart">
                <c:ext xmlns:c15="http://schemas.microsoft.com/office/drawing/2012/chart" uri="{CE6537A1-D6FC-4f65-9D91-7224C49458BB}">
                  <c15:dlblFieldTable/>
                  <c15:showDataLabelsRange val="0"/>
                </c:ext>
                <c:ext xmlns:c16="http://schemas.microsoft.com/office/drawing/2014/chart" uri="{C3380CC4-5D6E-409C-BE32-E72D297353CC}">
                  <c16:uniqueId val="{0000003C-1B90-4457-AAA7-D128C929C6AE}"/>
                </c:ext>
              </c:extLst>
            </c:dLbl>
            <c:dLbl>
              <c:idx val="2"/>
              <c:layout>
                <c:manualLayout>
                  <c:x val="-0.1909635664711509"/>
                  <c:y val="0.16595297248172799"/>
                </c:manualLayout>
              </c:layout>
              <c:tx>
                <c:rich>
                  <a:bodyPr/>
                  <a:lstStyle/>
                  <a:p>
                    <a:fld id="{CB1D44AE-1DCF-4D1F-9DF2-7EAC4AC35D79}" type="CATEGORYNAME">
                      <a:rPr lang="en-US" sz="2000" b="1">
                        <a:solidFill>
                          <a:srgbClr val="33CC33"/>
                        </a:solidFill>
                      </a:rPr>
                      <a:pPr/>
                      <a:t>[NOM DE CATÉGORIE]</a:t>
                    </a:fld>
                    <a:r>
                      <a:rPr lang="en-US" sz="1600" b="1" baseline="0">
                        <a:solidFill>
                          <a:sysClr val="windowText" lastClr="000000"/>
                        </a:solidFill>
                      </a:rPr>
                      <a:t>
</a:t>
                    </a:r>
                    <a:fld id="{CC6F5989-D911-4899-93F5-E184D86D4E87}"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6-FDBA-47A9-9739-42BEAFC5FD93}"/>
                </c:ext>
              </c:extLst>
            </c:dLbl>
            <c:dLbl>
              <c:idx val="3"/>
              <c:layout>
                <c:manualLayout>
                  <c:x val="-0.22380590279760751"/>
                  <c:y val="0.13336041304294213"/>
                </c:manualLayout>
              </c:layout>
              <c:tx>
                <c:rich>
                  <a:bodyPr/>
                  <a:lstStyle/>
                  <a:p>
                    <a:fld id="{7BEA4773-4C91-4608-B460-A82C67729E0A}" type="CATEGORYNAME">
                      <a:rPr lang="en-US" sz="2000" b="1">
                        <a:solidFill>
                          <a:srgbClr val="92D050"/>
                        </a:solidFill>
                      </a:rPr>
                      <a:pPr/>
                      <a:t>[NOM DE CATÉGORIE]</a:t>
                    </a:fld>
                    <a:r>
                      <a:rPr lang="en-US" sz="1600" b="1" baseline="0">
                        <a:solidFill>
                          <a:sysClr val="windowText" lastClr="000000"/>
                        </a:solidFill>
                      </a:rPr>
                      <a:t>
</a:t>
                    </a:r>
                    <a:fld id="{F1D52E98-64DC-49A3-94F0-0AAC6FB9AA22}"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c:ext xmlns:c15="http://schemas.microsoft.com/office/drawing/2012/chart" uri="{CE6537A1-D6FC-4f65-9D91-7224C49458BB}">
                  <c15:layout>
                    <c:manualLayout>
                      <c:w val="0.24742410826907002"/>
                      <c:h val="0.1327566322319145"/>
                    </c:manualLayout>
                  </c15:layout>
                  <c15:dlblFieldTable/>
                  <c15:showDataLabelsRange val="0"/>
                </c:ext>
                <c:ext xmlns:c16="http://schemas.microsoft.com/office/drawing/2014/chart" uri="{C3380CC4-5D6E-409C-BE32-E72D297353CC}">
                  <c16:uniqueId val="{00000018-FDBA-47A9-9739-42BEAFC5FD93}"/>
                </c:ext>
              </c:extLst>
            </c:dLbl>
            <c:dLbl>
              <c:idx val="4"/>
              <c:layout>
                <c:manualLayout>
                  <c:x val="-0.24413639219117966"/>
                  <c:y val="3.6200010735170596E-2"/>
                </c:manualLayout>
              </c:layout>
              <c:tx>
                <c:rich>
                  <a:bodyPr/>
                  <a:lstStyle/>
                  <a:p>
                    <a:fld id="{1362B82C-7A27-42FD-9440-74366D92BAAA}" type="CATEGORYNAME">
                      <a:rPr lang="en-US" sz="2000" b="1">
                        <a:solidFill>
                          <a:srgbClr val="B4F991"/>
                        </a:solidFill>
                      </a:rPr>
                      <a:pPr/>
                      <a:t>[NOM DE CATÉGORIE]</a:t>
                    </a:fld>
                    <a:r>
                      <a:rPr lang="en-US" sz="1600" b="1" baseline="0">
                        <a:solidFill>
                          <a:sysClr val="windowText" lastClr="000000"/>
                        </a:solidFill>
                      </a:rPr>
                      <a:t>
0,3%</a:t>
                    </a:r>
                  </a:p>
                </c:rich>
              </c:tx>
              <c:showLegendKey val="0"/>
              <c:showVal val="0"/>
              <c:showCatName val="1"/>
              <c:showSerName val="0"/>
              <c:showPercent val="1"/>
              <c:showBubbleSize val="0"/>
              <c:extLst>
                <c:ext xmlns:c15="http://schemas.microsoft.com/office/drawing/2012/chart" uri="{CE6537A1-D6FC-4f65-9D91-7224C49458BB}">
                  <c15:layout>
                    <c:manualLayout>
                      <c:w val="0.2479094052369083"/>
                      <c:h val="0.1327566322319145"/>
                    </c:manualLayout>
                  </c15:layout>
                  <c15:dlblFieldTable/>
                  <c15:showDataLabelsRange val="0"/>
                </c:ext>
                <c:ext xmlns:c16="http://schemas.microsoft.com/office/drawing/2014/chart" uri="{C3380CC4-5D6E-409C-BE32-E72D297353CC}">
                  <c16:uniqueId val="{0000001A-FDBA-47A9-9739-42BEAFC5FD93}"/>
                </c:ext>
              </c:extLst>
            </c:dLbl>
            <c:dLbl>
              <c:idx val="5"/>
              <c:layout>
                <c:manualLayout>
                  <c:x val="-0.2659841437664815"/>
                  <c:y val="-3.956661101180068E-2"/>
                </c:manualLayout>
              </c:layout>
              <c:tx>
                <c:rich>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fld id="{F18C926F-82BA-4A0A-A04A-AD74F984BAAB}" type="CATEGORYNAME">
                      <a:rPr lang="en-US" sz="2000" b="1">
                        <a:solidFill>
                          <a:srgbClr val="7030A0"/>
                        </a:solidFill>
                      </a:rPr>
                      <a:pPr>
                        <a:defRPr/>
                      </a:pPr>
                      <a:t>[NOM DE CATÉGORIE]</a:t>
                    </a:fld>
                    <a:r>
                      <a:rPr lang="en-US" sz="1600" b="1" baseline="0">
                        <a:solidFill>
                          <a:sysClr val="windowText" lastClr="000000"/>
                        </a:solidFill>
                      </a:rPr>
                      <a:t>
</a:t>
                    </a:r>
                    <a:fld id="{E263DA2D-ACF0-45AE-899C-D784D948B5F3}" type="PERCENTAGE">
                      <a:rPr lang="en-US" sz="1600" b="1" baseline="0">
                        <a:solidFill>
                          <a:sysClr val="windowText" lastClr="000000"/>
                        </a:solidFill>
                      </a:rPr>
                      <a:pPr>
                        <a:defRPr/>
                      </a:pPr>
                      <a:t>[POURCENTAGE]</a:t>
                    </a:fld>
                    <a:endParaRPr lang="en-US" sz="1600" b="1" baseline="0">
                      <a:solidFill>
                        <a:sysClr val="windowText" lastClr="000000"/>
                      </a:solidFill>
                    </a:endParaRPr>
                  </a:p>
                </c:rich>
              </c:tx>
              <c:numFmt formatCode="0.0%" sourceLinked="0"/>
              <c:spPr>
                <a:noFill/>
                <a:ln w="9525" cap="flat" cmpd="sng" algn="ctr">
                  <a:no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gd name="adj1" fmla="val 55409"/>
                        <a:gd name="adj2" fmla="val 124069"/>
                      </a:avLst>
                    </a:prstGeom>
                    <a:noFill/>
                    <a:ln>
                      <a:noFill/>
                    </a:ln>
                  </c15:spPr>
                  <c15:dlblFieldTable/>
                  <c15:showDataLabelsRange val="0"/>
                </c:ext>
                <c:ext xmlns:c16="http://schemas.microsoft.com/office/drawing/2014/chart" uri="{C3380CC4-5D6E-409C-BE32-E72D297353CC}">
                  <c16:uniqueId val="{0000001C-FDBA-47A9-9739-42BEAFC5FD93}"/>
                </c:ext>
              </c:extLst>
            </c:dLbl>
            <c:dLbl>
              <c:idx val="6"/>
              <c:layout>
                <c:manualLayout>
                  <c:x val="-0.33676745092731203"/>
                  <c:y val="-0.13384813795564635"/>
                </c:manualLayout>
              </c:layout>
              <c:tx>
                <c:rich>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fld id="{AB98D276-BAE7-48E6-881A-437803D59276}" type="CATEGORYNAME">
                      <a:rPr lang="en-US" sz="2000" b="1">
                        <a:solidFill>
                          <a:srgbClr val="E67AE6"/>
                        </a:solidFill>
                      </a:rPr>
                      <a:pPr>
                        <a:defRPr/>
                      </a:pPr>
                      <a:t>[NOM DE CATÉGORIE]</a:t>
                    </a:fld>
                    <a:r>
                      <a:rPr lang="en-US" sz="1600" b="1" baseline="0">
                        <a:solidFill>
                          <a:sysClr val="windowText" lastClr="000000"/>
                        </a:solidFill>
                      </a:rPr>
                      <a:t>
</a:t>
                    </a:r>
                    <a:fld id="{01D4B0C8-F000-4E07-A4EC-51F4DA6F3077}" type="PERCENTAGE">
                      <a:rPr lang="en-US" sz="1600" b="1" baseline="0">
                        <a:solidFill>
                          <a:sysClr val="windowText" lastClr="000000"/>
                        </a:solidFill>
                      </a:rPr>
                      <a:pPr>
                        <a:defRPr/>
                      </a:pPr>
                      <a:t>[POURCENTAGE]</a:t>
                    </a:fld>
                    <a:endParaRPr lang="en-US" sz="1600" b="1" baseline="0">
                      <a:solidFill>
                        <a:sysClr val="windowText" lastClr="000000"/>
                      </a:solidFill>
                    </a:endParaRPr>
                  </a:p>
                </c:rich>
              </c:tx>
              <c:numFmt formatCode="0.0%" sourceLinked="0"/>
              <c:spPr>
                <a:noFill/>
                <a:ln w="9525" cap="flat" cmpd="sng" algn="ctr">
                  <a:no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gd name="adj1" fmla="val -56324"/>
                        <a:gd name="adj2" fmla="val 104137"/>
                      </a:avLst>
                    </a:prstGeom>
                    <a:noFill/>
                    <a:ln>
                      <a:noFill/>
                    </a:ln>
                  </c15:spPr>
                  <c15:layout>
                    <c:manualLayout>
                      <c:w val="0.23768174465878789"/>
                      <c:h val="0.1327566322319145"/>
                    </c:manualLayout>
                  </c15:layout>
                  <c15:dlblFieldTable/>
                  <c15:showDataLabelsRange val="0"/>
                </c:ext>
                <c:ext xmlns:c16="http://schemas.microsoft.com/office/drawing/2014/chart" uri="{C3380CC4-5D6E-409C-BE32-E72D297353CC}">
                  <c16:uniqueId val="{00000037-13A2-4B5D-A381-B7C929A61525}"/>
                </c:ext>
              </c:extLst>
            </c:dLbl>
            <c:dLbl>
              <c:idx val="7"/>
              <c:layout>
                <c:manualLayout>
                  <c:x val="-9.2780756772437828E-2"/>
                  <c:y val="-0.20224338553905721"/>
                </c:manualLayout>
              </c:layout>
              <c:tx>
                <c:rich>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fld id="{08B952CA-590E-47E5-AE09-59686F95F601}" type="CATEGORYNAME">
                      <a:rPr lang="en-US" sz="2000" b="1">
                        <a:solidFill>
                          <a:srgbClr val="990099"/>
                        </a:solidFill>
                      </a:rPr>
                      <a:pPr>
                        <a:defRPr/>
                      </a:pPr>
                      <a:t>[NOM DE CATÉGORIE]</a:t>
                    </a:fld>
                    <a:r>
                      <a:rPr lang="en-US" sz="1600" b="1" baseline="0">
                        <a:solidFill>
                          <a:sysClr val="windowText" lastClr="000000"/>
                        </a:solidFill>
                      </a:rPr>
                      <a:t>
0,3%</a:t>
                    </a:r>
                  </a:p>
                </c:rich>
              </c:tx>
              <c:numFmt formatCode="0.0%" sourceLinked="0"/>
              <c:spPr>
                <a:noFill/>
                <a:ln w="9525" cap="flat" cmpd="sng" algn="ctr">
                  <a:no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gd name="adj1" fmla="val 55409"/>
                        <a:gd name="adj2" fmla="val 124069"/>
                      </a:avLst>
                    </a:prstGeom>
                    <a:noFill/>
                    <a:ln>
                      <a:noFill/>
                    </a:ln>
                  </c15:spPr>
                  <c15:layout>
                    <c:manualLayout>
                      <c:w val="0.23270817252752413"/>
                      <c:h val="0.16645109114322446"/>
                    </c:manualLayout>
                  </c15:layout>
                  <c15:dlblFieldTable/>
                  <c15:showDataLabelsRange val="0"/>
                </c:ext>
                <c:ext xmlns:c16="http://schemas.microsoft.com/office/drawing/2014/chart" uri="{C3380CC4-5D6E-409C-BE32-E72D297353CC}">
                  <c16:uniqueId val="{00000020-FDBA-47A9-9739-42BEAFC5FD93}"/>
                </c:ext>
              </c:extLst>
            </c:dLbl>
            <c:dLbl>
              <c:idx val="8"/>
              <c:layout>
                <c:manualLayout>
                  <c:x val="0.16699090248058152"/>
                  <c:y val="-0.18051261890289458"/>
                </c:manualLayout>
              </c:layout>
              <c:tx>
                <c:rich>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fld id="{BF6BC5E3-0128-491E-83D7-8DCF71D64376}" type="CATEGORYNAME">
                      <a:rPr lang="en-US" sz="2000" b="1">
                        <a:solidFill>
                          <a:srgbClr val="FFCCFF"/>
                        </a:solidFill>
                      </a:rPr>
                      <a:pPr>
                        <a:defRPr/>
                      </a:pPr>
                      <a:t>[NOM DE CATÉGORIE]</a:t>
                    </a:fld>
                    <a:r>
                      <a:rPr lang="en-US" sz="1600" b="1" baseline="0">
                        <a:solidFill>
                          <a:sysClr val="windowText" lastClr="000000"/>
                        </a:solidFill>
                      </a:rPr>
                      <a:t>
</a:t>
                    </a:r>
                    <a:fld id="{4E1D73DE-9B98-4FAB-B385-95AE685270BC}" type="PERCENTAGE">
                      <a:rPr lang="en-US" sz="1600" b="1" baseline="0">
                        <a:solidFill>
                          <a:sysClr val="windowText" lastClr="000000"/>
                        </a:solidFill>
                      </a:rPr>
                      <a:pPr>
                        <a:defRPr/>
                      </a:pPr>
                      <a:t>[POURCENTAGE]</a:t>
                    </a:fld>
                    <a:endParaRPr lang="en-US" sz="1600" b="1" baseline="0">
                      <a:solidFill>
                        <a:sysClr val="windowText" lastClr="000000"/>
                      </a:solidFill>
                    </a:endParaRPr>
                  </a:p>
                </c:rich>
              </c:tx>
              <c:numFmt formatCode="0.0%" sourceLinked="0"/>
              <c:spPr>
                <a:noFill/>
                <a:ln w="9525" cap="flat" cmpd="sng" algn="ctr">
                  <a:no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gd name="adj1" fmla="val -56324"/>
                        <a:gd name="adj2" fmla="val 104137"/>
                      </a:avLst>
                    </a:prstGeom>
                    <a:noFill/>
                    <a:ln>
                      <a:noFill/>
                    </a:ln>
                  </c15:spPr>
                  <c15:dlblFieldTable/>
                  <c15:showDataLabelsRange val="0"/>
                </c:ext>
                <c:ext xmlns:c16="http://schemas.microsoft.com/office/drawing/2014/chart" uri="{C3380CC4-5D6E-409C-BE32-E72D297353CC}">
                  <c16:uniqueId val="{00000022-FDBA-47A9-9739-42BEAFC5FD93}"/>
                </c:ext>
              </c:extLst>
            </c:dLbl>
            <c:numFmt formatCode="0.0%" sourceLinked="0"/>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f>'Allocation OD 2022'!$C$16:$C$24</c:f>
              <c:strCache>
                <c:ptCount val="9"/>
                <c:pt idx="0">
                  <c:v>Infrastructures de production d'énergie verte</c:v>
                </c:pt>
                <c:pt idx="1">
                  <c:v>Immobilier vert </c:v>
                </c:pt>
                <c:pt idx="2">
                  <c:v>Transport et mobilité durable</c:v>
                </c:pt>
                <c:pt idx="3">
                  <c:v>Réhabilitation de sites</c:v>
                </c:pt>
                <c:pt idx="4">
                  <c:v>Transition alimentaire</c:v>
                </c:pt>
                <c:pt idx="5">
                  <c:v>Infrastructures numériques</c:v>
                </c:pt>
                <c:pt idx="6">
                  <c:v>Santé et médico-social</c:v>
                </c:pt>
                <c:pt idx="7">
                  <c:v>Education et insertion professionnelle</c:v>
                </c:pt>
                <c:pt idx="8">
                  <c:v>Economie Sociale et Solidaire</c:v>
                </c:pt>
              </c:strCache>
            </c:strRef>
          </c:cat>
          <c:val>
            <c:numRef>
              <c:f>'Allocation OD 2022'!$G$16:$G$24</c:f>
              <c:numCache>
                <c:formatCode>#\ ##0.00\ \ </c:formatCode>
                <c:ptCount val="9"/>
                <c:pt idx="0">
                  <c:v>136868377.07999998</c:v>
                </c:pt>
                <c:pt idx="1">
                  <c:v>147341211.19999999</c:v>
                </c:pt>
                <c:pt idx="2">
                  <c:v>73074660.079999998</c:v>
                </c:pt>
                <c:pt idx="3">
                  <c:v>75000000</c:v>
                </c:pt>
                <c:pt idx="4">
                  <c:v>1772498.79</c:v>
                </c:pt>
                <c:pt idx="5">
                  <c:v>120646492.43466298</c:v>
                </c:pt>
                <c:pt idx="6">
                  <c:v>17051512</c:v>
                </c:pt>
                <c:pt idx="7">
                  <c:v>1900327.2999999998</c:v>
                </c:pt>
                <c:pt idx="8">
                  <c:v>5000000</c:v>
                </c:pt>
              </c:numCache>
            </c:numRef>
          </c:val>
          <c:extLst xmlns:c15="http://schemas.microsoft.com/office/drawing/2012/chart">
            <c:ext xmlns:c16="http://schemas.microsoft.com/office/drawing/2014/chart" uri="{C3380CC4-5D6E-409C-BE32-E72D297353CC}">
              <c16:uniqueId val="{0000005D-FDBA-47A9-9739-42BEAFC5FD93}"/>
            </c:ext>
          </c:extLst>
        </c:ser>
        <c:dLbls>
          <c:showLegendKey val="0"/>
          <c:showVal val="0"/>
          <c:showCatName val="0"/>
          <c:showSerName val="0"/>
          <c:showPercent val="0"/>
          <c:showBubbleSize val="0"/>
          <c:showLeaderLines val="1"/>
        </c:dLbls>
        <c:firstSliceAng val="0"/>
        <c:holeSize val="51"/>
        <c:extLst>
          <c:ext xmlns:c15="http://schemas.microsoft.com/office/drawing/2012/chart" uri="{02D57815-91ED-43cb-92C2-25804820EDAC}">
            <c15:filteredPieSeries>
              <c15:ser>
                <c:idx val="1"/>
                <c:order val="1"/>
                <c:tx>
                  <c:strRef>
                    <c:extLst>
                      <c:ext uri="{02D57815-91ED-43cb-92C2-25804820EDAC}">
                        <c15:formulaRef>
                          <c15:sqref>'Allocation OD 2019'!$G$15</c15:sqref>
                        </c15:formulaRef>
                      </c:ext>
                    </c:extLst>
                    <c:strCache>
                      <c:ptCount val="1"/>
                      <c:pt idx="0">
                        <c:v>Montants
investis</c:v>
                      </c:pt>
                    </c:strCache>
                  </c:strRef>
                </c:tx>
                <c:dPt>
                  <c:idx val="0"/>
                  <c:bubble3D val="0"/>
                  <c:spPr>
                    <a:solidFill>
                      <a:srgbClr val="469067"/>
                    </a:solidFill>
                    <a:ln w="19050">
                      <a:solidFill>
                        <a:schemeClr val="lt1"/>
                      </a:solidFill>
                    </a:ln>
                    <a:effectLst/>
                  </c:spPr>
                  <c:extLst>
                    <c:ext xmlns:c16="http://schemas.microsoft.com/office/drawing/2014/chart" uri="{C3380CC4-5D6E-409C-BE32-E72D297353CC}">
                      <c16:uniqueId val="{0000005F-FDBA-47A9-9739-42BEAFC5FD93}"/>
                    </c:ext>
                  </c:extLst>
                </c:dPt>
                <c:dPt>
                  <c:idx val="1"/>
                  <c:bubble3D val="0"/>
                  <c:spPr>
                    <a:solidFill>
                      <a:srgbClr val="00B050"/>
                    </a:solidFill>
                    <a:ln w="19050">
                      <a:solidFill>
                        <a:schemeClr val="lt1"/>
                      </a:solidFill>
                    </a:ln>
                    <a:effectLst/>
                  </c:spPr>
                  <c:extLst>
                    <c:ext xmlns:c16="http://schemas.microsoft.com/office/drawing/2014/chart" uri="{C3380CC4-5D6E-409C-BE32-E72D297353CC}">
                      <c16:uniqueId val="{0000003E-1B90-4457-AAA7-D128C929C6AE}"/>
                    </c:ext>
                  </c:extLst>
                </c:dPt>
                <c:dPt>
                  <c:idx val="2"/>
                  <c:bubble3D val="0"/>
                  <c:spPr>
                    <a:solidFill>
                      <a:srgbClr val="92D050"/>
                    </a:solidFill>
                    <a:ln w="19050">
                      <a:solidFill>
                        <a:schemeClr val="lt1"/>
                      </a:solidFill>
                    </a:ln>
                    <a:effectLst/>
                  </c:spPr>
                  <c:extLst>
                    <c:ext xmlns:c16="http://schemas.microsoft.com/office/drawing/2014/chart" uri="{C3380CC4-5D6E-409C-BE32-E72D297353CC}">
                      <c16:uniqueId val="{00000063-FDBA-47A9-9739-42BEAFC5FD93}"/>
                    </c:ext>
                  </c:extLst>
                </c:dPt>
                <c:dPt>
                  <c:idx val="3"/>
                  <c:bubble3D val="0"/>
                  <c:spPr>
                    <a:solidFill>
                      <a:srgbClr val="9900CC"/>
                    </a:solidFill>
                    <a:ln w="19050">
                      <a:solidFill>
                        <a:schemeClr val="lt1"/>
                      </a:solidFill>
                    </a:ln>
                    <a:effectLst/>
                  </c:spPr>
                  <c:extLst>
                    <c:ext xmlns:c16="http://schemas.microsoft.com/office/drawing/2014/chart" uri="{C3380CC4-5D6E-409C-BE32-E72D297353CC}">
                      <c16:uniqueId val="{00000065-FDBA-47A9-9739-42BEAFC5FD93}"/>
                    </c:ext>
                  </c:extLst>
                </c:dPt>
                <c:dPt>
                  <c:idx val="4"/>
                  <c:bubble3D val="0"/>
                  <c:spPr>
                    <a:solidFill>
                      <a:srgbClr val="FFCCFF"/>
                    </a:solidFill>
                    <a:ln w="19050">
                      <a:solidFill>
                        <a:schemeClr val="lt1"/>
                      </a:solidFill>
                    </a:ln>
                    <a:effectLst/>
                  </c:spPr>
                  <c:extLst>
                    <c:ext xmlns:c16="http://schemas.microsoft.com/office/drawing/2014/chart" uri="{C3380CC4-5D6E-409C-BE32-E72D297353CC}">
                      <c16:uniqueId val="{00000067-FDBA-47A9-9739-42BEAFC5FD93}"/>
                    </c:ext>
                  </c:extLst>
                </c:dPt>
                <c:dPt>
                  <c:idx val="5"/>
                  <c:bubble3D val="0"/>
                  <c:spPr>
                    <a:solidFill>
                      <a:srgbClr val="990099"/>
                    </a:solidFill>
                    <a:ln w="19050">
                      <a:solidFill>
                        <a:schemeClr val="lt1"/>
                      </a:solidFill>
                    </a:ln>
                    <a:effectLst/>
                  </c:spPr>
                  <c:extLst>
                    <c:ext xmlns:c16="http://schemas.microsoft.com/office/drawing/2014/chart" uri="{C3380CC4-5D6E-409C-BE32-E72D297353CC}">
                      <c16:uniqueId val="{00000069-FDBA-47A9-9739-42BEAFC5FD93}"/>
                    </c:ext>
                  </c:extLst>
                </c:dPt>
                <c:dPt>
                  <c:idx val="6"/>
                  <c:bubble3D val="0"/>
                  <c:spPr>
                    <a:solidFill>
                      <a:srgbClr val="7030A0"/>
                    </a:solidFill>
                    <a:ln w="19050">
                      <a:solidFill>
                        <a:schemeClr val="lt1"/>
                      </a:solidFill>
                    </a:ln>
                    <a:effectLst/>
                  </c:spPr>
                  <c:extLst>
                    <c:ext xmlns:c16="http://schemas.microsoft.com/office/drawing/2014/chart" uri="{C3380CC4-5D6E-409C-BE32-E72D297353CC}">
                      <c16:uniqueId val="{0000003B-13A2-4B5D-A381-B7C929A61525}"/>
                    </c:ext>
                  </c:extLst>
                </c:dPt>
                <c:dPt>
                  <c:idx val="7"/>
                  <c:bubble3D val="0"/>
                  <c:spPr>
                    <a:solidFill>
                      <a:srgbClr val="E67AE6"/>
                    </a:solidFill>
                    <a:ln w="19050">
                      <a:solidFill>
                        <a:schemeClr val="lt1"/>
                      </a:solidFill>
                    </a:ln>
                    <a:effectLst/>
                  </c:spPr>
                  <c:extLst>
                    <c:ext xmlns:c16="http://schemas.microsoft.com/office/drawing/2014/chart" uri="{C3380CC4-5D6E-409C-BE32-E72D297353CC}">
                      <c16:uniqueId val="{0000006D-FDBA-47A9-9739-42BEAFC5FD93}"/>
                    </c:ext>
                  </c:extLst>
                </c:dPt>
                <c:dLbls>
                  <c:dLbl>
                    <c:idx val="0"/>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64A871EA-126C-4704-A98F-D0A59BBD7DF3}" type="CATEGORYNAME">
                            <a:rPr lang="en-US" sz="1600" b="1">
                              <a:solidFill>
                                <a:srgbClr val="469067"/>
                              </a:solidFill>
                            </a:rPr>
                            <a:pPr>
                              <a:defRPr/>
                            </a:pPr>
                            <a:t>[NOM DE CATÉGORIE]</a:t>
                          </a:fld>
                          <a:r>
                            <a:rPr lang="en-US" baseline="0"/>
                            <a:t>
</a:t>
                          </a:r>
                          <a:fld id="{7EF58D22-B65C-4914-A23C-926CA1709454}" type="PERCENTAGE">
                            <a:rPr lang="en-US" sz="1600" b="1"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3159943194383986"/>
                            <c:h val="0.10290454858064772"/>
                          </c:manualLayout>
                        </c15:layout>
                        <c15:dlblFieldTable/>
                        <c15:showDataLabelsRange val="0"/>
                      </c:ext>
                      <c:ext xmlns:c16="http://schemas.microsoft.com/office/drawing/2014/chart" uri="{C3380CC4-5D6E-409C-BE32-E72D297353CC}">
                        <c16:uniqueId val="{0000005F-FDBA-47A9-9739-42BEAFC5FD93}"/>
                      </c:ext>
                    </c:extLst>
                  </c:dLbl>
                  <c:dLbl>
                    <c:idx val="1"/>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90EED37E-701C-4C6D-8F71-772857C67AE5}" type="CATEGORYNAME">
                            <a:rPr lang="en-US" sz="1600" b="1">
                              <a:solidFill>
                                <a:srgbClr val="00B050"/>
                              </a:solidFill>
                            </a:rPr>
                            <a:pPr>
                              <a:defRPr/>
                            </a:pPr>
                            <a:t>[NOM DE CATÉGORIE]</a:t>
                          </a:fld>
                          <a:r>
                            <a:rPr lang="en-US" baseline="0"/>
                            <a:t>
</a:t>
                          </a:r>
                          <a:fld id="{D67120A0-D8A2-4E82-8A00-D97A1AC3AE8F}" type="PERCENTAGE">
                            <a:rPr lang="en-US" sz="1600" b="1"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2463389385645605"/>
                            <c:h val="8.5118476141885224E-2"/>
                          </c:manualLayout>
                        </c15:layout>
                        <c15:dlblFieldTable/>
                        <c15:showDataLabelsRange val="0"/>
                      </c:ext>
                      <c:ext xmlns:c16="http://schemas.microsoft.com/office/drawing/2014/chart" uri="{C3380CC4-5D6E-409C-BE32-E72D297353CC}">
                        <c16:uniqueId val="{0000003E-1B90-4457-AAA7-D128C929C6AE}"/>
                      </c:ext>
                    </c:extLst>
                  </c:dLbl>
                  <c:dLbl>
                    <c:idx val="2"/>
                    <c:tx>
                      <c:rich>
                        <a:bodyPr/>
                        <a:lstStyle/>
                        <a:p>
                          <a:fld id="{5973C9AE-156C-4338-AE9E-2B78DED699E4}" type="CATEGORYNAME">
                            <a:rPr lang="en-US" sz="1600" b="1">
                              <a:solidFill>
                                <a:srgbClr val="92D050"/>
                              </a:solidFill>
                            </a:rPr>
                            <a:pPr/>
                            <a:t>[NOM DE CATÉGORIE]</a:t>
                          </a:fld>
                          <a:r>
                            <a:rPr lang="en-US" sz="1600" b="1" baseline="0">
                              <a:solidFill>
                                <a:sysClr val="windowText" lastClr="000000"/>
                              </a:solidFill>
                            </a:rPr>
                            <a:t>
</a:t>
                          </a:r>
                          <a:fld id="{522B8907-E5D7-4466-9736-7E7EEE849C7B}"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c:ext uri="{CE6537A1-D6FC-4f65-9D91-7224C49458BB}">
                        <c15:dlblFieldTable/>
                        <c15:showDataLabelsRange val="0"/>
                      </c:ext>
                      <c:ext xmlns:c16="http://schemas.microsoft.com/office/drawing/2014/chart" uri="{C3380CC4-5D6E-409C-BE32-E72D297353CC}">
                        <c16:uniqueId val="{00000063-FDBA-47A9-9739-42BEAFC5FD93}"/>
                      </c:ext>
                    </c:extLst>
                  </c:dLbl>
                  <c:dLbl>
                    <c:idx val="3"/>
                    <c:tx>
                      <c:rich>
                        <a:bodyPr/>
                        <a:lstStyle/>
                        <a:p>
                          <a:fld id="{28E530F0-1F1D-443D-8260-8D1E8581C5C6}" type="CATEGORYNAME">
                            <a:rPr lang="en-US" sz="1600" b="1">
                              <a:solidFill>
                                <a:srgbClr val="7030A0"/>
                              </a:solidFill>
                            </a:rPr>
                            <a:pPr/>
                            <a:t>[NOM DE CATÉGORIE]</a:t>
                          </a:fld>
                          <a:r>
                            <a:rPr lang="en-US" sz="1600" b="1" baseline="0">
                              <a:solidFill>
                                <a:sysClr val="windowText" lastClr="000000"/>
                              </a:solidFill>
                            </a:rPr>
                            <a:t>
</a:t>
                          </a:r>
                          <a:fld id="{F0A3FF37-7553-4D16-9EDD-9D186F231B2E}"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c:ext uri="{CE6537A1-D6FC-4f65-9D91-7224C49458BB}">
                        <c15:dlblFieldTable/>
                        <c15:showDataLabelsRange val="0"/>
                      </c:ext>
                      <c:ext xmlns:c16="http://schemas.microsoft.com/office/drawing/2014/chart" uri="{C3380CC4-5D6E-409C-BE32-E72D297353CC}">
                        <c16:uniqueId val="{00000065-FDBA-47A9-9739-42BEAFC5FD93}"/>
                      </c:ext>
                    </c:extLst>
                  </c:dLbl>
                  <c:dLbl>
                    <c:idx val="4"/>
                    <c:tx>
                      <c:rich>
                        <a:bodyPr/>
                        <a:lstStyle/>
                        <a:p>
                          <a:fld id="{41B6B40F-0C43-44AD-8986-4BDF78044CF7}" type="CATEGORYNAME">
                            <a:rPr lang="en-US" sz="1600" b="1" i="0">
                              <a:solidFill>
                                <a:srgbClr val="FFCCFF"/>
                              </a:solidFill>
                            </a:rPr>
                            <a:pPr/>
                            <a:t>[NOM DE CATÉGORIE]</a:t>
                          </a:fld>
                          <a:r>
                            <a:rPr lang="en-US" sz="1600" b="1" i="0" baseline="0">
                              <a:solidFill>
                                <a:sysClr val="windowText" lastClr="000000"/>
                              </a:solidFill>
                            </a:rPr>
                            <a:t>
</a:t>
                          </a:r>
                          <a:fld id="{A066F512-8029-4228-AC16-A9DF84FEFC28}" type="PERCENTAGE">
                            <a:rPr lang="en-US" sz="1600" b="1" i="0" baseline="0">
                              <a:solidFill>
                                <a:sysClr val="windowText" lastClr="000000"/>
                              </a:solidFill>
                            </a:rPr>
                            <a:pPr/>
                            <a:t>[POURCENTAGE]</a:t>
                          </a:fld>
                          <a:endParaRPr lang="en-US" sz="1600" b="1" i="0" baseline="0">
                            <a:solidFill>
                              <a:sysClr val="windowText" lastClr="000000"/>
                            </a:solidFill>
                          </a:endParaRPr>
                        </a:p>
                      </c:rich>
                    </c:tx>
                    <c:showLegendKey val="0"/>
                    <c:showVal val="0"/>
                    <c:showCatName val="1"/>
                    <c:showSerName val="0"/>
                    <c:showPercent val="1"/>
                    <c:showBubbleSize val="0"/>
                    <c:extLst>
                      <c:ext uri="{CE6537A1-D6FC-4f65-9D91-7224C49458BB}">
                        <c15:dlblFieldTable/>
                        <c15:showDataLabelsRange val="0"/>
                      </c:ext>
                      <c:ext xmlns:c16="http://schemas.microsoft.com/office/drawing/2014/chart" uri="{C3380CC4-5D6E-409C-BE32-E72D297353CC}">
                        <c16:uniqueId val="{00000067-FDBA-47A9-9739-42BEAFC5FD93}"/>
                      </c:ext>
                    </c:extLst>
                  </c:dLbl>
                  <c:dLbl>
                    <c:idx val="5"/>
                    <c:tx>
                      <c:rich>
                        <a:bodyPr/>
                        <a:lstStyle/>
                        <a:p>
                          <a:fld id="{4FEE3B3D-F763-490D-A084-9ED500742136}" type="CATEGORYNAME">
                            <a:rPr lang="en-US" sz="1600" b="1">
                              <a:solidFill>
                                <a:srgbClr val="990099"/>
                              </a:solidFill>
                            </a:rPr>
                            <a:pPr/>
                            <a:t>[NOM DE CATÉGORIE]</a:t>
                          </a:fld>
                          <a:r>
                            <a:rPr lang="en-US" sz="1600" b="1" baseline="0">
                              <a:solidFill>
                                <a:sysClr val="windowText" lastClr="000000"/>
                              </a:solidFill>
                            </a:rPr>
                            <a:t>
</a:t>
                          </a:r>
                          <a:fld id="{022D3269-92C2-492B-ABD8-7F6B5AA083EC}"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c:ext uri="{CE6537A1-D6FC-4f65-9D91-7224C49458BB}">
                        <c15:dlblFieldTable/>
                        <c15:showDataLabelsRange val="0"/>
                      </c:ext>
                      <c:ext xmlns:c16="http://schemas.microsoft.com/office/drawing/2014/chart" uri="{C3380CC4-5D6E-409C-BE32-E72D297353CC}">
                        <c16:uniqueId val="{00000069-FDBA-47A9-9739-42BEAFC5FD93}"/>
                      </c:ext>
                    </c:extLst>
                  </c:dLbl>
                  <c:dLbl>
                    <c:idx val="6"/>
                    <c:tx>
                      <c:rich>
                        <a:bodyPr/>
                        <a:lstStyle/>
                        <a:p>
                          <a:fld id="{C2A04149-736C-4894-A813-E8C025CF7DBD}" type="CATEGORYNAME">
                            <a:rPr lang="en-US" sz="1600" b="1">
                              <a:solidFill>
                                <a:srgbClr val="7030A0"/>
                              </a:solidFill>
                            </a:rPr>
                            <a:pPr/>
                            <a:t>[NOM DE CATÉGORIE]</a:t>
                          </a:fld>
                          <a:r>
                            <a:rPr lang="en-US" sz="1600" b="1" baseline="0">
                              <a:solidFill>
                                <a:sysClr val="windowText" lastClr="000000"/>
                              </a:solidFill>
                            </a:rPr>
                            <a:t>
</a:t>
                          </a:r>
                          <a:fld id="{FCA35A95-E358-476F-B1F1-CF9E83630E58}"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c:ext uri="{CE6537A1-D6FC-4f65-9D91-7224C49458BB}">
                        <c15:dlblFieldTable/>
                        <c15:showDataLabelsRange val="0"/>
                      </c:ext>
                      <c:ext xmlns:c16="http://schemas.microsoft.com/office/drawing/2014/chart" uri="{C3380CC4-5D6E-409C-BE32-E72D297353CC}">
                        <c16:uniqueId val="{0000003B-13A2-4B5D-A381-B7C929A61525}"/>
                      </c:ext>
                    </c:extLst>
                  </c:dLbl>
                  <c:dLbl>
                    <c:idx val="7"/>
                    <c:tx>
                      <c:rich>
                        <a:bodyPr/>
                        <a:lstStyle/>
                        <a:p>
                          <a:fld id="{02E9D736-03D0-4230-B1A7-0917C3DE7D8D}" type="CATEGORYNAME">
                            <a:rPr lang="en-US" sz="1600" b="1">
                              <a:solidFill>
                                <a:srgbClr val="E67AE6"/>
                              </a:solidFill>
                            </a:rPr>
                            <a:pPr/>
                            <a:t>[NOM DE CATÉGORIE]</a:t>
                          </a:fld>
                          <a:r>
                            <a:rPr lang="en-US" sz="1600" b="1" baseline="0">
                              <a:solidFill>
                                <a:sysClr val="windowText" lastClr="000000"/>
                              </a:solidFill>
                            </a:rPr>
                            <a:t>
</a:t>
                          </a:r>
                          <a:fld id="{F641AD8D-D66A-4858-8033-E2AC625D4D95}"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c:ext uri="{CE6537A1-D6FC-4f65-9D91-7224C49458BB}">
                        <c15:dlblFieldTable/>
                        <c15:showDataLabelsRange val="0"/>
                      </c:ext>
                      <c:ext xmlns:c16="http://schemas.microsoft.com/office/drawing/2014/chart" uri="{C3380CC4-5D6E-409C-BE32-E72D297353CC}">
                        <c16:uniqueId val="{0000006D-FDBA-47A9-9739-42BEAFC5FD93}"/>
                      </c:ext>
                    </c:extLst>
                  </c:dLbl>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c:ext uri="{CE6537A1-D6FC-4f65-9D91-7224C49458BB}">
                      <c15:spPr xmlns:c15="http://schemas.microsoft.com/office/drawing/2012/chart">
                        <a:prstGeom prst="wedgeRectCallout">
                          <a:avLst/>
                        </a:prstGeom>
                        <a:noFill/>
                        <a:ln>
                          <a:noFill/>
                        </a:ln>
                      </c15:spPr>
                    </c:ext>
                  </c:extLst>
                </c:dLbls>
                <c:cat>
                  <c:strRef>
                    <c:extLst>
                      <c:ext uri="{02D57815-91ED-43cb-92C2-25804820EDAC}">
                        <c15:formulaRef>
                          <c15:sqref>'Allocation OD 2022'!$C$16:$C$24</c15:sqref>
                        </c15:formulaRef>
                      </c:ext>
                    </c:extLst>
                    <c:strCache>
                      <c:ptCount val="9"/>
                      <c:pt idx="0">
                        <c:v>Infrastructures de production d'énergie verte</c:v>
                      </c:pt>
                      <c:pt idx="1">
                        <c:v>Immobilier vert </c:v>
                      </c:pt>
                      <c:pt idx="2">
                        <c:v>Transport et mobilité durable</c:v>
                      </c:pt>
                      <c:pt idx="3">
                        <c:v>Réhabilitation de sites</c:v>
                      </c:pt>
                      <c:pt idx="4">
                        <c:v>Transition alimentaire</c:v>
                      </c:pt>
                      <c:pt idx="5">
                        <c:v>Infrastructures numériques</c:v>
                      </c:pt>
                      <c:pt idx="6">
                        <c:v>Santé et médico-social</c:v>
                      </c:pt>
                      <c:pt idx="7">
                        <c:v>Education et insertion professionnelle</c:v>
                      </c:pt>
                      <c:pt idx="8">
                        <c:v>Economie Sociale et Solidaire</c:v>
                      </c:pt>
                    </c:strCache>
                  </c:strRef>
                </c:cat>
                <c:val>
                  <c:numRef>
                    <c:extLst>
                      <c:ext uri="{02D57815-91ED-43cb-92C2-25804820EDAC}">
                        <c15:formulaRef>
                          <c15:sqref>'Allocation OD 2019'!$G$16:$G$23</c15:sqref>
                        </c15:formulaRef>
                      </c:ext>
                    </c:extLst>
                    <c:numCache>
                      <c:formatCode>#\ ##0.00\ \ </c:formatCode>
                      <c:ptCount val="8"/>
                      <c:pt idx="0">
                        <c:v>24829656.490000002</c:v>
                      </c:pt>
                      <c:pt idx="1">
                        <c:v>368867821.15680003</c:v>
                      </c:pt>
                      <c:pt idx="2">
                        <c:v>40000000</c:v>
                      </c:pt>
                      <c:pt idx="3">
                        <c:v>5999872</c:v>
                      </c:pt>
                      <c:pt idx="4">
                        <c:v>24500000</c:v>
                      </c:pt>
                      <c:pt idx="5">
                        <c:v>3153608.58</c:v>
                      </c:pt>
                      <c:pt idx="6">
                        <c:v>90636338.636363626</c:v>
                      </c:pt>
                      <c:pt idx="7">
                        <c:v>38154280.700000003</c:v>
                      </c:pt>
                    </c:numCache>
                  </c:numRef>
                </c:val>
                <c:extLst>
                  <c:ext xmlns:c16="http://schemas.microsoft.com/office/drawing/2014/chart" uri="{C3380CC4-5D6E-409C-BE32-E72D297353CC}">
                    <c16:uniqueId val="{00000070-FDBA-47A9-9739-42BEAFC5FD93}"/>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'Allocation OD 2020'!$G$15</c15:sqref>
                        </c15:formulaRef>
                      </c:ext>
                    </c:extLst>
                    <c:strCache>
                      <c:ptCount val="1"/>
                      <c:pt idx="0">
                        <c:v>Montants
investis</c:v>
                      </c:pt>
                    </c:strCache>
                  </c:strRef>
                </c:tx>
                <c:dPt>
                  <c:idx val="0"/>
                  <c:bubble3D val="0"/>
                  <c:spPr>
                    <a:solidFill>
                      <a:srgbClr val="469067"/>
                    </a:solidFill>
                    <a:ln w="19050">
                      <a:solidFill>
                        <a:schemeClr val="lt1"/>
                      </a:solidFill>
                    </a:ln>
                    <a:effectLst/>
                  </c:spPr>
                  <c:extLst xmlns:c15="http://schemas.microsoft.com/office/drawing/2012/chart">
                    <c:ext xmlns:c16="http://schemas.microsoft.com/office/drawing/2014/chart" uri="{C3380CC4-5D6E-409C-BE32-E72D297353CC}">
                      <c16:uniqueId val="{00000072-FDBA-47A9-9739-42BEAFC5FD93}"/>
                    </c:ext>
                  </c:extLst>
                </c:dPt>
                <c:dPt>
                  <c:idx val="1"/>
                  <c:bubble3D val="0"/>
                  <c:spPr>
                    <a:solidFill>
                      <a:srgbClr val="00B050"/>
                    </a:solidFill>
                    <a:ln w="19050">
                      <a:solidFill>
                        <a:schemeClr val="lt1"/>
                      </a:solidFill>
                    </a:ln>
                    <a:effectLst/>
                  </c:spPr>
                  <c:extLst xmlns:c15="http://schemas.microsoft.com/office/drawing/2012/chart">
                    <c:ext xmlns:c16="http://schemas.microsoft.com/office/drawing/2014/chart" uri="{C3380CC4-5D6E-409C-BE32-E72D297353CC}">
                      <c16:uniqueId val="{00000040-1B90-4457-AAA7-D128C929C6AE}"/>
                    </c:ext>
                  </c:extLst>
                </c:dPt>
                <c:dPt>
                  <c:idx val="2"/>
                  <c:bubble3D val="0"/>
                  <c:spPr>
                    <a:solidFill>
                      <a:srgbClr val="33CC33"/>
                    </a:solidFill>
                    <a:ln w="19050">
                      <a:solidFill>
                        <a:schemeClr val="lt1"/>
                      </a:solidFill>
                    </a:ln>
                    <a:effectLst/>
                  </c:spPr>
                  <c:extLst xmlns:c15="http://schemas.microsoft.com/office/drawing/2012/chart">
                    <c:ext xmlns:c16="http://schemas.microsoft.com/office/drawing/2014/chart" uri="{C3380CC4-5D6E-409C-BE32-E72D297353CC}">
                      <c16:uniqueId val="{00000076-FDBA-47A9-9739-42BEAFC5FD93}"/>
                    </c:ext>
                  </c:extLst>
                </c:dPt>
                <c:dPt>
                  <c:idx val="3"/>
                  <c:bubble3D val="0"/>
                  <c:spPr>
                    <a:solidFill>
                      <a:srgbClr val="BEE3A7"/>
                    </a:solidFill>
                    <a:ln w="19050">
                      <a:solidFill>
                        <a:schemeClr val="lt1"/>
                      </a:solidFill>
                    </a:ln>
                    <a:effectLst/>
                  </c:spPr>
                  <c:extLst xmlns:c15="http://schemas.microsoft.com/office/drawing/2012/chart">
                    <c:ext xmlns:c16="http://schemas.microsoft.com/office/drawing/2014/chart" uri="{C3380CC4-5D6E-409C-BE32-E72D297353CC}">
                      <c16:uniqueId val="{00000078-FDBA-47A9-9739-42BEAFC5FD93}"/>
                    </c:ext>
                  </c:extLst>
                </c:dPt>
                <c:dPt>
                  <c:idx val="4"/>
                  <c:bubble3D val="0"/>
                  <c:spPr>
                    <a:solidFill>
                      <a:srgbClr val="7030A0"/>
                    </a:solidFill>
                    <a:ln w="19050">
                      <a:solidFill>
                        <a:schemeClr val="lt1"/>
                      </a:solidFill>
                    </a:ln>
                    <a:effectLst/>
                  </c:spPr>
                  <c:extLst xmlns:c15="http://schemas.microsoft.com/office/drawing/2012/chart">
                    <c:ext xmlns:c16="http://schemas.microsoft.com/office/drawing/2014/chart" uri="{C3380CC4-5D6E-409C-BE32-E72D297353CC}">
                      <c16:uniqueId val="{0000007A-FDBA-47A9-9739-42BEAFC5FD93}"/>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7C-FDBA-47A9-9739-42BEAFC5FD93}"/>
                    </c:ext>
                  </c:extLst>
                </c:dPt>
                <c:dLbls>
                  <c:dLbl>
                    <c:idx val="0"/>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63C560A6-B827-4EC6-AAB6-63021A93A7CC}" type="CATEGORYNAME">
                            <a:rPr lang="en-US" sz="1600" b="1" i="0">
                              <a:solidFill>
                                <a:srgbClr val="469067"/>
                              </a:solidFill>
                            </a:rPr>
                            <a:pPr>
                              <a:defRPr/>
                            </a:pPr>
                            <a:t>[NOM DE CATÉGORIE]</a:t>
                          </a:fld>
                          <a:r>
                            <a:rPr lang="en-US" sz="1600" b="1" i="0" baseline="0">
                              <a:solidFill>
                                <a:sysClr val="windowText" lastClr="000000"/>
                              </a:solidFill>
                            </a:rPr>
                            <a:t>
</a:t>
                          </a:r>
                          <a:fld id="{A60F6745-5218-4272-81E4-496672955AAF}" type="PERCENTAGE">
                            <a:rPr lang="en-US" sz="1600" b="1" i="0" baseline="0">
                              <a:solidFill>
                                <a:sysClr val="windowText" lastClr="000000"/>
                              </a:solidFill>
                            </a:rPr>
                            <a:pPr>
                              <a:defRPr/>
                            </a:pPr>
                            <a:t>[POURCENTAGE]</a:t>
                          </a:fld>
                          <a:endParaRPr lang="en-US" sz="1600" b="1" i="0" baseline="0">
                            <a:solidFill>
                              <a:sysClr val="windowText" lastClr="000000"/>
                            </a:solidFill>
                          </a:endParaRPr>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0.13786957748094511"/>
                            <c:h val="8.9482604801939564E-2"/>
                          </c:manualLayout>
                        </c15:layout>
                        <c15:dlblFieldTable/>
                        <c15:showDataLabelsRange val="0"/>
                      </c:ext>
                      <c:ext xmlns:c16="http://schemas.microsoft.com/office/drawing/2014/chart" uri="{C3380CC4-5D6E-409C-BE32-E72D297353CC}">
                        <c16:uniqueId val="{00000072-FDBA-47A9-9739-42BEAFC5FD93}"/>
                      </c:ext>
                    </c:extLst>
                  </c:dLbl>
                  <c:dLbl>
                    <c:idx val="1"/>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51AABD02-821A-46DC-A298-40B2069BDD3E}" type="CATEGORYNAME">
                            <a:rPr lang="en-US" sz="1600" b="1" i="0">
                              <a:solidFill>
                                <a:srgbClr val="469067"/>
                              </a:solidFill>
                            </a:rPr>
                            <a:pPr>
                              <a:defRPr/>
                            </a:pPr>
                            <a:t>[NOM DE CATÉGORIE]</a:t>
                          </a:fld>
                          <a:r>
                            <a:rPr lang="en-US" baseline="0"/>
                            <a:t>
</a:t>
                          </a:r>
                          <a:fld id="{93E820FA-D7E2-4A7B-A87E-3D45424FF790}" type="PERCENTAGE">
                            <a:rPr lang="en-US" sz="1600" b="1"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0.10529498236524874"/>
                            <c:h val="9.4888277097315718E-2"/>
                          </c:manualLayout>
                        </c15:layout>
                        <c15:dlblFieldTable/>
                        <c15:showDataLabelsRange val="0"/>
                      </c:ext>
                      <c:ext xmlns:c16="http://schemas.microsoft.com/office/drawing/2014/chart" uri="{C3380CC4-5D6E-409C-BE32-E72D297353CC}">
                        <c16:uniqueId val="{00000040-1B90-4457-AAA7-D128C929C6AE}"/>
                      </c:ext>
                    </c:extLst>
                  </c:dLbl>
                  <c:dLbl>
                    <c:idx val="2"/>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8B6C3BAE-83BC-4260-8463-0816C40369B5}" type="CATEGORYNAME">
                            <a:rPr lang="en-US" sz="1600" b="1">
                              <a:solidFill>
                                <a:srgbClr val="33CC33"/>
                              </a:solidFill>
                            </a:rPr>
                            <a:pPr>
                              <a:defRPr/>
                            </a:pPr>
                            <a:t>[NOM DE CATÉGORIE]</a:t>
                          </a:fld>
                          <a:r>
                            <a:rPr lang="en-US" baseline="0"/>
                            <a:t>
</a:t>
                          </a:r>
                          <a:fld id="{A9965814-B783-454D-A92E-2483143F58EB}" type="PERCENTAGE">
                            <a:rPr lang="en-US" sz="1600" b="1"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8.7786412481114046E-2"/>
                            <c:h val="9.4888277097315718E-2"/>
                          </c:manualLayout>
                        </c15:layout>
                        <c15:dlblFieldTable/>
                        <c15:showDataLabelsRange val="0"/>
                      </c:ext>
                      <c:ext xmlns:c16="http://schemas.microsoft.com/office/drawing/2014/chart" uri="{C3380CC4-5D6E-409C-BE32-E72D297353CC}">
                        <c16:uniqueId val="{00000076-FDBA-47A9-9739-42BEAFC5FD93}"/>
                      </c:ext>
                    </c:extLst>
                  </c:dLbl>
                  <c:dLbl>
                    <c:idx val="3"/>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5CC4F332-CE6F-43EF-A463-ED35BAC15340}" type="CATEGORYNAME">
                            <a:rPr lang="en-US" sz="1600" b="1">
                              <a:solidFill>
                                <a:srgbClr val="BEE3A7"/>
                              </a:solidFill>
                            </a:rPr>
                            <a:pPr>
                              <a:defRPr/>
                            </a:pPr>
                            <a:t>[NOM DE CATÉGORIE]</a:t>
                          </a:fld>
                          <a:r>
                            <a:rPr lang="en-US" sz="1600" b="1" baseline="0">
                              <a:solidFill>
                                <a:sysClr val="windowText" lastClr="000000"/>
                              </a:solidFill>
                            </a:rPr>
                            <a:t>
</a:t>
                          </a:r>
                          <a:fld id="{A264DC75-B022-4F93-9E89-311321251A8E}" type="PERCENTAGE">
                            <a:rPr lang="en-US" sz="1600" b="1" baseline="0">
                              <a:solidFill>
                                <a:sysClr val="windowText" lastClr="000000"/>
                              </a:solidFill>
                            </a:rPr>
                            <a:pPr>
                              <a:defRPr/>
                            </a:pPr>
                            <a:t>[POURCENTAGE]</a:t>
                          </a:fld>
                          <a:endParaRPr lang="en-US" sz="1600" b="1" baseline="0">
                            <a:solidFill>
                              <a:sysClr val="windowText" lastClr="000000"/>
                            </a:solidFill>
                          </a:endParaRPr>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8.458630814184169E-2"/>
                            <c:h val="0.11651096627882032"/>
                          </c:manualLayout>
                        </c15:layout>
                        <c15:dlblFieldTable/>
                        <c15:showDataLabelsRange val="0"/>
                      </c:ext>
                      <c:ext xmlns:c16="http://schemas.microsoft.com/office/drawing/2014/chart" uri="{C3380CC4-5D6E-409C-BE32-E72D297353CC}">
                        <c16:uniqueId val="{00000078-FDBA-47A9-9739-42BEAFC5FD93}"/>
                      </c:ext>
                    </c:extLst>
                  </c:dLbl>
                  <c:dLbl>
                    <c:idx val="4"/>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1494A51E-EA1A-497E-9FE8-38A092B66AD5}" type="CATEGORYNAME">
                            <a:rPr lang="en-US" sz="1600" b="1">
                              <a:solidFill>
                                <a:srgbClr val="7030A0"/>
                              </a:solidFill>
                            </a:rPr>
                            <a:pPr>
                              <a:defRPr/>
                            </a:pPr>
                            <a:t>[NOM DE CATÉGORIE]</a:t>
                          </a:fld>
                          <a:r>
                            <a:rPr lang="en-US" sz="1600" b="1" baseline="0">
                              <a:solidFill>
                                <a:sysClr val="windowText" lastClr="000000"/>
                              </a:solidFill>
                            </a:rPr>
                            <a:t>
</a:t>
                          </a:r>
                          <a:fld id="{705D619A-8F99-4B70-B4FF-018CBC548476}" type="PERCENTAGE">
                            <a:rPr lang="en-US" sz="1600" b="1" baseline="0">
                              <a:solidFill>
                                <a:sysClr val="windowText" lastClr="000000"/>
                              </a:solidFill>
                            </a:rPr>
                            <a:pPr>
                              <a:defRPr/>
                            </a:pPr>
                            <a:t>[POURCENTAGE]</a:t>
                          </a:fld>
                          <a:endParaRPr lang="en-US" sz="1600" b="1" baseline="0">
                            <a:solidFill>
                              <a:sysClr val="windowText" lastClr="000000"/>
                            </a:solidFill>
                          </a:endParaRPr>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9.5229751987330524E-2"/>
                            <c:h val="0.1124567120572882"/>
                          </c:manualLayout>
                        </c15:layout>
                        <c15:dlblFieldTable/>
                        <c15:showDataLabelsRange val="0"/>
                      </c:ext>
                      <c:ext xmlns:c16="http://schemas.microsoft.com/office/drawing/2014/chart" uri="{C3380CC4-5D6E-409C-BE32-E72D297353CC}">
                        <c16:uniqueId val="{0000007A-FDBA-47A9-9739-42BEAFC5FD93}"/>
                      </c:ext>
                    </c:extLst>
                  </c:dLbl>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'Allocation OD 2022'!$C$16:$C$24</c15:sqref>
                        </c15:formulaRef>
                      </c:ext>
                    </c:extLst>
                    <c:strCache>
                      <c:ptCount val="9"/>
                      <c:pt idx="0">
                        <c:v>Infrastructures de production d'énergie verte</c:v>
                      </c:pt>
                      <c:pt idx="1">
                        <c:v>Immobilier vert </c:v>
                      </c:pt>
                      <c:pt idx="2">
                        <c:v>Transport et mobilité durable</c:v>
                      </c:pt>
                      <c:pt idx="3">
                        <c:v>Réhabilitation de sites</c:v>
                      </c:pt>
                      <c:pt idx="4">
                        <c:v>Transition alimentaire</c:v>
                      </c:pt>
                      <c:pt idx="5">
                        <c:v>Infrastructures numériques</c:v>
                      </c:pt>
                      <c:pt idx="6">
                        <c:v>Santé et médico-social</c:v>
                      </c:pt>
                      <c:pt idx="7">
                        <c:v>Education et insertion professionnelle</c:v>
                      </c:pt>
                      <c:pt idx="8">
                        <c:v>Economie Sociale et Solidaire</c:v>
                      </c:pt>
                    </c:strCache>
                  </c:strRef>
                </c:cat>
                <c:val>
                  <c:numRef>
                    <c:extLst xmlns:c15="http://schemas.microsoft.com/office/drawing/2012/chart">
                      <c:ext xmlns:c15="http://schemas.microsoft.com/office/drawing/2012/chart" uri="{02D57815-91ED-43cb-92C2-25804820EDAC}">
                        <c15:formulaRef>
                          <c15:sqref>'Allocation OD 2020'!$G$16:$G$21</c15:sqref>
                        </c15:formulaRef>
                      </c:ext>
                    </c:extLst>
                    <c:numCache>
                      <c:formatCode>#\ ##0.00\ \ </c:formatCode>
                      <c:ptCount val="6"/>
                      <c:pt idx="0">
                        <c:v>44557188</c:v>
                      </c:pt>
                      <c:pt idx="1">
                        <c:v>388387458.00823331</c:v>
                      </c:pt>
                      <c:pt idx="2">
                        <c:v>25125517.165533897</c:v>
                      </c:pt>
                      <c:pt idx="3">
                        <c:v>8424700</c:v>
                      </c:pt>
                      <c:pt idx="4">
                        <c:v>41267181.899999999</c:v>
                      </c:pt>
                      <c:pt idx="5">
                        <c:v>16201850</c:v>
                      </c:pt>
                    </c:numCache>
                  </c:numRef>
                </c:val>
                <c:extLst xmlns:c15="http://schemas.microsoft.com/office/drawing/2012/chart">
                  <c:ext xmlns:c16="http://schemas.microsoft.com/office/drawing/2014/chart" uri="{C3380CC4-5D6E-409C-BE32-E72D297353CC}">
                    <c16:uniqueId val="{0000007F-FDBA-47A9-9739-42BEAFC5FD93}"/>
                  </c:ext>
                </c:extLst>
              </c15:ser>
            </c15:filteredPieSeries>
            <c15:filteredPieSeries>
              <c15:ser>
                <c:idx val="3"/>
                <c:order val="3"/>
                <c:tx>
                  <c:v>2021</c:v>
                </c:tx>
                <c:dPt>
                  <c:idx val="0"/>
                  <c:bubble3D val="0"/>
                  <c:spPr>
                    <a:solidFill>
                      <a:srgbClr val="469067"/>
                    </a:solidFill>
                    <a:ln w="19050">
                      <a:solidFill>
                        <a:schemeClr val="lt1"/>
                      </a:solidFill>
                    </a:ln>
                    <a:effectLst/>
                  </c:spPr>
                  <c:extLst xmlns:c15="http://schemas.microsoft.com/office/drawing/2012/chart">
                    <c:ext xmlns:c16="http://schemas.microsoft.com/office/drawing/2014/chart" uri="{C3380CC4-5D6E-409C-BE32-E72D297353CC}">
                      <c16:uniqueId val="{00000001-FDBA-47A9-9739-42BEAFC5FD93}"/>
                    </c:ext>
                  </c:extLst>
                </c:dPt>
                <c:dPt>
                  <c:idx val="1"/>
                  <c:bubble3D val="0"/>
                  <c:spPr>
                    <a:solidFill>
                      <a:srgbClr val="00B050"/>
                    </a:solidFill>
                    <a:ln w="19050">
                      <a:solidFill>
                        <a:schemeClr val="lt1"/>
                      </a:solidFill>
                    </a:ln>
                    <a:effectLst>
                      <a:softEdge rad="0"/>
                    </a:effectLst>
                  </c:spPr>
                  <c:extLst xmlns:c15="http://schemas.microsoft.com/office/drawing/2012/chart">
                    <c:ext xmlns:c16="http://schemas.microsoft.com/office/drawing/2014/chart" uri="{C3380CC4-5D6E-409C-BE32-E72D297353CC}">
                      <c16:uniqueId val="{00000042-1B90-4457-AAA7-D128C929C6AE}"/>
                    </c:ext>
                  </c:extLst>
                </c:dPt>
                <c:dPt>
                  <c:idx val="2"/>
                  <c:bubble3D val="0"/>
                  <c:spPr>
                    <a:solidFill>
                      <a:srgbClr val="33CC33"/>
                    </a:solidFill>
                    <a:ln w="19050">
                      <a:solidFill>
                        <a:schemeClr val="lt1"/>
                      </a:solidFill>
                    </a:ln>
                    <a:effectLst/>
                  </c:spPr>
                  <c:extLst xmlns:c15="http://schemas.microsoft.com/office/drawing/2012/chart">
                    <c:ext xmlns:c16="http://schemas.microsoft.com/office/drawing/2014/chart" uri="{C3380CC4-5D6E-409C-BE32-E72D297353CC}">
                      <c16:uniqueId val="{00000005-FDBA-47A9-9739-42BEAFC5FD93}"/>
                    </c:ext>
                  </c:extLst>
                </c:dPt>
                <c:dPt>
                  <c:idx val="3"/>
                  <c:bubble3D val="0"/>
                  <c:spPr>
                    <a:solidFill>
                      <a:srgbClr val="7030A0"/>
                    </a:solidFill>
                    <a:ln w="19050">
                      <a:solidFill>
                        <a:schemeClr val="lt1"/>
                      </a:solidFill>
                    </a:ln>
                    <a:effectLst/>
                  </c:spPr>
                  <c:extLst xmlns:c15="http://schemas.microsoft.com/office/drawing/2012/chart">
                    <c:ext xmlns:c16="http://schemas.microsoft.com/office/drawing/2014/chart" uri="{C3380CC4-5D6E-409C-BE32-E72D297353CC}">
                      <c16:uniqueId val="{00000007-FDBA-47A9-9739-42BEAFC5FD93}"/>
                    </c:ext>
                  </c:extLst>
                </c:dPt>
                <c:dPt>
                  <c:idx val="4"/>
                  <c:bubble3D val="0"/>
                  <c:spPr>
                    <a:solidFill>
                      <a:srgbClr val="FFCCFF"/>
                    </a:solidFill>
                    <a:ln w="19050">
                      <a:solidFill>
                        <a:schemeClr val="lt1"/>
                      </a:solidFill>
                    </a:ln>
                    <a:effectLst/>
                  </c:spPr>
                  <c:extLst xmlns:c15="http://schemas.microsoft.com/office/drawing/2012/chart">
                    <c:ext xmlns:c16="http://schemas.microsoft.com/office/drawing/2014/chart" uri="{C3380CC4-5D6E-409C-BE32-E72D297353CC}">
                      <c16:uniqueId val="{00000009-FDBA-47A9-9739-42BEAFC5FD93}"/>
                    </c:ext>
                  </c:extLst>
                </c:dPt>
                <c:dPt>
                  <c:idx val="5"/>
                  <c:bubble3D val="0"/>
                  <c:spPr>
                    <a:solidFill>
                      <a:srgbClr val="E67AE6"/>
                    </a:solidFill>
                    <a:ln w="19050">
                      <a:solidFill>
                        <a:schemeClr val="lt1"/>
                      </a:solidFill>
                    </a:ln>
                    <a:effectLst/>
                  </c:spPr>
                  <c:extLst xmlns:c15="http://schemas.microsoft.com/office/drawing/2012/chart">
                    <c:ext xmlns:c16="http://schemas.microsoft.com/office/drawing/2014/chart" uri="{C3380CC4-5D6E-409C-BE32-E72D297353CC}">
                      <c16:uniqueId val="{0000000B-FDBA-47A9-9739-42BEAFC5FD93}"/>
                    </c:ext>
                  </c:extLst>
                </c:dPt>
                <c:dPt>
                  <c:idx val="6"/>
                  <c:bubble3D val="0"/>
                  <c:spPr>
                    <a:solidFill>
                      <a:srgbClr val="E67AE6"/>
                    </a:solidFill>
                    <a:ln w="19050">
                      <a:solidFill>
                        <a:schemeClr val="lt1"/>
                      </a:solidFill>
                    </a:ln>
                    <a:effectLst/>
                  </c:spPr>
                  <c:extLst xmlns:c15="http://schemas.microsoft.com/office/drawing/2012/chart">
                    <c:ext xmlns:c16="http://schemas.microsoft.com/office/drawing/2014/chart" uri="{C3380CC4-5D6E-409C-BE32-E72D297353CC}">
                      <c16:uniqueId val="{00000043-13A2-4B5D-A381-B7C929A61525}"/>
                    </c:ext>
                  </c:extLst>
                </c:dPt>
                <c:dLbls>
                  <c:dLbl>
                    <c:idx val="0"/>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E3BC02E7-86FB-43FB-A159-49BAF8E4BA01}" type="CATEGORYNAME">
                            <a:rPr lang="en-US" sz="1600" b="1">
                              <a:solidFill>
                                <a:srgbClr val="469067"/>
                              </a:solidFill>
                            </a:rPr>
                            <a:pPr>
                              <a:defRPr/>
                            </a:pPr>
                            <a:t>[NOM DE CATÉGORIE]</a:t>
                          </a:fld>
                          <a:r>
                            <a:rPr lang="en-US" sz="1600" b="1" baseline="0">
                              <a:solidFill>
                                <a:sysClr val="windowText" lastClr="000000"/>
                              </a:solidFill>
                            </a:rPr>
                            <a:t>
</a:t>
                          </a:r>
                          <a:fld id="{70DA46CB-3D50-4A0C-9ECE-E61E0C9A7809}" type="PERCENTAGE">
                            <a:rPr lang="en-US" sz="1600" b="1" baseline="0">
                              <a:solidFill>
                                <a:sysClr val="windowText" lastClr="000000"/>
                              </a:solidFill>
                            </a:rPr>
                            <a:pPr>
                              <a:defRPr/>
                            </a:pPr>
                            <a:t>[POURCENTAGE]</a:t>
                          </a:fld>
                          <a:endParaRPr lang="en-US" sz="1600" b="1" baseline="0">
                            <a:solidFill>
                              <a:sysClr val="windowText" lastClr="000000"/>
                            </a:solidFill>
                          </a:endParaRPr>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0.15278598734029486"/>
                            <c:h val="8.3731088122563885E-2"/>
                          </c:manualLayout>
                        </c15:layout>
                        <c15:dlblFieldTable/>
                        <c15:showDataLabelsRange val="0"/>
                      </c:ext>
                      <c:ext xmlns:c16="http://schemas.microsoft.com/office/drawing/2014/chart" uri="{C3380CC4-5D6E-409C-BE32-E72D297353CC}">
                        <c16:uniqueId val="{00000001-FDBA-47A9-9739-42BEAFC5FD93}"/>
                      </c:ext>
                    </c:extLst>
                  </c:dLbl>
                  <c:dLbl>
                    <c:idx val="1"/>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DEAB9AEE-905E-49D1-9475-74393411075D}" type="CATEGORYNAME">
                            <a:rPr lang="en-US" sz="1600" b="1">
                              <a:solidFill>
                                <a:srgbClr val="00B050"/>
                              </a:solidFill>
                            </a:rPr>
                            <a:pPr>
                              <a:defRPr/>
                            </a:pPr>
                            <a:t>[NOM DE CATÉGORIE]</a:t>
                          </a:fld>
                          <a:r>
                            <a:rPr lang="en-US" baseline="0"/>
                            <a:t>
</a:t>
                          </a:r>
                          <a:r>
                            <a:rPr lang="en-US" sz="1600" b="1" baseline="0">
                              <a:solidFill>
                                <a:sysClr val="windowText" lastClr="000000"/>
                              </a:solidFill>
                            </a:rPr>
                            <a:t>59%</a:t>
                          </a:r>
                        </a:p>
                      </c:rich>
                    </c:tx>
                    <c:spPr>
                      <a:xfrm>
                        <a:off x="13528085" y="2163198"/>
                        <a:ext cx="1625988" cy="908587"/>
                      </a:xfrm>
                      <a:solidFill>
                        <a:sysClr val="window" lastClr="FFFFFF"/>
                      </a:solidFill>
                      <a:ln w="9525" cap="flat" cmpd="sng" algn="ctr">
                        <a:solidFill>
                          <a:srgbClr val="000000">
                            <a:lumMod val="25000"/>
                            <a:lumOff val="75000"/>
                          </a:srgb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gd name="adj1" fmla="val -173423"/>
                              <a:gd name="adj2" fmla="val 165378"/>
                            </a:avLst>
                          </a:prstGeom>
                          <a:noFill/>
                          <a:ln>
                            <a:noFill/>
                          </a:ln>
                        </c15:spPr>
                        <c15:layout>
                          <c:manualLayout>
                            <c:w val="8.5496144910719607E-2"/>
                            <c:h val="8.9868483825497683E-2"/>
                          </c:manualLayout>
                        </c15:layout>
                        <c15:dlblFieldTable/>
                        <c15:showDataLabelsRange val="0"/>
                      </c:ext>
                      <c:ext xmlns:c16="http://schemas.microsoft.com/office/drawing/2014/chart" uri="{C3380CC4-5D6E-409C-BE32-E72D297353CC}">
                        <c16:uniqueId val="{00000042-1B90-4457-AAA7-D128C929C6AE}"/>
                      </c:ext>
                    </c:extLst>
                  </c:dLbl>
                  <c:dLbl>
                    <c:idx val="2"/>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DC9C5A67-95BA-4380-8D4F-1F1C3C35D6DE}" type="CATEGORYNAME">
                            <a:rPr lang="en-US" sz="1600" b="1">
                              <a:solidFill>
                                <a:srgbClr val="33CC33"/>
                              </a:solidFill>
                            </a:rPr>
                            <a:pPr>
                              <a:defRPr/>
                            </a:pPr>
                            <a:t>[NOM DE CATÉGORIE]</a:t>
                          </a:fld>
                          <a:r>
                            <a:rPr lang="en-US" sz="1600" b="1" baseline="0">
                              <a:solidFill>
                                <a:sysClr val="windowText" lastClr="000000"/>
                              </a:solidFill>
                            </a:rPr>
                            <a:t>
</a:t>
                          </a:r>
                          <a:fld id="{41E9DF2C-FA6D-42D7-A1A1-3A3501937106}" type="PERCENTAGE">
                            <a:rPr lang="en-US" sz="1600" b="1" baseline="0">
                              <a:solidFill>
                                <a:sysClr val="windowText" lastClr="000000"/>
                              </a:solidFill>
                            </a:rPr>
                            <a:pPr>
                              <a:defRPr/>
                            </a:pPr>
                            <a:t>[POURCENTAGE]</a:t>
                          </a:fld>
                          <a:endParaRPr lang="en-US" sz="1600" b="1" baseline="0">
                            <a:solidFill>
                              <a:sysClr val="windowText" lastClr="000000"/>
                            </a:solidFill>
                          </a:endParaRPr>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0.10198905751375954"/>
                            <c:h val="9.0270780546262128E-2"/>
                          </c:manualLayout>
                        </c15:layout>
                        <c15:dlblFieldTable/>
                        <c15:showDataLabelsRange val="0"/>
                      </c:ext>
                      <c:ext xmlns:c16="http://schemas.microsoft.com/office/drawing/2014/chart" uri="{C3380CC4-5D6E-409C-BE32-E72D297353CC}">
                        <c16:uniqueId val="{00000005-FDBA-47A9-9739-42BEAFC5FD93}"/>
                      </c:ext>
                    </c:extLst>
                  </c:dLbl>
                  <c:dLbl>
                    <c:idx val="3"/>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7FC9ADBC-B614-4989-B8F0-20292E6A99FA}" type="CATEGORYNAME">
                            <a:rPr lang="en-US" sz="1600" b="1">
                              <a:solidFill>
                                <a:srgbClr val="7030A0"/>
                              </a:solidFill>
                            </a:rPr>
                            <a:pPr>
                              <a:defRPr/>
                            </a:pPr>
                            <a:t>[NOM DE CATÉGORIE]</a:t>
                          </a:fld>
                          <a:r>
                            <a:rPr lang="en-US" sz="1600" b="1" baseline="0">
                              <a:solidFill>
                                <a:sysClr val="windowText" lastClr="000000"/>
                              </a:solidFill>
                            </a:rPr>
                            <a:t>
</a:t>
                          </a:r>
                          <a:fld id="{5D7AFB5E-3785-475D-ACBB-41799F8715D6}" type="PERCENTAGE">
                            <a:rPr lang="en-US" sz="1600" b="1" baseline="0">
                              <a:solidFill>
                                <a:sysClr val="windowText" lastClr="000000"/>
                              </a:solidFill>
                            </a:rPr>
                            <a:pPr>
                              <a:defRPr/>
                            </a:pPr>
                            <a:t>[POURCENTAGE]</a:t>
                          </a:fld>
                          <a:endParaRPr lang="en-US" sz="1600" b="1" baseline="0">
                            <a:solidFill>
                              <a:sysClr val="windowText" lastClr="000000"/>
                            </a:solidFill>
                          </a:endParaRPr>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0.12684120341557914"/>
                            <c:h val="0.12188962262620635"/>
                          </c:manualLayout>
                        </c15:layout>
                        <c15:dlblFieldTable/>
                        <c15:showDataLabelsRange val="0"/>
                      </c:ext>
                      <c:ext xmlns:c16="http://schemas.microsoft.com/office/drawing/2014/chart" uri="{C3380CC4-5D6E-409C-BE32-E72D297353CC}">
                        <c16:uniqueId val="{00000007-FDBA-47A9-9739-42BEAFC5FD93}"/>
                      </c:ext>
                    </c:extLst>
                  </c:dLbl>
                  <c:dLbl>
                    <c:idx val="4"/>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23245653-CA55-4C5B-A982-BB907BC58D3A}" type="CATEGORYNAME">
                            <a:rPr lang="en-US" sz="1600" b="1">
                              <a:solidFill>
                                <a:srgbClr val="FFCCFF"/>
                              </a:solidFill>
                            </a:rPr>
                            <a:pPr>
                              <a:defRPr/>
                            </a:pPr>
                            <a:t>[NOM DE CATÉGORIE]</a:t>
                          </a:fld>
                          <a:r>
                            <a:rPr lang="en-US" sz="1600" b="1" baseline="0">
                              <a:solidFill>
                                <a:sysClr val="windowText" lastClr="000000"/>
                              </a:solidFill>
                            </a:rPr>
                            <a:t>
0,1%</a:t>
                          </a:r>
                        </a:p>
                      </c:rich>
                    </c:tx>
                    <c:spPr>
                      <a:xfrm>
                        <a:off x="4390121" y="2112092"/>
                        <a:ext cx="1928046" cy="1014492"/>
                      </a:xfrm>
                      <a:solidFill>
                        <a:sysClr val="window" lastClr="FFFFFF"/>
                      </a:solidFill>
                      <a:ln w="9525" cap="flat" cmpd="sng" algn="ctr">
                        <a:solidFill>
                          <a:srgbClr val="000000">
                            <a:lumMod val="25000"/>
                            <a:lumOff val="75000"/>
                          </a:srgb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gd name="adj1" fmla="val 186781"/>
                              <a:gd name="adj2" fmla="val 90900"/>
                            </a:avLst>
                          </a:prstGeom>
                          <a:noFill/>
                          <a:ln>
                            <a:noFill/>
                          </a:ln>
                        </c15:spPr>
                        <c15:layout>
                          <c:manualLayout>
                            <c:w val="0.10146575913221961"/>
                            <c:h val="9.7153089537009615E-2"/>
                          </c:manualLayout>
                        </c15:layout>
                        <c15:dlblFieldTable/>
                        <c15:showDataLabelsRange val="0"/>
                      </c:ext>
                      <c:ext xmlns:c16="http://schemas.microsoft.com/office/drawing/2014/chart" uri="{C3380CC4-5D6E-409C-BE32-E72D297353CC}">
                        <c16:uniqueId val="{00000009-FDBA-47A9-9739-42BEAFC5FD93}"/>
                      </c:ext>
                    </c:extLst>
                  </c:dLbl>
                  <c:dLbl>
                    <c:idx val="5"/>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19FAA90B-45A8-4E11-9780-5889B4D86E5B}" type="CATEGORYNAME">
                            <a:rPr lang="en-US" sz="1600" b="1">
                              <a:solidFill>
                                <a:srgbClr val="E67AE6"/>
                              </a:solidFill>
                            </a:rPr>
                            <a:pPr>
                              <a:defRPr/>
                            </a:pPr>
                            <a:t>[NOM DE CATÉGORIE]</a:t>
                          </a:fld>
                          <a:r>
                            <a:rPr lang="en-US" sz="1600" b="1" baseline="0">
                              <a:solidFill>
                                <a:sysClr val="windowText" lastClr="000000"/>
                              </a:solidFill>
                            </a:rPr>
                            <a:t>
5%</a:t>
                          </a:r>
                        </a:p>
                      </c:rich>
                    </c:tx>
                    <c:spPr>
                      <a:xfrm>
                        <a:off x="6195450" y="749271"/>
                        <a:ext cx="1437040" cy="805306"/>
                      </a:xfrm>
                      <a:solidFill>
                        <a:sysClr val="window" lastClr="FFFFFF"/>
                      </a:solidFill>
                      <a:ln w="9525" cap="flat" cmpd="sng" algn="ctr">
                        <a:solidFill>
                          <a:srgbClr val="000000">
                            <a:lumMod val="25000"/>
                            <a:lumOff val="75000"/>
                          </a:srgb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gd name="adj1" fmla="val 167137"/>
                              <a:gd name="adj2" fmla="val 154496"/>
                            </a:avLst>
                          </a:prstGeom>
                          <a:noFill/>
                          <a:ln>
                            <a:noFill/>
                          </a:ln>
                        </c15:spPr>
                        <c15:layout>
                          <c:manualLayout>
                            <c:w val="7.5561034264529245E-2"/>
                            <c:h val="7.9652920400688887E-2"/>
                          </c:manualLayout>
                        </c15:layout>
                        <c15:dlblFieldTable/>
                        <c15:showDataLabelsRange val="0"/>
                      </c:ext>
                      <c:ext xmlns:c16="http://schemas.microsoft.com/office/drawing/2014/chart" uri="{C3380CC4-5D6E-409C-BE32-E72D297353CC}">
                        <c16:uniqueId val="{0000000B-FDBA-47A9-9739-42BEAFC5FD93}"/>
                      </c:ext>
                    </c:extLst>
                  </c:dLbl>
                  <c:dLbl>
                    <c:idx val="6"/>
                    <c:showLegendKey val="0"/>
                    <c:showVal val="0"/>
                    <c:showCatName val="1"/>
                    <c:showSerName val="0"/>
                    <c:showPercent val="1"/>
                    <c:showBubbleSize val="0"/>
                    <c:extLst xmlns:c15="http://schemas.microsoft.com/office/drawing/2012/chart">
                      <c:ext xmlns:c15="http://schemas.microsoft.com/office/drawing/2012/chart" uri="{CE6537A1-D6FC-4f65-9D91-7224C49458BB}">
                        <c15:layout>
                          <c:manualLayout>
                            <c:w val="8.6913277276353451E-2"/>
                            <c:h val="8.7189872235808083E-2"/>
                          </c:manualLayout>
                        </c15:layout>
                      </c:ext>
                      <c:ext xmlns:c16="http://schemas.microsoft.com/office/drawing/2014/chart" uri="{C3380CC4-5D6E-409C-BE32-E72D297353CC}">
                        <c16:uniqueId val="{00000043-13A2-4B5D-A381-B7C929A61525}"/>
                      </c:ext>
                    </c:extLst>
                  </c:dLbl>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'Allocation OD 2022'!$C$16:$C$24</c15:sqref>
                        </c15:formulaRef>
                      </c:ext>
                    </c:extLst>
                    <c:strCache>
                      <c:ptCount val="9"/>
                      <c:pt idx="0">
                        <c:v>Infrastructures de production d'énergie verte</c:v>
                      </c:pt>
                      <c:pt idx="1">
                        <c:v>Immobilier vert </c:v>
                      </c:pt>
                      <c:pt idx="2">
                        <c:v>Transport et mobilité durable</c:v>
                      </c:pt>
                      <c:pt idx="3">
                        <c:v>Réhabilitation de sites</c:v>
                      </c:pt>
                      <c:pt idx="4">
                        <c:v>Transition alimentaire</c:v>
                      </c:pt>
                      <c:pt idx="5">
                        <c:v>Infrastructures numériques</c:v>
                      </c:pt>
                      <c:pt idx="6">
                        <c:v>Santé et médico-social</c:v>
                      </c:pt>
                      <c:pt idx="7">
                        <c:v>Education et insertion professionnelle</c:v>
                      </c:pt>
                      <c:pt idx="8">
                        <c:v>Economie Sociale et Solidaire</c:v>
                      </c:pt>
                    </c:strCache>
                  </c:strRef>
                </c:cat>
                <c:val>
                  <c:numRef>
                    <c:extLst xmlns:c15="http://schemas.microsoft.com/office/drawing/2012/chart">
                      <c:ext xmlns:c15="http://schemas.microsoft.com/office/drawing/2012/chart" uri="{02D57815-91ED-43cb-92C2-25804820EDAC}">
                        <c15:formulaRef>
                          <c15:sqref>'Allocation OD 2021'!$G$16:$G$22</c15:sqref>
                        </c15:formulaRef>
                      </c:ext>
                    </c:extLst>
                    <c:numCache>
                      <c:formatCode>#\ ##0.00\ \ </c:formatCode>
                      <c:ptCount val="7"/>
                      <c:pt idx="0">
                        <c:v>17349631.219999999</c:v>
                      </c:pt>
                      <c:pt idx="1">
                        <c:v>306714736.06</c:v>
                      </c:pt>
                      <c:pt idx="2">
                        <c:v>9603856.620000001</c:v>
                      </c:pt>
                      <c:pt idx="3">
                        <c:v>162900000</c:v>
                      </c:pt>
                      <c:pt idx="4">
                        <c:v>2092868.48</c:v>
                      </c:pt>
                      <c:pt idx="5">
                        <c:v>9022071.0000000019</c:v>
                      </c:pt>
                      <c:pt idx="6">
                        <c:v>10309600</c:v>
                      </c:pt>
                    </c:numCache>
                  </c:numRef>
                </c:val>
                <c:extLst xmlns:c15="http://schemas.microsoft.com/office/drawing/2012/chart">
                  <c:ext xmlns:c16="http://schemas.microsoft.com/office/drawing/2014/chart" uri="{C3380CC4-5D6E-409C-BE32-E72D297353CC}">
                    <c16:uniqueId val="{00000010-FDBA-47A9-9739-42BEAFC5FD93}"/>
                  </c:ext>
                </c:extLst>
              </c15:ser>
            </c15:filteredPieSeries>
          </c:ext>
        </c:extLst>
      </c:doughnutChart>
      <c:spPr>
        <a:noFill/>
        <a:ln>
          <a:noFill/>
        </a:ln>
        <a:effectLst/>
      </c:spPr>
    </c:plotArea>
    <c:plotVisOnly val="0"/>
    <c:dispBlanksAs val="zero"/>
    <c:showDLblsOverMax val="0"/>
    <c:extLst/>
  </c:chart>
  <c:spPr>
    <a:noFill/>
    <a:ln w="9525" cap="flat" cmpd="sng" algn="ctr">
      <a:noFill/>
      <a:round/>
    </a:ln>
    <a:effectLst/>
  </c:spPr>
  <c:txPr>
    <a:bodyPr/>
    <a:lstStyle/>
    <a:p>
      <a:pPr>
        <a:defRPr/>
      </a:pPr>
      <a:endParaRPr lang="fr-FR"/>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713016381681971"/>
          <c:y val="0.23449471843390779"/>
          <c:w val="0.34771098874078649"/>
          <c:h val="0.60072342364047493"/>
        </c:manualLayout>
      </c:layout>
      <c:doughnutChart>
        <c:varyColors val="1"/>
        <c:ser>
          <c:idx val="0"/>
          <c:order val="0"/>
          <c:tx>
            <c:v>2022</c:v>
          </c:tx>
          <c:explosion val="1"/>
          <c:dPt>
            <c:idx val="0"/>
            <c:bubble3D val="0"/>
            <c:spPr>
              <a:solidFill>
                <a:srgbClr val="469067"/>
              </a:solidFill>
              <a:ln w="19050">
                <a:solidFill>
                  <a:schemeClr val="lt1"/>
                </a:solidFill>
              </a:ln>
              <a:effectLst/>
            </c:spPr>
            <c:extLst xmlns:c15="http://schemas.microsoft.com/office/drawing/2012/chart">
              <c:ext xmlns:c16="http://schemas.microsoft.com/office/drawing/2014/chart" uri="{C3380CC4-5D6E-409C-BE32-E72D297353CC}">
                <c16:uniqueId val="{00000001-EED0-4E2D-AF89-2839E9877063}"/>
              </c:ext>
            </c:extLst>
          </c:dPt>
          <c:dPt>
            <c:idx val="1"/>
            <c:bubble3D val="0"/>
            <c:spPr>
              <a:solidFill>
                <a:srgbClr val="00B050"/>
              </a:solidFill>
              <a:ln w="19050">
                <a:solidFill>
                  <a:schemeClr val="lt1"/>
                </a:solidFill>
              </a:ln>
              <a:effectLst/>
            </c:spPr>
            <c:extLst>
              <c:ext xmlns:c16="http://schemas.microsoft.com/office/drawing/2014/chart" uri="{C3380CC4-5D6E-409C-BE32-E72D297353CC}">
                <c16:uniqueId val="{00000003-EED0-4E2D-AF89-2839E9877063}"/>
              </c:ext>
            </c:extLst>
          </c:dPt>
          <c:dPt>
            <c:idx val="2"/>
            <c:bubble3D val="0"/>
            <c:spPr>
              <a:solidFill>
                <a:srgbClr val="33CC33"/>
              </a:solidFill>
              <a:ln w="19050">
                <a:solidFill>
                  <a:schemeClr val="lt1"/>
                </a:solidFill>
              </a:ln>
              <a:effectLst/>
            </c:spPr>
            <c:extLst>
              <c:ext xmlns:c16="http://schemas.microsoft.com/office/drawing/2014/chart" uri="{C3380CC4-5D6E-409C-BE32-E72D297353CC}">
                <c16:uniqueId val="{00000005-EED0-4E2D-AF89-2839E9877063}"/>
              </c:ext>
            </c:extLst>
          </c:dPt>
          <c:dPt>
            <c:idx val="3"/>
            <c:bubble3D val="0"/>
            <c:spPr>
              <a:solidFill>
                <a:srgbClr val="92D050"/>
              </a:solidFill>
              <a:ln w="19050">
                <a:solidFill>
                  <a:schemeClr val="lt1"/>
                </a:solidFill>
              </a:ln>
              <a:effectLst/>
            </c:spPr>
            <c:extLst>
              <c:ext xmlns:c16="http://schemas.microsoft.com/office/drawing/2014/chart" uri="{C3380CC4-5D6E-409C-BE32-E72D297353CC}">
                <c16:uniqueId val="{00000007-EED0-4E2D-AF89-2839E9877063}"/>
              </c:ext>
            </c:extLst>
          </c:dPt>
          <c:dPt>
            <c:idx val="4"/>
            <c:bubble3D val="0"/>
            <c:spPr>
              <a:solidFill>
                <a:srgbClr val="B4F991"/>
              </a:solidFill>
              <a:ln w="19050">
                <a:solidFill>
                  <a:schemeClr val="lt1"/>
                </a:solidFill>
              </a:ln>
              <a:effectLst/>
            </c:spPr>
            <c:extLst>
              <c:ext xmlns:c16="http://schemas.microsoft.com/office/drawing/2014/chart" uri="{C3380CC4-5D6E-409C-BE32-E72D297353CC}">
                <c16:uniqueId val="{00000009-EED0-4E2D-AF89-2839E9877063}"/>
              </c:ext>
            </c:extLst>
          </c:dPt>
          <c:dPt>
            <c:idx val="5"/>
            <c:bubble3D val="0"/>
            <c:spPr>
              <a:solidFill>
                <a:srgbClr val="7030A0"/>
              </a:solidFill>
              <a:ln w="19050">
                <a:solidFill>
                  <a:schemeClr val="lt1"/>
                </a:solidFill>
              </a:ln>
              <a:effectLst/>
            </c:spPr>
            <c:extLst>
              <c:ext xmlns:c16="http://schemas.microsoft.com/office/drawing/2014/chart" uri="{C3380CC4-5D6E-409C-BE32-E72D297353CC}">
                <c16:uniqueId val="{0000000B-EED0-4E2D-AF89-2839E9877063}"/>
              </c:ext>
            </c:extLst>
          </c:dPt>
          <c:dPt>
            <c:idx val="6"/>
            <c:bubble3D val="0"/>
            <c:spPr>
              <a:solidFill>
                <a:srgbClr val="E67AE6"/>
              </a:solidFill>
              <a:ln w="19050">
                <a:solidFill>
                  <a:schemeClr val="lt1"/>
                </a:solidFill>
              </a:ln>
              <a:effectLst/>
            </c:spPr>
            <c:extLst>
              <c:ext xmlns:c16="http://schemas.microsoft.com/office/drawing/2014/chart" uri="{C3380CC4-5D6E-409C-BE32-E72D297353CC}">
                <c16:uniqueId val="{0000000D-EED0-4E2D-AF89-2839E9877063}"/>
              </c:ext>
            </c:extLst>
          </c:dPt>
          <c:dPt>
            <c:idx val="7"/>
            <c:bubble3D val="0"/>
            <c:spPr>
              <a:solidFill>
                <a:srgbClr val="FFCCFF"/>
              </a:solidFill>
              <a:ln w="19050">
                <a:solidFill>
                  <a:schemeClr val="lt1"/>
                </a:solidFill>
              </a:ln>
              <a:effectLst/>
            </c:spPr>
            <c:extLst>
              <c:ext xmlns:c16="http://schemas.microsoft.com/office/drawing/2014/chart" uri="{C3380CC4-5D6E-409C-BE32-E72D297353CC}">
                <c16:uniqueId val="{0000000F-EED0-4E2D-AF89-2839E9877063}"/>
              </c:ext>
            </c:extLst>
          </c:dPt>
          <c:dLbls>
            <c:dLbl>
              <c:idx val="0"/>
              <c:layout>
                <c:manualLayout>
                  <c:x val="0.33324464838174572"/>
                  <c:y val="-7.2836352848632838E-2"/>
                </c:manualLayout>
              </c:layout>
              <c:tx>
                <c:rich>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fld id="{2542CE6A-AAFB-4069-893F-AFD14A64B36A}" type="CATEGORYNAME">
                      <a:rPr lang="en-US" sz="2000" b="1">
                        <a:solidFill>
                          <a:srgbClr val="469067"/>
                        </a:solidFill>
                      </a:rPr>
                      <a:pPr>
                        <a:defRPr/>
                      </a:pPr>
                      <a:t>[NOM DE CATÉGORIE]</a:t>
                    </a:fld>
                    <a:r>
                      <a:rPr lang="en-US" sz="1600" b="1" baseline="0"/>
                      <a:t>
</a:t>
                    </a:r>
                    <a:fld id="{A49A0F6D-96C6-4C99-B4FA-FB6CDFE4326B}" type="PERCENTAGE">
                      <a:rPr lang="en-US" sz="1600" b="1" baseline="0">
                        <a:solidFill>
                          <a:sysClr val="windowText" lastClr="000000"/>
                        </a:solidFill>
                      </a:rPr>
                      <a:pPr>
                        <a:defRPr/>
                      </a:pPr>
                      <a:t>[POURCENTAGE]</a:t>
                    </a:fld>
                    <a:endParaRPr lang="en-US" sz="1600" b="1" baseline="0"/>
                  </a:p>
                </c:rich>
              </c:tx>
              <c:numFmt formatCode="0.0%" sourceLinked="0"/>
              <c:spPr>
                <a:noFill/>
                <a:ln w="9525" cap="flat" cmpd="sng" algn="ctr">
                  <a:no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gd name="adj1" fmla="val -86306"/>
                        <a:gd name="adj2" fmla="val 126599"/>
                      </a:avLst>
                    </a:prstGeom>
                    <a:noFill/>
                    <a:ln>
                      <a:noFill/>
                    </a:ln>
                  </c15:spPr>
                  <c15:dlblFieldTable/>
                  <c15:showDataLabelsRange val="0"/>
                </c:ext>
                <c:ext xmlns:c16="http://schemas.microsoft.com/office/drawing/2014/chart" uri="{C3380CC4-5D6E-409C-BE32-E72D297353CC}">
                  <c16:uniqueId val="{00000001-EED0-4E2D-AF89-2839E9877063}"/>
                </c:ext>
              </c:extLst>
            </c:dLbl>
            <c:dLbl>
              <c:idx val="1"/>
              <c:layout>
                <c:manualLayout>
                  <c:x val="0.28688111458150517"/>
                  <c:y val="9.9860451530270122E-2"/>
                </c:manualLayout>
              </c:layout>
              <c:tx>
                <c:rich>
                  <a:bodyPr/>
                  <a:lstStyle/>
                  <a:p>
                    <a:fld id="{A58C38CD-957C-4A5C-BB5D-43671C4CB511}" type="CATEGORYNAME">
                      <a:rPr lang="en-US" sz="2000" b="1">
                        <a:solidFill>
                          <a:srgbClr val="00B050"/>
                        </a:solidFill>
                      </a:rPr>
                      <a:pPr/>
                      <a:t>[NOM DE CATÉGORIE]</a:t>
                    </a:fld>
                    <a:r>
                      <a:rPr lang="en-US" baseline="0"/>
                      <a:t>
</a:t>
                    </a:r>
                    <a:fld id="{DBC48124-4400-4D08-A349-73E48AAF31E7}" type="PERCENTAGE">
                      <a:rPr lang="en-US" sz="1600" b="1" baseline="0">
                        <a:solidFill>
                          <a:sysClr val="windowText" lastClr="000000"/>
                        </a:solidFill>
                      </a:rPr>
                      <a:pPr/>
                      <a:t>[POURCENTAGE]</a:t>
                    </a:fld>
                    <a:endParaRPr lang="en-US" baseline="0"/>
                  </a:p>
                </c:rich>
              </c:tx>
              <c:showLegendKey val="0"/>
              <c:showVal val="0"/>
              <c:showCatName val="1"/>
              <c:showSerName val="0"/>
              <c:showPercent val="1"/>
              <c:showBubbleSize val="0"/>
              <c:extLst xmlns:c15="http://schemas.microsoft.com/office/drawing/2012/chart">
                <c:ext xmlns:c15="http://schemas.microsoft.com/office/drawing/2012/chart" uri="{CE6537A1-D6FC-4f65-9D91-7224C49458BB}">
                  <c15:dlblFieldTable/>
                  <c15:showDataLabelsRange val="0"/>
                </c:ext>
                <c:ext xmlns:c16="http://schemas.microsoft.com/office/drawing/2014/chart" uri="{C3380CC4-5D6E-409C-BE32-E72D297353CC}">
                  <c16:uniqueId val="{00000003-EED0-4E2D-AF89-2839E9877063}"/>
                </c:ext>
              </c:extLst>
            </c:dLbl>
            <c:dLbl>
              <c:idx val="2"/>
              <c:layout>
                <c:manualLayout>
                  <c:x val="0.23721790782873808"/>
                  <c:y val="6.3762800408066034E-2"/>
                </c:manualLayout>
              </c:layout>
              <c:tx>
                <c:rich>
                  <a:bodyPr/>
                  <a:lstStyle/>
                  <a:p>
                    <a:fld id="{CB1D44AE-1DCF-4D1F-9DF2-7EAC4AC35D79}" type="CATEGORYNAME">
                      <a:rPr lang="en-US" sz="2000" b="1">
                        <a:solidFill>
                          <a:srgbClr val="33CC33"/>
                        </a:solidFill>
                      </a:rPr>
                      <a:pPr/>
                      <a:t>[NOM DE CATÉGORIE]</a:t>
                    </a:fld>
                    <a:r>
                      <a:rPr lang="en-US" sz="1600" b="1" baseline="0">
                        <a:solidFill>
                          <a:sysClr val="windowText" lastClr="000000"/>
                        </a:solidFill>
                      </a:rPr>
                      <a:t>
</a:t>
                    </a:r>
                    <a:fld id="{CC6F5989-D911-4899-93F5-E184D86D4E87}"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EED0-4E2D-AF89-2839E9877063}"/>
                </c:ext>
              </c:extLst>
            </c:dLbl>
            <c:dLbl>
              <c:idx val="3"/>
              <c:layout>
                <c:manualLayout>
                  <c:x val="-0.27053250296589004"/>
                  <c:y val="0.20789749831565163"/>
                </c:manualLayout>
              </c:layout>
              <c:tx>
                <c:rich>
                  <a:bodyPr/>
                  <a:lstStyle/>
                  <a:p>
                    <a:fld id="{7BEA4773-4C91-4608-B460-A82C67729E0A}" type="CATEGORYNAME">
                      <a:rPr lang="en-US" sz="2000" b="1">
                        <a:solidFill>
                          <a:srgbClr val="92D050"/>
                        </a:solidFill>
                      </a:rPr>
                      <a:pPr/>
                      <a:t>[NOM DE CATÉGORIE]</a:t>
                    </a:fld>
                    <a:r>
                      <a:rPr lang="en-US" sz="1600" b="1" baseline="0">
                        <a:solidFill>
                          <a:sysClr val="windowText" lastClr="000000"/>
                        </a:solidFill>
                      </a:rPr>
                      <a:t>
</a:t>
                    </a:r>
                    <a:fld id="{F1D52E98-64DC-49A3-94F0-0AAC6FB9AA22}"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c:ext xmlns:c15="http://schemas.microsoft.com/office/drawing/2012/chart" uri="{CE6537A1-D6FC-4f65-9D91-7224C49458BB}">
                  <c15:layout>
                    <c:manualLayout>
                      <c:w val="0.2162730493377969"/>
                      <c:h val="0.13275659920695293"/>
                    </c:manualLayout>
                  </c15:layout>
                  <c15:dlblFieldTable/>
                  <c15:showDataLabelsRange val="0"/>
                </c:ext>
                <c:ext xmlns:c16="http://schemas.microsoft.com/office/drawing/2014/chart" uri="{C3380CC4-5D6E-409C-BE32-E72D297353CC}">
                  <c16:uniqueId val="{00000007-EED0-4E2D-AF89-2839E9877063}"/>
                </c:ext>
              </c:extLst>
            </c:dLbl>
            <c:dLbl>
              <c:idx val="4"/>
              <c:layout>
                <c:manualLayout>
                  <c:x val="-0.24413639219117966"/>
                  <c:y val="3.6200010735170596E-2"/>
                </c:manualLayout>
              </c:layout>
              <c:tx>
                <c:rich>
                  <a:bodyPr/>
                  <a:lstStyle/>
                  <a:p>
                    <a:fld id="{1362B82C-7A27-42FD-9440-74366D92BAAA}" type="CATEGORYNAME">
                      <a:rPr lang="en-US" sz="2000" b="1">
                        <a:solidFill>
                          <a:srgbClr val="B4F991"/>
                        </a:solidFill>
                      </a:rPr>
                      <a:pPr/>
                      <a:t>[NOM DE CATÉGORIE]</a:t>
                    </a:fld>
                    <a:r>
                      <a:rPr lang="en-US" sz="1600" b="1" baseline="0">
                        <a:solidFill>
                          <a:sysClr val="windowText" lastClr="000000"/>
                        </a:solidFill>
                      </a:rPr>
                      <a:t>
1,2%</a:t>
                    </a:r>
                  </a:p>
                </c:rich>
              </c:tx>
              <c:showLegendKey val="0"/>
              <c:showVal val="0"/>
              <c:showCatName val="1"/>
              <c:showSerName val="0"/>
              <c:showPercent val="1"/>
              <c:showBubbleSize val="0"/>
              <c:extLst>
                <c:ext xmlns:c15="http://schemas.microsoft.com/office/drawing/2012/chart" uri="{CE6537A1-D6FC-4f65-9D91-7224C49458BB}">
                  <c15:layout>
                    <c:manualLayout>
                      <c:w val="0.2479094052369083"/>
                      <c:h val="0.1327566322319145"/>
                    </c:manualLayout>
                  </c15:layout>
                  <c15:dlblFieldTable/>
                  <c15:showDataLabelsRange val="0"/>
                </c:ext>
                <c:ext xmlns:c16="http://schemas.microsoft.com/office/drawing/2014/chart" uri="{C3380CC4-5D6E-409C-BE32-E72D297353CC}">
                  <c16:uniqueId val="{00000009-EED0-4E2D-AF89-2839E9877063}"/>
                </c:ext>
              </c:extLst>
            </c:dLbl>
            <c:dLbl>
              <c:idx val="5"/>
              <c:layout>
                <c:manualLayout>
                  <c:x val="-0.2659841437664815"/>
                  <c:y val="-3.956661101180068E-2"/>
                </c:manualLayout>
              </c:layout>
              <c:tx>
                <c:rich>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fld id="{F18C926F-82BA-4A0A-A04A-AD74F984BAAB}" type="CATEGORYNAME">
                      <a:rPr lang="en-US" sz="2000" b="1">
                        <a:solidFill>
                          <a:srgbClr val="7030A0"/>
                        </a:solidFill>
                      </a:rPr>
                      <a:pPr>
                        <a:defRPr/>
                      </a:pPr>
                      <a:t>[NOM DE CATÉGORIE]</a:t>
                    </a:fld>
                    <a:r>
                      <a:rPr lang="en-US" sz="1600" b="1" baseline="0">
                        <a:solidFill>
                          <a:sysClr val="windowText" lastClr="000000"/>
                        </a:solidFill>
                      </a:rPr>
                      <a:t>
</a:t>
                    </a:r>
                    <a:fld id="{E263DA2D-ACF0-45AE-899C-D784D948B5F3}" type="PERCENTAGE">
                      <a:rPr lang="en-US" sz="1600" b="1" baseline="0">
                        <a:solidFill>
                          <a:sysClr val="windowText" lastClr="000000"/>
                        </a:solidFill>
                      </a:rPr>
                      <a:pPr>
                        <a:defRPr/>
                      </a:pPr>
                      <a:t>[POURCENTAGE]</a:t>
                    </a:fld>
                    <a:endParaRPr lang="en-US" sz="1600" b="1" baseline="0">
                      <a:solidFill>
                        <a:sysClr val="windowText" lastClr="000000"/>
                      </a:solidFill>
                    </a:endParaRPr>
                  </a:p>
                </c:rich>
              </c:tx>
              <c:numFmt formatCode="0.0%" sourceLinked="0"/>
              <c:spPr>
                <a:noFill/>
                <a:ln w="9525" cap="flat" cmpd="sng" algn="ctr">
                  <a:no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gd name="adj1" fmla="val 55409"/>
                        <a:gd name="adj2" fmla="val 124069"/>
                      </a:avLst>
                    </a:prstGeom>
                    <a:noFill/>
                    <a:ln>
                      <a:noFill/>
                    </a:ln>
                  </c15:spPr>
                  <c15:dlblFieldTable/>
                  <c15:showDataLabelsRange val="0"/>
                </c:ext>
                <c:ext xmlns:c16="http://schemas.microsoft.com/office/drawing/2014/chart" uri="{C3380CC4-5D6E-409C-BE32-E72D297353CC}">
                  <c16:uniqueId val="{0000000B-EED0-4E2D-AF89-2839E9877063}"/>
                </c:ext>
              </c:extLst>
            </c:dLbl>
            <c:dLbl>
              <c:idx val="6"/>
              <c:layout>
                <c:manualLayout>
                  <c:x val="-0.26705895386853595"/>
                  <c:y val="-0.1507264541967864"/>
                </c:manualLayout>
              </c:layout>
              <c:tx>
                <c:rich>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fld id="{AB98D276-BAE7-48E6-881A-437803D59276}" type="CATEGORYNAME">
                      <a:rPr lang="en-US" sz="2000" b="1">
                        <a:solidFill>
                          <a:srgbClr val="E67AE6"/>
                        </a:solidFill>
                      </a:rPr>
                      <a:pPr>
                        <a:defRPr/>
                      </a:pPr>
                      <a:t>[NOM DE CATÉGORIE]</a:t>
                    </a:fld>
                    <a:r>
                      <a:rPr lang="en-US" sz="1600" b="1" baseline="0">
                        <a:solidFill>
                          <a:sysClr val="windowText" lastClr="000000"/>
                        </a:solidFill>
                      </a:rPr>
                      <a:t>
</a:t>
                    </a:r>
                    <a:fld id="{01D4B0C8-F000-4E07-A4EC-51F4DA6F3077}" type="PERCENTAGE">
                      <a:rPr lang="en-US" sz="1600" b="1" baseline="0">
                        <a:solidFill>
                          <a:sysClr val="windowText" lastClr="000000"/>
                        </a:solidFill>
                      </a:rPr>
                      <a:pPr>
                        <a:defRPr/>
                      </a:pPr>
                      <a:t>[POURCENTAGE]</a:t>
                    </a:fld>
                    <a:endParaRPr lang="en-US" sz="1600" b="1" baseline="0">
                      <a:solidFill>
                        <a:sysClr val="windowText" lastClr="000000"/>
                      </a:solidFill>
                    </a:endParaRPr>
                  </a:p>
                </c:rich>
              </c:tx>
              <c:numFmt formatCode="0.0%" sourceLinked="0"/>
              <c:spPr>
                <a:noFill/>
                <a:ln w="9525" cap="flat" cmpd="sng" algn="ctr">
                  <a:no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gd name="adj1" fmla="val -56324"/>
                        <a:gd name="adj2" fmla="val 104137"/>
                      </a:avLst>
                    </a:prstGeom>
                    <a:noFill/>
                    <a:ln>
                      <a:noFill/>
                    </a:ln>
                  </c15:spPr>
                  <c15:layout>
                    <c:manualLayout>
                      <c:w val="0.23768174465878789"/>
                      <c:h val="0.1327566322319145"/>
                    </c:manualLayout>
                  </c15:layout>
                  <c15:dlblFieldTable/>
                  <c15:showDataLabelsRange val="0"/>
                </c:ext>
                <c:ext xmlns:c16="http://schemas.microsoft.com/office/drawing/2014/chart" uri="{C3380CC4-5D6E-409C-BE32-E72D297353CC}">
                  <c16:uniqueId val="{0000000D-EED0-4E2D-AF89-2839E9877063}"/>
                </c:ext>
              </c:extLst>
            </c:dLbl>
            <c:dLbl>
              <c:idx val="7"/>
              <c:layout>
                <c:manualLayout>
                  <c:x val="2.5959202762222685E-2"/>
                  <c:y val="-0.19303226800650053"/>
                </c:manualLayout>
              </c:layout>
              <c:tx>
                <c:rich>
                  <a:bodyPr/>
                  <a:lstStyle/>
                  <a:p>
                    <a:fld id="{21510303-6D68-412E-B5B0-F7ABCF7E634B}" type="CATEGORYNAME">
                      <a:rPr lang="en-US" sz="2000" b="1">
                        <a:solidFill>
                          <a:srgbClr val="FFCCFF"/>
                        </a:solidFill>
                      </a:rPr>
                      <a:pPr/>
                      <a:t>[NOM DE CATÉGORIE]</a:t>
                    </a:fld>
                    <a:r>
                      <a:rPr lang="en-US" sz="2000" b="1" baseline="0">
                        <a:solidFill>
                          <a:sysClr val="windowText" lastClr="000000"/>
                        </a:solidFill>
                      </a:rPr>
                      <a:t>
</a:t>
                    </a:r>
                    <a:fld id="{FD7FF8F8-668A-4D29-B104-0164699DF35A}" type="PERCENTAGE">
                      <a:rPr lang="en-US" sz="1600" b="1" baseline="0">
                        <a:solidFill>
                          <a:sysClr val="windowText" lastClr="000000"/>
                        </a:solidFill>
                      </a:rPr>
                      <a:pPr/>
                      <a:t>[POURCENTAGE]</a:t>
                    </a:fld>
                    <a:endParaRPr lang="en-US" sz="2000" b="1" baseline="0">
                      <a:solidFill>
                        <a:sysClr val="windowText" lastClr="000000"/>
                      </a:solidFill>
                    </a:endParaRPr>
                  </a:p>
                </c:rich>
              </c:tx>
              <c:showLegendKey val="0"/>
              <c:showVal val="0"/>
              <c:showCatName val="1"/>
              <c:showSerName val="0"/>
              <c:showPercent val="1"/>
              <c:showBubbleSize val="0"/>
              <c:extLst>
                <c:ext xmlns:c15="http://schemas.microsoft.com/office/drawing/2012/chart" uri="{CE6537A1-D6FC-4f65-9D91-7224C49458BB}">
                  <c15:layout>
                    <c:manualLayout>
                      <c:w val="0.15405547412876491"/>
                      <c:h val="0.16286162700001791"/>
                    </c:manualLayout>
                  </c15:layout>
                  <c15:dlblFieldTable/>
                  <c15:showDataLabelsRange val="0"/>
                </c:ext>
                <c:ext xmlns:c16="http://schemas.microsoft.com/office/drawing/2014/chart" uri="{C3380CC4-5D6E-409C-BE32-E72D297353CC}">
                  <c16:uniqueId val="{0000000F-EED0-4E2D-AF89-2839E9877063}"/>
                </c:ext>
              </c:extLst>
            </c:dLbl>
            <c:numFmt formatCode="0.0%" sourceLinked="0"/>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f>'Allocation OD 2023-1'!$C$16:$C$23</c:f>
              <c:strCache>
                <c:ptCount val="8"/>
                <c:pt idx="0">
                  <c:v>Infrastructures de production d'énergie verte</c:v>
                </c:pt>
                <c:pt idx="1">
                  <c:v>Immobilier vert</c:v>
                </c:pt>
                <c:pt idx="2">
                  <c:v>Transport et mobilité durable</c:v>
                </c:pt>
                <c:pt idx="3">
                  <c:v>Réhabilitation de sites</c:v>
                </c:pt>
                <c:pt idx="4">
                  <c:v>Transition alimentaire</c:v>
                </c:pt>
                <c:pt idx="5">
                  <c:v>Infrastructures numériques</c:v>
                </c:pt>
                <c:pt idx="6">
                  <c:v>Santé et médico-social</c:v>
                </c:pt>
                <c:pt idx="7">
                  <c:v>Economie Sociale et Solidaire</c:v>
                </c:pt>
              </c:strCache>
            </c:strRef>
          </c:cat>
          <c:val>
            <c:numRef>
              <c:f>'Allocation OD 2023-1'!$G$16:$G$23</c:f>
              <c:numCache>
                <c:formatCode>#\ ##0.00\ \ </c:formatCode>
                <c:ptCount val="8"/>
                <c:pt idx="0">
                  <c:v>23000000</c:v>
                </c:pt>
                <c:pt idx="1">
                  <c:v>127565200</c:v>
                </c:pt>
                <c:pt idx="2">
                  <c:v>170000000</c:v>
                </c:pt>
                <c:pt idx="3">
                  <c:v>50000000</c:v>
                </c:pt>
                <c:pt idx="4">
                  <c:v>6500000</c:v>
                </c:pt>
                <c:pt idx="5">
                  <c:v>131430536.45116918</c:v>
                </c:pt>
                <c:pt idx="6">
                  <c:v>9459616</c:v>
                </c:pt>
                <c:pt idx="7">
                  <c:v>21283391</c:v>
                </c:pt>
              </c:numCache>
            </c:numRef>
          </c:val>
          <c:extLst xmlns:c15="http://schemas.microsoft.com/office/drawing/2012/chart">
            <c:ext xmlns:c16="http://schemas.microsoft.com/office/drawing/2014/chart" uri="{C3380CC4-5D6E-409C-BE32-E72D297353CC}">
              <c16:uniqueId val="{00000014-EED0-4E2D-AF89-2839E9877063}"/>
            </c:ext>
          </c:extLst>
        </c:ser>
        <c:dLbls>
          <c:showLegendKey val="0"/>
          <c:showVal val="0"/>
          <c:showCatName val="0"/>
          <c:showSerName val="0"/>
          <c:showPercent val="0"/>
          <c:showBubbleSize val="0"/>
          <c:showLeaderLines val="1"/>
        </c:dLbls>
        <c:firstSliceAng val="0"/>
        <c:holeSize val="51"/>
        <c:extLst>
          <c:ext xmlns:c15="http://schemas.microsoft.com/office/drawing/2012/chart" uri="{02D57815-91ED-43cb-92C2-25804820EDAC}">
            <c15:filteredPieSeries>
              <c15:ser>
                <c:idx val="1"/>
                <c:order val="1"/>
                <c:tx>
                  <c:strRef>
                    <c:extLst>
                      <c:ext uri="{02D57815-91ED-43cb-92C2-25804820EDAC}">
                        <c15:formulaRef>
                          <c15:sqref>'Allocation OD 2019'!$G$15</c15:sqref>
                        </c15:formulaRef>
                      </c:ext>
                    </c:extLst>
                    <c:strCache>
                      <c:ptCount val="1"/>
                      <c:pt idx="0">
                        <c:v>Montants
investis</c:v>
                      </c:pt>
                    </c:strCache>
                  </c:strRef>
                </c:tx>
                <c:dPt>
                  <c:idx val="0"/>
                  <c:bubble3D val="0"/>
                  <c:spPr>
                    <a:solidFill>
                      <a:srgbClr val="469067"/>
                    </a:solidFill>
                    <a:ln w="19050">
                      <a:solidFill>
                        <a:schemeClr val="lt1"/>
                      </a:solidFill>
                    </a:ln>
                    <a:effectLst/>
                  </c:spPr>
                  <c:extLst>
                    <c:ext xmlns:c16="http://schemas.microsoft.com/office/drawing/2014/chart" uri="{C3380CC4-5D6E-409C-BE32-E72D297353CC}">
                      <c16:uniqueId val="{00000016-EED0-4E2D-AF89-2839E9877063}"/>
                    </c:ext>
                  </c:extLst>
                </c:dPt>
                <c:dPt>
                  <c:idx val="1"/>
                  <c:bubble3D val="0"/>
                  <c:spPr>
                    <a:solidFill>
                      <a:srgbClr val="00B050"/>
                    </a:solidFill>
                    <a:ln w="19050">
                      <a:solidFill>
                        <a:schemeClr val="lt1"/>
                      </a:solidFill>
                    </a:ln>
                    <a:effectLst/>
                  </c:spPr>
                  <c:extLst>
                    <c:ext xmlns:c16="http://schemas.microsoft.com/office/drawing/2014/chart" uri="{C3380CC4-5D6E-409C-BE32-E72D297353CC}">
                      <c16:uniqueId val="{00000018-EED0-4E2D-AF89-2839E9877063}"/>
                    </c:ext>
                  </c:extLst>
                </c:dPt>
                <c:dPt>
                  <c:idx val="2"/>
                  <c:bubble3D val="0"/>
                  <c:spPr>
                    <a:solidFill>
                      <a:srgbClr val="92D050"/>
                    </a:solidFill>
                    <a:ln w="19050">
                      <a:solidFill>
                        <a:schemeClr val="lt1"/>
                      </a:solidFill>
                    </a:ln>
                    <a:effectLst/>
                  </c:spPr>
                  <c:extLst>
                    <c:ext xmlns:c16="http://schemas.microsoft.com/office/drawing/2014/chart" uri="{C3380CC4-5D6E-409C-BE32-E72D297353CC}">
                      <c16:uniqueId val="{0000001A-EED0-4E2D-AF89-2839E9877063}"/>
                    </c:ext>
                  </c:extLst>
                </c:dPt>
                <c:dPt>
                  <c:idx val="3"/>
                  <c:bubble3D val="0"/>
                  <c:spPr>
                    <a:solidFill>
                      <a:srgbClr val="9900CC"/>
                    </a:solidFill>
                    <a:ln w="19050">
                      <a:solidFill>
                        <a:schemeClr val="lt1"/>
                      </a:solidFill>
                    </a:ln>
                    <a:effectLst/>
                  </c:spPr>
                  <c:extLst>
                    <c:ext xmlns:c16="http://schemas.microsoft.com/office/drawing/2014/chart" uri="{C3380CC4-5D6E-409C-BE32-E72D297353CC}">
                      <c16:uniqueId val="{0000001C-EED0-4E2D-AF89-2839E9877063}"/>
                    </c:ext>
                  </c:extLst>
                </c:dPt>
                <c:dPt>
                  <c:idx val="4"/>
                  <c:bubble3D val="0"/>
                  <c:spPr>
                    <a:solidFill>
                      <a:srgbClr val="FFCCFF"/>
                    </a:solidFill>
                    <a:ln w="19050">
                      <a:solidFill>
                        <a:schemeClr val="lt1"/>
                      </a:solidFill>
                    </a:ln>
                    <a:effectLst/>
                  </c:spPr>
                  <c:extLst>
                    <c:ext xmlns:c16="http://schemas.microsoft.com/office/drawing/2014/chart" uri="{C3380CC4-5D6E-409C-BE32-E72D297353CC}">
                      <c16:uniqueId val="{0000001E-EED0-4E2D-AF89-2839E9877063}"/>
                    </c:ext>
                  </c:extLst>
                </c:dPt>
                <c:dPt>
                  <c:idx val="5"/>
                  <c:bubble3D val="0"/>
                  <c:spPr>
                    <a:solidFill>
                      <a:srgbClr val="990099"/>
                    </a:solidFill>
                    <a:ln w="19050">
                      <a:solidFill>
                        <a:schemeClr val="lt1"/>
                      </a:solidFill>
                    </a:ln>
                    <a:effectLst/>
                  </c:spPr>
                  <c:extLst>
                    <c:ext xmlns:c16="http://schemas.microsoft.com/office/drawing/2014/chart" uri="{C3380CC4-5D6E-409C-BE32-E72D297353CC}">
                      <c16:uniqueId val="{00000020-EED0-4E2D-AF89-2839E9877063}"/>
                    </c:ext>
                  </c:extLst>
                </c:dPt>
                <c:dPt>
                  <c:idx val="6"/>
                  <c:bubble3D val="0"/>
                  <c:spPr>
                    <a:solidFill>
                      <a:srgbClr val="7030A0"/>
                    </a:solidFill>
                    <a:ln w="19050">
                      <a:solidFill>
                        <a:schemeClr val="lt1"/>
                      </a:solidFill>
                    </a:ln>
                    <a:effectLst/>
                  </c:spPr>
                  <c:extLst>
                    <c:ext xmlns:c16="http://schemas.microsoft.com/office/drawing/2014/chart" uri="{C3380CC4-5D6E-409C-BE32-E72D297353CC}">
                      <c16:uniqueId val="{00000022-EED0-4E2D-AF89-2839E9877063}"/>
                    </c:ext>
                  </c:extLst>
                </c:dPt>
                <c:dPt>
                  <c:idx val="7"/>
                  <c:bubble3D val="0"/>
                  <c:spPr>
                    <a:solidFill>
                      <a:srgbClr val="FFCCFF"/>
                    </a:solidFill>
                    <a:ln w="19050">
                      <a:solidFill>
                        <a:schemeClr val="lt1"/>
                      </a:solidFill>
                    </a:ln>
                    <a:effectLst/>
                  </c:spPr>
                  <c:extLst>
                    <c:ext xmlns:c16="http://schemas.microsoft.com/office/drawing/2014/chart" uri="{C3380CC4-5D6E-409C-BE32-E72D297353CC}">
                      <c16:uniqueId val="{00000024-EED0-4E2D-AF89-2839E9877063}"/>
                    </c:ext>
                  </c:extLst>
                </c:dPt>
                <c:dLbls>
                  <c:dLbl>
                    <c:idx val="0"/>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64A871EA-126C-4704-A98F-D0A59BBD7DF3}" type="CATEGORYNAME">
                            <a:rPr lang="en-US" sz="1600" b="1">
                              <a:solidFill>
                                <a:srgbClr val="469067"/>
                              </a:solidFill>
                            </a:rPr>
                            <a:pPr>
                              <a:defRPr/>
                            </a:pPr>
                            <a:t>[NOM DE CATÉGORIE]</a:t>
                          </a:fld>
                          <a:r>
                            <a:rPr lang="en-US" baseline="0"/>
                            <a:t>
</a:t>
                          </a:r>
                          <a:fld id="{7EF58D22-B65C-4914-A23C-926CA1709454}" type="PERCENTAGE">
                            <a:rPr lang="en-US" sz="1600" b="1"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3159943194383986"/>
                            <c:h val="0.10290454858064772"/>
                          </c:manualLayout>
                        </c15:layout>
                        <c15:dlblFieldTable/>
                        <c15:showDataLabelsRange val="0"/>
                      </c:ext>
                      <c:ext xmlns:c16="http://schemas.microsoft.com/office/drawing/2014/chart" uri="{C3380CC4-5D6E-409C-BE32-E72D297353CC}">
                        <c16:uniqueId val="{00000016-EED0-4E2D-AF89-2839E9877063}"/>
                      </c:ext>
                    </c:extLst>
                  </c:dLbl>
                  <c:dLbl>
                    <c:idx val="1"/>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90EED37E-701C-4C6D-8F71-772857C67AE5}" type="CATEGORYNAME">
                            <a:rPr lang="en-US" sz="1600" b="1">
                              <a:solidFill>
                                <a:srgbClr val="00B050"/>
                              </a:solidFill>
                            </a:rPr>
                            <a:pPr>
                              <a:defRPr/>
                            </a:pPr>
                            <a:t>[NOM DE CATÉGORIE]</a:t>
                          </a:fld>
                          <a:r>
                            <a:rPr lang="en-US" baseline="0"/>
                            <a:t>
</a:t>
                          </a:r>
                          <a:fld id="{D67120A0-D8A2-4E82-8A00-D97A1AC3AE8F}" type="PERCENTAGE">
                            <a:rPr lang="en-US" sz="1600" b="1"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2463389385645605"/>
                            <c:h val="8.5118476141885224E-2"/>
                          </c:manualLayout>
                        </c15:layout>
                        <c15:dlblFieldTable/>
                        <c15:showDataLabelsRange val="0"/>
                      </c:ext>
                      <c:ext xmlns:c16="http://schemas.microsoft.com/office/drawing/2014/chart" uri="{C3380CC4-5D6E-409C-BE32-E72D297353CC}">
                        <c16:uniqueId val="{00000018-EED0-4E2D-AF89-2839E9877063}"/>
                      </c:ext>
                    </c:extLst>
                  </c:dLbl>
                  <c:dLbl>
                    <c:idx val="2"/>
                    <c:tx>
                      <c:rich>
                        <a:bodyPr/>
                        <a:lstStyle/>
                        <a:p>
                          <a:fld id="{5973C9AE-156C-4338-AE9E-2B78DED699E4}" type="CATEGORYNAME">
                            <a:rPr lang="en-US" sz="1600" b="1">
                              <a:solidFill>
                                <a:srgbClr val="92D050"/>
                              </a:solidFill>
                            </a:rPr>
                            <a:pPr/>
                            <a:t>[NOM DE CATÉGORIE]</a:t>
                          </a:fld>
                          <a:r>
                            <a:rPr lang="en-US" sz="1600" b="1" baseline="0">
                              <a:solidFill>
                                <a:sysClr val="windowText" lastClr="000000"/>
                              </a:solidFill>
                            </a:rPr>
                            <a:t>
</a:t>
                          </a:r>
                          <a:fld id="{522B8907-E5D7-4466-9736-7E7EEE849C7B}"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c:ext uri="{CE6537A1-D6FC-4f65-9D91-7224C49458BB}">
                        <c15:dlblFieldTable/>
                        <c15:showDataLabelsRange val="0"/>
                      </c:ext>
                      <c:ext xmlns:c16="http://schemas.microsoft.com/office/drawing/2014/chart" uri="{C3380CC4-5D6E-409C-BE32-E72D297353CC}">
                        <c16:uniqueId val="{0000001A-EED0-4E2D-AF89-2839E9877063}"/>
                      </c:ext>
                    </c:extLst>
                  </c:dLbl>
                  <c:dLbl>
                    <c:idx val="3"/>
                    <c:tx>
                      <c:rich>
                        <a:bodyPr/>
                        <a:lstStyle/>
                        <a:p>
                          <a:fld id="{28E530F0-1F1D-443D-8260-8D1E8581C5C6}" type="CATEGORYNAME">
                            <a:rPr lang="en-US" sz="1600" b="1">
                              <a:solidFill>
                                <a:srgbClr val="7030A0"/>
                              </a:solidFill>
                            </a:rPr>
                            <a:pPr/>
                            <a:t>[NOM DE CATÉGORIE]</a:t>
                          </a:fld>
                          <a:r>
                            <a:rPr lang="en-US" sz="1600" b="1" baseline="0">
                              <a:solidFill>
                                <a:sysClr val="windowText" lastClr="000000"/>
                              </a:solidFill>
                            </a:rPr>
                            <a:t>
</a:t>
                          </a:r>
                          <a:fld id="{F0A3FF37-7553-4D16-9EDD-9D186F231B2E}"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c:ext uri="{CE6537A1-D6FC-4f65-9D91-7224C49458BB}">
                        <c15:dlblFieldTable/>
                        <c15:showDataLabelsRange val="0"/>
                      </c:ext>
                      <c:ext xmlns:c16="http://schemas.microsoft.com/office/drawing/2014/chart" uri="{C3380CC4-5D6E-409C-BE32-E72D297353CC}">
                        <c16:uniqueId val="{0000001C-EED0-4E2D-AF89-2839E9877063}"/>
                      </c:ext>
                    </c:extLst>
                  </c:dLbl>
                  <c:dLbl>
                    <c:idx val="4"/>
                    <c:tx>
                      <c:rich>
                        <a:bodyPr/>
                        <a:lstStyle/>
                        <a:p>
                          <a:fld id="{41B6B40F-0C43-44AD-8986-4BDF78044CF7}" type="CATEGORYNAME">
                            <a:rPr lang="en-US" sz="1600" b="1" i="0">
                              <a:solidFill>
                                <a:srgbClr val="FFCCFF"/>
                              </a:solidFill>
                            </a:rPr>
                            <a:pPr/>
                            <a:t>[NOM DE CATÉGORIE]</a:t>
                          </a:fld>
                          <a:r>
                            <a:rPr lang="en-US" sz="1600" b="1" i="0" baseline="0">
                              <a:solidFill>
                                <a:sysClr val="windowText" lastClr="000000"/>
                              </a:solidFill>
                            </a:rPr>
                            <a:t>
</a:t>
                          </a:r>
                          <a:fld id="{A066F512-8029-4228-AC16-A9DF84FEFC28}" type="PERCENTAGE">
                            <a:rPr lang="en-US" sz="1600" b="1" i="0" baseline="0">
                              <a:solidFill>
                                <a:sysClr val="windowText" lastClr="000000"/>
                              </a:solidFill>
                            </a:rPr>
                            <a:pPr/>
                            <a:t>[POURCENTAGE]</a:t>
                          </a:fld>
                          <a:endParaRPr lang="en-US" sz="1600" b="1" i="0" baseline="0">
                            <a:solidFill>
                              <a:sysClr val="windowText" lastClr="000000"/>
                            </a:solidFill>
                          </a:endParaRPr>
                        </a:p>
                      </c:rich>
                    </c:tx>
                    <c:showLegendKey val="0"/>
                    <c:showVal val="0"/>
                    <c:showCatName val="1"/>
                    <c:showSerName val="0"/>
                    <c:showPercent val="1"/>
                    <c:showBubbleSize val="0"/>
                    <c:extLst>
                      <c:ext uri="{CE6537A1-D6FC-4f65-9D91-7224C49458BB}">
                        <c15:dlblFieldTable/>
                        <c15:showDataLabelsRange val="0"/>
                      </c:ext>
                      <c:ext xmlns:c16="http://schemas.microsoft.com/office/drawing/2014/chart" uri="{C3380CC4-5D6E-409C-BE32-E72D297353CC}">
                        <c16:uniqueId val="{0000001E-EED0-4E2D-AF89-2839E9877063}"/>
                      </c:ext>
                    </c:extLst>
                  </c:dLbl>
                  <c:dLbl>
                    <c:idx val="5"/>
                    <c:tx>
                      <c:rich>
                        <a:bodyPr/>
                        <a:lstStyle/>
                        <a:p>
                          <a:fld id="{4FEE3B3D-F763-490D-A084-9ED500742136}" type="CATEGORYNAME">
                            <a:rPr lang="en-US" sz="1600" b="1">
                              <a:solidFill>
                                <a:srgbClr val="990099"/>
                              </a:solidFill>
                            </a:rPr>
                            <a:pPr/>
                            <a:t>[NOM DE CATÉGORIE]</a:t>
                          </a:fld>
                          <a:r>
                            <a:rPr lang="en-US" sz="1600" b="1" baseline="0">
                              <a:solidFill>
                                <a:sysClr val="windowText" lastClr="000000"/>
                              </a:solidFill>
                            </a:rPr>
                            <a:t>
</a:t>
                          </a:r>
                          <a:fld id="{022D3269-92C2-492B-ABD8-7F6B5AA083EC}"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c:ext uri="{CE6537A1-D6FC-4f65-9D91-7224C49458BB}">
                        <c15:dlblFieldTable/>
                        <c15:showDataLabelsRange val="0"/>
                      </c:ext>
                      <c:ext xmlns:c16="http://schemas.microsoft.com/office/drawing/2014/chart" uri="{C3380CC4-5D6E-409C-BE32-E72D297353CC}">
                        <c16:uniqueId val="{00000020-EED0-4E2D-AF89-2839E9877063}"/>
                      </c:ext>
                    </c:extLst>
                  </c:dLbl>
                  <c:dLbl>
                    <c:idx val="6"/>
                    <c:tx>
                      <c:rich>
                        <a:bodyPr/>
                        <a:lstStyle/>
                        <a:p>
                          <a:fld id="{C2A04149-736C-4894-A813-E8C025CF7DBD}" type="CATEGORYNAME">
                            <a:rPr lang="en-US" sz="1600" b="1">
                              <a:solidFill>
                                <a:srgbClr val="7030A0"/>
                              </a:solidFill>
                            </a:rPr>
                            <a:pPr/>
                            <a:t>[NOM DE CATÉGORIE]</a:t>
                          </a:fld>
                          <a:r>
                            <a:rPr lang="en-US" sz="1600" b="1" baseline="0">
                              <a:solidFill>
                                <a:sysClr val="windowText" lastClr="000000"/>
                              </a:solidFill>
                            </a:rPr>
                            <a:t>
</a:t>
                          </a:r>
                          <a:fld id="{FCA35A95-E358-476F-B1F1-CF9E83630E58}"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c:ext uri="{CE6537A1-D6FC-4f65-9D91-7224C49458BB}">
                        <c15:dlblFieldTable/>
                        <c15:showDataLabelsRange val="0"/>
                      </c:ext>
                      <c:ext xmlns:c16="http://schemas.microsoft.com/office/drawing/2014/chart" uri="{C3380CC4-5D6E-409C-BE32-E72D297353CC}">
                        <c16:uniqueId val="{00000022-EED0-4E2D-AF89-2839E9877063}"/>
                      </c:ext>
                    </c:extLst>
                  </c:dLbl>
                  <c:dLbl>
                    <c:idx val="7"/>
                    <c:layout>
                      <c:manualLayout>
                        <c:x val="0.13213666128541973"/>
                        <c:y val="-0.18051261938306878"/>
                      </c:manualLayout>
                    </c:layout>
                    <c:tx>
                      <c:rich>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fld id="{BF6BC5E3-0128-491E-83D7-8DCF71D64376}" type="CATEGORYNAME">
                            <a:rPr lang="en-US" sz="2000" b="1">
                              <a:solidFill>
                                <a:srgbClr val="FFCCFF"/>
                              </a:solidFill>
                            </a:rPr>
                            <a:pPr>
                              <a:defRPr/>
                            </a:pPr>
                            <a:t>[NOM DE CATÉGORIE]</a:t>
                          </a:fld>
                          <a:r>
                            <a:rPr lang="en-US" sz="1600" b="1" baseline="0">
                              <a:solidFill>
                                <a:sysClr val="windowText" lastClr="000000"/>
                              </a:solidFill>
                            </a:rPr>
                            <a:t>
</a:t>
                          </a:r>
                          <a:fld id="{4E1D73DE-9B98-4FAB-B385-95AE685270BC}" type="PERCENTAGE">
                            <a:rPr lang="en-US" sz="1600" b="1" baseline="0">
                              <a:solidFill>
                                <a:sysClr val="windowText" lastClr="000000"/>
                              </a:solidFill>
                            </a:rPr>
                            <a:pPr>
                              <a:defRPr/>
                            </a:pPr>
                            <a:t>[POURCENTAGE]</a:t>
                          </a:fld>
                          <a:endParaRPr lang="en-US" sz="1600" b="1" baseline="0">
                            <a:solidFill>
                              <a:sysClr val="windowText" lastClr="000000"/>
                            </a:solidFill>
                          </a:endParaRPr>
                        </a:p>
                      </c:rich>
                    </c:tx>
                    <c:numFmt formatCode="0.0%" sourceLinked="0"/>
                    <c:spPr>
                      <a:noFill/>
                      <a:ln w="9525" cap="flat" cmpd="sng" algn="ctr">
                        <a:no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gd name="adj1" fmla="val -56324"/>
                              <a:gd name="adj2" fmla="val 104137"/>
                            </a:avLst>
                          </a:prstGeom>
                          <a:noFill/>
                          <a:ln>
                            <a:noFill/>
                          </a:ln>
                        </c15:spPr>
                        <c15:dlblFieldTable/>
                        <c15:showDataLabelsRange val="0"/>
                      </c:ext>
                      <c:ext xmlns:c16="http://schemas.microsoft.com/office/drawing/2014/chart" uri="{C3380CC4-5D6E-409C-BE32-E72D297353CC}">
                        <c16:uniqueId val="{00000024-EED0-4E2D-AF89-2839E9877063}"/>
                      </c:ext>
                    </c:extLst>
                  </c:dLbl>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c:ext uri="{CE6537A1-D6FC-4f65-9D91-7224C49458BB}">
                      <c15:spPr xmlns:c15="http://schemas.microsoft.com/office/drawing/2012/chart">
                        <a:prstGeom prst="wedgeRectCallout">
                          <a:avLst/>
                        </a:prstGeom>
                        <a:noFill/>
                        <a:ln>
                          <a:noFill/>
                        </a:ln>
                      </c15:spPr>
                    </c:ext>
                  </c:extLst>
                </c:dLbls>
                <c:cat>
                  <c:strRef>
                    <c:extLst>
                      <c:ext uri="{02D57815-91ED-43cb-92C2-25804820EDAC}">
                        <c15:formulaRef>
                          <c15:sqref>'Allocation OD 2023-1'!$C$16:$C$23</c15:sqref>
                        </c15:formulaRef>
                      </c:ext>
                    </c:extLst>
                    <c:strCache>
                      <c:ptCount val="8"/>
                      <c:pt idx="0">
                        <c:v>Infrastructures de production d'énergie verte</c:v>
                      </c:pt>
                      <c:pt idx="1">
                        <c:v>Immobilier vert</c:v>
                      </c:pt>
                      <c:pt idx="2">
                        <c:v>Transport et mobilité durable</c:v>
                      </c:pt>
                      <c:pt idx="3">
                        <c:v>Réhabilitation de sites</c:v>
                      </c:pt>
                      <c:pt idx="4">
                        <c:v>Transition alimentaire</c:v>
                      </c:pt>
                      <c:pt idx="5">
                        <c:v>Infrastructures numériques</c:v>
                      </c:pt>
                      <c:pt idx="6">
                        <c:v>Santé et médico-social</c:v>
                      </c:pt>
                      <c:pt idx="7">
                        <c:v>Economie Sociale et Solidaire</c:v>
                      </c:pt>
                    </c:strCache>
                  </c:strRef>
                </c:cat>
                <c:val>
                  <c:numRef>
                    <c:extLst>
                      <c:ext uri="{02D57815-91ED-43cb-92C2-25804820EDAC}">
                        <c15:formulaRef>
                          <c15:sqref>'Allocation OD 2019'!$G$16:$G$23</c15:sqref>
                        </c15:formulaRef>
                      </c:ext>
                    </c:extLst>
                    <c:numCache>
                      <c:formatCode>#\ ##0.00\ \ </c:formatCode>
                      <c:ptCount val="8"/>
                      <c:pt idx="0">
                        <c:v>24829656.490000002</c:v>
                      </c:pt>
                      <c:pt idx="1">
                        <c:v>368867821.15680003</c:v>
                      </c:pt>
                      <c:pt idx="2">
                        <c:v>40000000</c:v>
                      </c:pt>
                      <c:pt idx="3">
                        <c:v>5999872</c:v>
                      </c:pt>
                      <c:pt idx="4">
                        <c:v>24500000</c:v>
                      </c:pt>
                      <c:pt idx="5">
                        <c:v>3153608.58</c:v>
                      </c:pt>
                      <c:pt idx="6">
                        <c:v>90636338.636363626</c:v>
                      </c:pt>
                      <c:pt idx="7">
                        <c:v>38154280.700000003</c:v>
                      </c:pt>
                    </c:numCache>
                  </c:numRef>
                </c:val>
                <c:extLst>
                  <c:ext xmlns:c16="http://schemas.microsoft.com/office/drawing/2014/chart" uri="{C3380CC4-5D6E-409C-BE32-E72D297353CC}">
                    <c16:uniqueId val="{00000027-EED0-4E2D-AF89-2839E9877063}"/>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'Allocation OD 2020'!$G$15</c15:sqref>
                        </c15:formulaRef>
                      </c:ext>
                    </c:extLst>
                    <c:strCache>
                      <c:ptCount val="1"/>
                      <c:pt idx="0">
                        <c:v>Montants
investis</c:v>
                      </c:pt>
                    </c:strCache>
                  </c:strRef>
                </c:tx>
                <c:dPt>
                  <c:idx val="0"/>
                  <c:bubble3D val="0"/>
                  <c:spPr>
                    <a:solidFill>
                      <a:srgbClr val="469067"/>
                    </a:solidFill>
                    <a:ln w="19050">
                      <a:solidFill>
                        <a:schemeClr val="lt1"/>
                      </a:solidFill>
                    </a:ln>
                    <a:effectLst/>
                  </c:spPr>
                  <c:extLst xmlns:c15="http://schemas.microsoft.com/office/drawing/2012/chart">
                    <c:ext xmlns:c16="http://schemas.microsoft.com/office/drawing/2014/chart" uri="{C3380CC4-5D6E-409C-BE32-E72D297353CC}">
                      <c16:uniqueId val="{00000029-EED0-4E2D-AF89-2839E9877063}"/>
                    </c:ext>
                  </c:extLst>
                </c:dPt>
                <c:dPt>
                  <c:idx val="1"/>
                  <c:bubble3D val="0"/>
                  <c:spPr>
                    <a:solidFill>
                      <a:srgbClr val="00B050"/>
                    </a:solidFill>
                    <a:ln w="19050">
                      <a:solidFill>
                        <a:schemeClr val="lt1"/>
                      </a:solidFill>
                    </a:ln>
                    <a:effectLst/>
                  </c:spPr>
                  <c:extLst xmlns:c15="http://schemas.microsoft.com/office/drawing/2012/chart">
                    <c:ext xmlns:c16="http://schemas.microsoft.com/office/drawing/2014/chart" uri="{C3380CC4-5D6E-409C-BE32-E72D297353CC}">
                      <c16:uniqueId val="{0000002B-EED0-4E2D-AF89-2839E9877063}"/>
                    </c:ext>
                  </c:extLst>
                </c:dPt>
                <c:dPt>
                  <c:idx val="2"/>
                  <c:bubble3D val="0"/>
                  <c:spPr>
                    <a:solidFill>
                      <a:srgbClr val="33CC33"/>
                    </a:solidFill>
                    <a:ln w="19050">
                      <a:solidFill>
                        <a:schemeClr val="lt1"/>
                      </a:solidFill>
                    </a:ln>
                    <a:effectLst/>
                  </c:spPr>
                  <c:extLst xmlns:c15="http://schemas.microsoft.com/office/drawing/2012/chart">
                    <c:ext xmlns:c16="http://schemas.microsoft.com/office/drawing/2014/chart" uri="{C3380CC4-5D6E-409C-BE32-E72D297353CC}">
                      <c16:uniqueId val="{0000002D-EED0-4E2D-AF89-2839E9877063}"/>
                    </c:ext>
                  </c:extLst>
                </c:dPt>
                <c:dPt>
                  <c:idx val="3"/>
                  <c:bubble3D val="0"/>
                  <c:spPr>
                    <a:solidFill>
                      <a:srgbClr val="BEE3A7"/>
                    </a:solidFill>
                    <a:ln w="19050">
                      <a:solidFill>
                        <a:schemeClr val="lt1"/>
                      </a:solidFill>
                    </a:ln>
                    <a:effectLst/>
                  </c:spPr>
                  <c:extLst xmlns:c15="http://schemas.microsoft.com/office/drawing/2012/chart">
                    <c:ext xmlns:c16="http://schemas.microsoft.com/office/drawing/2014/chart" uri="{C3380CC4-5D6E-409C-BE32-E72D297353CC}">
                      <c16:uniqueId val="{0000002F-EED0-4E2D-AF89-2839E9877063}"/>
                    </c:ext>
                  </c:extLst>
                </c:dPt>
                <c:dPt>
                  <c:idx val="4"/>
                  <c:bubble3D val="0"/>
                  <c:spPr>
                    <a:solidFill>
                      <a:srgbClr val="7030A0"/>
                    </a:solidFill>
                    <a:ln w="19050">
                      <a:solidFill>
                        <a:schemeClr val="lt1"/>
                      </a:solidFill>
                    </a:ln>
                    <a:effectLst/>
                  </c:spPr>
                  <c:extLst xmlns:c15="http://schemas.microsoft.com/office/drawing/2012/chart">
                    <c:ext xmlns:c16="http://schemas.microsoft.com/office/drawing/2014/chart" uri="{C3380CC4-5D6E-409C-BE32-E72D297353CC}">
                      <c16:uniqueId val="{00000031-EED0-4E2D-AF89-2839E9877063}"/>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33-EED0-4E2D-AF89-2839E9877063}"/>
                    </c:ext>
                  </c:extLst>
                </c:dPt>
                <c:dLbls>
                  <c:dLbl>
                    <c:idx val="0"/>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63C560A6-B827-4EC6-AAB6-63021A93A7CC}" type="CATEGORYNAME">
                            <a:rPr lang="en-US" sz="1600" b="1" i="0">
                              <a:solidFill>
                                <a:srgbClr val="469067"/>
                              </a:solidFill>
                            </a:rPr>
                            <a:pPr>
                              <a:defRPr/>
                            </a:pPr>
                            <a:t>[NOM DE CATÉGORIE]</a:t>
                          </a:fld>
                          <a:r>
                            <a:rPr lang="en-US" sz="1600" b="1" i="0" baseline="0">
                              <a:solidFill>
                                <a:sysClr val="windowText" lastClr="000000"/>
                              </a:solidFill>
                            </a:rPr>
                            <a:t>
</a:t>
                          </a:r>
                          <a:fld id="{A60F6745-5218-4272-81E4-496672955AAF}" type="PERCENTAGE">
                            <a:rPr lang="en-US" sz="1600" b="1" i="0" baseline="0">
                              <a:solidFill>
                                <a:sysClr val="windowText" lastClr="000000"/>
                              </a:solidFill>
                            </a:rPr>
                            <a:pPr>
                              <a:defRPr/>
                            </a:pPr>
                            <a:t>[POURCENTAGE]</a:t>
                          </a:fld>
                          <a:endParaRPr lang="en-US" sz="1600" b="1" i="0" baseline="0">
                            <a:solidFill>
                              <a:sysClr val="windowText" lastClr="000000"/>
                            </a:solidFill>
                          </a:endParaRPr>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0.13786957748094511"/>
                            <c:h val="8.9482604801939564E-2"/>
                          </c:manualLayout>
                        </c15:layout>
                        <c15:dlblFieldTable/>
                        <c15:showDataLabelsRange val="0"/>
                      </c:ext>
                      <c:ext xmlns:c16="http://schemas.microsoft.com/office/drawing/2014/chart" uri="{C3380CC4-5D6E-409C-BE32-E72D297353CC}">
                        <c16:uniqueId val="{00000029-EED0-4E2D-AF89-2839E9877063}"/>
                      </c:ext>
                    </c:extLst>
                  </c:dLbl>
                  <c:dLbl>
                    <c:idx val="1"/>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51AABD02-821A-46DC-A298-40B2069BDD3E}" type="CATEGORYNAME">
                            <a:rPr lang="en-US" sz="1600" b="1" i="0">
                              <a:solidFill>
                                <a:srgbClr val="469067"/>
                              </a:solidFill>
                            </a:rPr>
                            <a:pPr>
                              <a:defRPr/>
                            </a:pPr>
                            <a:t>[NOM DE CATÉGORIE]</a:t>
                          </a:fld>
                          <a:r>
                            <a:rPr lang="en-US" baseline="0"/>
                            <a:t>
</a:t>
                          </a:r>
                          <a:fld id="{93E820FA-D7E2-4A7B-A87E-3D45424FF790}" type="PERCENTAGE">
                            <a:rPr lang="en-US" sz="1600" b="1"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0.10529498236524874"/>
                            <c:h val="9.4888277097315718E-2"/>
                          </c:manualLayout>
                        </c15:layout>
                        <c15:dlblFieldTable/>
                        <c15:showDataLabelsRange val="0"/>
                      </c:ext>
                      <c:ext xmlns:c16="http://schemas.microsoft.com/office/drawing/2014/chart" uri="{C3380CC4-5D6E-409C-BE32-E72D297353CC}">
                        <c16:uniqueId val="{0000002B-EED0-4E2D-AF89-2839E9877063}"/>
                      </c:ext>
                    </c:extLst>
                  </c:dLbl>
                  <c:dLbl>
                    <c:idx val="2"/>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8B6C3BAE-83BC-4260-8463-0816C40369B5}" type="CATEGORYNAME">
                            <a:rPr lang="en-US" sz="1600" b="1">
                              <a:solidFill>
                                <a:srgbClr val="33CC33"/>
                              </a:solidFill>
                            </a:rPr>
                            <a:pPr>
                              <a:defRPr/>
                            </a:pPr>
                            <a:t>[NOM DE CATÉGORIE]</a:t>
                          </a:fld>
                          <a:r>
                            <a:rPr lang="en-US" baseline="0"/>
                            <a:t>
</a:t>
                          </a:r>
                          <a:fld id="{A9965814-B783-454D-A92E-2483143F58EB}" type="PERCENTAGE">
                            <a:rPr lang="en-US" sz="1600" b="1"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8.7786412481114046E-2"/>
                            <c:h val="9.4888277097315718E-2"/>
                          </c:manualLayout>
                        </c15:layout>
                        <c15:dlblFieldTable/>
                        <c15:showDataLabelsRange val="0"/>
                      </c:ext>
                      <c:ext xmlns:c16="http://schemas.microsoft.com/office/drawing/2014/chart" uri="{C3380CC4-5D6E-409C-BE32-E72D297353CC}">
                        <c16:uniqueId val="{0000002D-EED0-4E2D-AF89-2839E9877063}"/>
                      </c:ext>
                    </c:extLst>
                  </c:dLbl>
                  <c:dLbl>
                    <c:idx val="3"/>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5CC4F332-CE6F-43EF-A463-ED35BAC15340}" type="CATEGORYNAME">
                            <a:rPr lang="en-US" sz="1600" b="1">
                              <a:solidFill>
                                <a:srgbClr val="BEE3A7"/>
                              </a:solidFill>
                            </a:rPr>
                            <a:pPr>
                              <a:defRPr/>
                            </a:pPr>
                            <a:t>[NOM DE CATÉGORIE]</a:t>
                          </a:fld>
                          <a:r>
                            <a:rPr lang="en-US" sz="1600" b="1" baseline="0">
                              <a:solidFill>
                                <a:sysClr val="windowText" lastClr="000000"/>
                              </a:solidFill>
                            </a:rPr>
                            <a:t>
</a:t>
                          </a:r>
                          <a:fld id="{A264DC75-B022-4F93-9E89-311321251A8E}" type="PERCENTAGE">
                            <a:rPr lang="en-US" sz="1600" b="1" baseline="0">
                              <a:solidFill>
                                <a:sysClr val="windowText" lastClr="000000"/>
                              </a:solidFill>
                            </a:rPr>
                            <a:pPr>
                              <a:defRPr/>
                            </a:pPr>
                            <a:t>[POURCENTAGE]</a:t>
                          </a:fld>
                          <a:endParaRPr lang="en-US" sz="1600" b="1" baseline="0">
                            <a:solidFill>
                              <a:sysClr val="windowText" lastClr="000000"/>
                            </a:solidFill>
                          </a:endParaRPr>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8.458630814184169E-2"/>
                            <c:h val="0.11651096627882032"/>
                          </c:manualLayout>
                        </c15:layout>
                        <c15:dlblFieldTable/>
                        <c15:showDataLabelsRange val="0"/>
                      </c:ext>
                      <c:ext xmlns:c16="http://schemas.microsoft.com/office/drawing/2014/chart" uri="{C3380CC4-5D6E-409C-BE32-E72D297353CC}">
                        <c16:uniqueId val="{0000002F-EED0-4E2D-AF89-2839E9877063}"/>
                      </c:ext>
                    </c:extLst>
                  </c:dLbl>
                  <c:dLbl>
                    <c:idx val="4"/>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1494A51E-EA1A-497E-9FE8-38A092B66AD5}" type="CATEGORYNAME">
                            <a:rPr lang="en-US" sz="1600" b="1">
                              <a:solidFill>
                                <a:srgbClr val="7030A0"/>
                              </a:solidFill>
                            </a:rPr>
                            <a:pPr>
                              <a:defRPr/>
                            </a:pPr>
                            <a:t>[NOM DE CATÉGORIE]</a:t>
                          </a:fld>
                          <a:r>
                            <a:rPr lang="en-US" sz="1600" b="1" baseline="0">
                              <a:solidFill>
                                <a:sysClr val="windowText" lastClr="000000"/>
                              </a:solidFill>
                            </a:rPr>
                            <a:t>
</a:t>
                          </a:r>
                          <a:fld id="{705D619A-8F99-4B70-B4FF-018CBC548476}" type="PERCENTAGE">
                            <a:rPr lang="en-US" sz="1600" b="1" baseline="0">
                              <a:solidFill>
                                <a:sysClr val="windowText" lastClr="000000"/>
                              </a:solidFill>
                            </a:rPr>
                            <a:pPr>
                              <a:defRPr/>
                            </a:pPr>
                            <a:t>[POURCENTAGE]</a:t>
                          </a:fld>
                          <a:endParaRPr lang="en-US" sz="1600" b="1" baseline="0">
                            <a:solidFill>
                              <a:sysClr val="windowText" lastClr="000000"/>
                            </a:solidFill>
                          </a:endParaRPr>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9.5229751987330524E-2"/>
                            <c:h val="0.1124567120572882"/>
                          </c:manualLayout>
                        </c15:layout>
                        <c15:dlblFieldTable/>
                        <c15:showDataLabelsRange val="0"/>
                      </c:ext>
                      <c:ext xmlns:c16="http://schemas.microsoft.com/office/drawing/2014/chart" uri="{C3380CC4-5D6E-409C-BE32-E72D297353CC}">
                        <c16:uniqueId val="{00000031-EED0-4E2D-AF89-2839E9877063}"/>
                      </c:ext>
                    </c:extLst>
                  </c:dLbl>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'Allocation OD 2023-1'!$C$16:$C$23</c15:sqref>
                        </c15:formulaRef>
                      </c:ext>
                    </c:extLst>
                    <c:strCache>
                      <c:ptCount val="8"/>
                      <c:pt idx="0">
                        <c:v>Infrastructures de production d'énergie verte</c:v>
                      </c:pt>
                      <c:pt idx="1">
                        <c:v>Immobilier vert</c:v>
                      </c:pt>
                      <c:pt idx="2">
                        <c:v>Transport et mobilité durable</c:v>
                      </c:pt>
                      <c:pt idx="3">
                        <c:v>Réhabilitation de sites</c:v>
                      </c:pt>
                      <c:pt idx="4">
                        <c:v>Transition alimentaire</c:v>
                      </c:pt>
                      <c:pt idx="5">
                        <c:v>Infrastructures numériques</c:v>
                      </c:pt>
                      <c:pt idx="6">
                        <c:v>Santé et médico-social</c:v>
                      </c:pt>
                      <c:pt idx="7">
                        <c:v>Economie Sociale et Solidaire</c:v>
                      </c:pt>
                    </c:strCache>
                  </c:strRef>
                </c:cat>
                <c:val>
                  <c:numRef>
                    <c:extLst xmlns:c15="http://schemas.microsoft.com/office/drawing/2012/chart">
                      <c:ext xmlns:c15="http://schemas.microsoft.com/office/drawing/2012/chart" uri="{02D57815-91ED-43cb-92C2-25804820EDAC}">
                        <c15:formulaRef>
                          <c15:sqref>'Allocation OD 2020'!$G$16:$G$21</c15:sqref>
                        </c15:formulaRef>
                      </c:ext>
                    </c:extLst>
                    <c:numCache>
                      <c:formatCode>#\ ##0.00\ \ </c:formatCode>
                      <c:ptCount val="6"/>
                      <c:pt idx="0">
                        <c:v>44557188</c:v>
                      </c:pt>
                      <c:pt idx="1">
                        <c:v>388387458.00823331</c:v>
                      </c:pt>
                      <c:pt idx="2">
                        <c:v>25125517.165533897</c:v>
                      </c:pt>
                      <c:pt idx="3">
                        <c:v>8424700</c:v>
                      </c:pt>
                      <c:pt idx="4">
                        <c:v>41267181.899999999</c:v>
                      </c:pt>
                      <c:pt idx="5">
                        <c:v>16201850</c:v>
                      </c:pt>
                    </c:numCache>
                  </c:numRef>
                </c:val>
                <c:extLst xmlns:c15="http://schemas.microsoft.com/office/drawing/2012/chart">
                  <c:ext xmlns:c16="http://schemas.microsoft.com/office/drawing/2014/chart" uri="{C3380CC4-5D6E-409C-BE32-E72D297353CC}">
                    <c16:uniqueId val="{00000036-EED0-4E2D-AF89-2839E9877063}"/>
                  </c:ext>
                </c:extLst>
              </c15:ser>
            </c15:filteredPieSeries>
            <c15:filteredPieSeries>
              <c15:ser>
                <c:idx val="3"/>
                <c:order val="3"/>
                <c:tx>
                  <c:v>2021</c:v>
                </c:tx>
                <c:dPt>
                  <c:idx val="0"/>
                  <c:bubble3D val="0"/>
                  <c:spPr>
                    <a:solidFill>
                      <a:srgbClr val="469067"/>
                    </a:solidFill>
                    <a:ln w="19050">
                      <a:solidFill>
                        <a:schemeClr val="lt1"/>
                      </a:solidFill>
                    </a:ln>
                    <a:effectLst/>
                  </c:spPr>
                  <c:extLst xmlns:c15="http://schemas.microsoft.com/office/drawing/2012/chart">
                    <c:ext xmlns:c16="http://schemas.microsoft.com/office/drawing/2014/chart" uri="{C3380CC4-5D6E-409C-BE32-E72D297353CC}">
                      <c16:uniqueId val="{00000038-EED0-4E2D-AF89-2839E9877063}"/>
                    </c:ext>
                  </c:extLst>
                </c:dPt>
                <c:dPt>
                  <c:idx val="1"/>
                  <c:bubble3D val="0"/>
                  <c:spPr>
                    <a:solidFill>
                      <a:srgbClr val="00B050"/>
                    </a:solidFill>
                    <a:ln w="19050">
                      <a:solidFill>
                        <a:schemeClr val="lt1"/>
                      </a:solidFill>
                    </a:ln>
                    <a:effectLst>
                      <a:softEdge rad="0"/>
                    </a:effectLst>
                  </c:spPr>
                  <c:extLst xmlns:c15="http://schemas.microsoft.com/office/drawing/2012/chart">
                    <c:ext xmlns:c16="http://schemas.microsoft.com/office/drawing/2014/chart" uri="{C3380CC4-5D6E-409C-BE32-E72D297353CC}">
                      <c16:uniqueId val="{0000003A-EED0-4E2D-AF89-2839E9877063}"/>
                    </c:ext>
                  </c:extLst>
                </c:dPt>
                <c:dPt>
                  <c:idx val="2"/>
                  <c:bubble3D val="0"/>
                  <c:spPr>
                    <a:solidFill>
                      <a:srgbClr val="33CC33"/>
                    </a:solidFill>
                    <a:ln w="19050">
                      <a:solidFill>
                        <a:schemeClr val="lt1"/>
                      </a:solidFill>
                    </a:ln>
                    <a:effectLst/>
                  </c:spPr>
                  <c:extLst xmlns:c15="http://schemas.microsoft.com/office/drawing/2012/chart">
                    <c:ext xmlns:c16="http://schemas.microsoft.com/office/drawing/2014/chart" uri="{C3380CC4-5D6E-409C-BE32-E72D297353CC}">
                      <c16:uniqueId val="{0000003C-EED0-4E2D-AF89-2839E9877063}"/>
                    </c:ext>
                  </c:extLst>
                </c:dPt>
                <c:dPt>
                  <c:idx val="3"/>
                  <c:bubble3D val="0"/>
                  <c:spPr>
                    <a:solidFill>
                      <a:srgbClr val="7030A0"/>
                    </a:solidFill>
                    <a:ln w="19050">
                      <a:solidFill>
                        <a:schemeClr val="lt1"/>
                      </a:solidFill>
                    </a:ln>
                    <a:effectLst/>
                  </c:spPr>
                  <c:extLst xmlns:c15="http://schemas.microsoft.com/office/drawing/2012/chart">
                    <c:ext xmlns:c16="http://schemas.microsoft.com/office/drawing/2014/chart" uri="{C3380CC4-5D6E-409C-BE32-E72D297353CC}">
                      <c16:uniqueId val="{0000003E-EED0-4E2D-AF89-2839E9877063}"/>
                    </c:ext>
                  </c:extLst>
                </c:dPt>
                <c:dPt>
                  <c:idx val="4"/>
                  <c:bubble3D val="0"/>
                  <c:spPr>
                    <a:solidFill>
                      <a:srgbClr val="FFCCFF"/>
                    </a:solidFill>
                    <a:ln w="19050">
                      <a:solidFill>
                        <a:schemeClr val="lt1"/>
                      </a:solidFill>
                    </a:ln>
                    <a:effectLst/>
                  </c:spPr>
                  <c:extLst xmlns:c15="http://schemas.microsoft.com/office/drawing/2012/chart">
                    <c:ext xmlns:c16="http://schemas.microsoft.com/office/drawing/2014/chart" uri="{C3380CC4-5D6E-409C-BE32-E72D297353CC}">
                      <c16:uniqueId val="{00000040-EED0-4E2D-AF89-2839E9877063}"/>
                    </c:ext>
                  </c:extLst>
                </c:dPt>
                <c:dPt>
                  <c:idx val="5"/>
                  <c:bubble3D val="0"/>
                  <c:spPr>
                    <a:solidFill>
                      <a:srgbClr val="E67AE6"/>
                    </a:solidFill>
                    <a:ln w="19050">
                      <a:solidFill>
                        <a:schemeClr val="lt1"/>
                      </a:solidFill>
                    </a:ln>
                    <a:effectLst/>
                  </c:spPr>
                  <c:extLst xmlns:c15="http://schemas.microsoft.com/office/drawing/2012/chart">
                    <c:ext xmlns:c16="http://schemas.microsoft.com/office/drawing/2014/chart" uri="{C3380CC4-5D6E-409C-BE32-E72D297353CC}">
                      <c16:uniqueId val="{00000042-EED0-4E2D-AF89-2839E9877063}"/>
                    </c:ext>
                  </c:extLst>
                </c:dPt>
                <c:dPt>
                  <c:idx val="6"/>
                  <c:bubble3D val="0"/>
                  <c:spPr>
                    <a:solidFill>
                      <a:srgbClr val="E67AE6"/>
                    </a:solidFill>
                    <a:ln w="19050">
                      <a:solidFill>
                        <a:schemeClr val="lt1"/>
                      </a:solidFill>
                    </a:ln>
                    <a:effectLst/>
                  </c:spPr>
                  <c:extLst xmlns:c15="http://schemas.microsoft.com/office/drawing/2012/chart">
                    <c:ext xmlns:c16="http://schemas.microsoft.com/office/drawing/2014/chart" uri="{C3380CC4-5D6E-409C-BE32-E72D297353CC}">
                      <c16:uniqueId val="{00000044-EED0-4E2D-AF89-2839E9877063}"/>
                    </c:ext>
                  </c:extLst>
                </c:dPt>
                <c:dLbls>
                  <c:dLbl>
                    <c:idx val="0"/>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E3BC02E7-86FB-43FB-A159-49BAF8E4BA01}" type="CATEGORYNAME">
                            <a:rPr lang="en-US" sz="1600" b="1">
                              <a:solidFill>
                                <a:srgbClr val="469067"/>
                              </a:solidFill>
                            </a:rPr>
                            <a:pPr>
                              <a:defRPr/>
                            </a:pPr>
                            <a:t>[NOM DE CATÉGORIE]</a:t>
                          </a:fld>
                          <a:r>
                            <a:rPr lang="en-US" sz="1600" b="1" baseline="0">
                              <a:solidFill>
                                <a:sysClr val="windowText" lastClr="000000"/>
                              </a:solidFill>
                            </a:rPr>
                            <a:t>
</a:t>
                          </a:r>
                          <a:fld id="{70DA46CB-3D50-4A0C-9ECE-E61E0C9A7809}" type="PERCENTAGE">
                            <a:rPr lang="en-US" sz="1600" b="1" baseline="0">
                              <a:solidFill>
                                <a:sysClr val="windowText" lastClr="000000"/>
                              </a:solidFill>
                            </a:rPr>
                            <a:pPr>
                              <a:defRPr/>
                            </a:pPr>
                            <a:t>[POURCENTAGE]</a:t>
                          </a:fld>
                          <a:endParaRPr lang="en-US" sz="1600" b="1" baseline="0">
                            <a:solidFill>
                              <a:sysClr val="windowText" lastClr="000000"/>
                            </a:solidFill>
                          </a:endParaRPr>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0.15278598734029486"/>
                            <c:h val="8.3731088122563885E-2"/>
                          </c:manualLayout>
                        </c15:layout>
                        <c15:dlblFieldTable/>
                        <c15:showDataLabelsRange val="0"/>
                      </c:ext>
                      <c:ext xmlns:c16="http://schemas.microsoft.com/office/drawing/2014/chart" uri="{C3380CC4-5D6E-409C-BE32-E72D297353CC}">
                        <c16:uniqueId val="{00000038-EED0-4E2D-AF89-2839E9877063}"/>
                      </c:ext>
                    </c:extLst>
                  </c:dLbl>
                  <c:dLbl>
                    <c:idx val="1"/>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DEAB9AEE-905E-49D1-9475-74393411075D}" type="CATEGORYNAME">
                            <a:rPr lang="en-US" sz="1600" b="1">
                              <a:solidFill>
                                <a:srgbClr val="00B050"/>
                              </a:solidFill>
                            </a:rPr>
                            <a:pPr>
                              <a:defRPr/>
                            </a:pPr>
                            <a:t>[NOM DE CATÉGORIE]</a:t>
                          </a:fld>
                          <a:r>
                            <a:rPr lang="en-US" baseline="0"/>
                            <a:t>
</a:t>
                          </a:r>
                          <a:r>
                            <a:rPr lang="en-US" sz="1600" b="1" baseline="0">
                              <a:solidFill>
                                <a:sysClr val="windowText" lastClr="000000"/>
                              </a:solidFill>
                            </a:rPr>
                            <a:t>59%</a:t>
                          </a:r>
                        </a:p>
                      </c:rich>
                    </c:tx>
                    <c:spPr>
                      <a:xfrm>
                        <a:off x="13528085" y="2163198"/>
                        <a:ext cx="1625988" cy="908587"/>
                      </a:xfrm>
                      <a:solidFill>
                        <a:sysClr val="window" lastClr="FFFFFF"/>
                      </a:solidFill>
                      <a:ln w="9525" cap="flat" cmpd="sng" algn="ctr">
                        <a:solidFill>
                          <a:srgbClr val="000000">
                            <a:lumMod val="25000"/>
                            <a:lumOff val="75000"/>
                          </a:srgb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gd name="adj1" fmla="val -173423"/>
                              <a:gd name="adj2" fmla="val 165378"/>
                            </a:avLst>
                          </a:prstGeom>
                          <a:noFill/>
                          <a:ln>
                            <a:noFill/>
                          </a:ln>
                        </c15:spPr>
                        <c15:layout>
                          <c:manualLayout>
                            <c:w val="8.5496144910719607E-2"/>
                            <c:h val="8.9868483825497683E-2"/>
                          </c:manualLayout>
                        </c15:layout>
                        <c15:dlblFieldTable/>
                        <c15:showDataLabelsRange val="0"/>
                      </c:ext>
                      <c:ext xmlns:c16="http://schemas.microsoft.com/office/drawing/2014/chart" uri="{C3380CC4-5D6E-409C-BE32-E72D297353CC}">
                        <c16:uniqueId val="{0000003A-EED0-4E2D-AF89-2839E9877063}"/>
                      </c:ext>
                    </c:extLst>
                  </c:dLbl>
                  <c:dLbl>
                    <c:idx val="2"/>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DC9C5A67-95BA-4380-8D4F-1F1C3C35D6DE}" type="CATEGORYNAME">
                            <a:rPr lang="en-US" sz="1600" b="1">
                              <a:solidFill>
                                <a:srgbClr val="33CC33"/>
                              </a:solidFill>
                            </a:rPr>
                            <a:pPr>
                              <a:defRPr/>
                            </a:pPr>
                            <a:t>[NOM DE CATÉGORIE]</a:t>
                          </a:fld>
                          <a:r>
                            <a:rPr lang="en-US" sz="1600" b="1" baseline="0">
                              <a:solidFill>
                                <a:sysClr val="windowText" lastClr="000000"/>
                              </a:solidFill>
                            </a:rPr>
                            <a:t>
</a:t>
                          </a:r>
                          <a:fld id="{41E9DF2C-FA6D-42D7-A1A1-3A3501937106}" type="PERCENTAGE">
                            <a:rPr lang="en-US" sz="1600" b="1" baseline="0">
                              <a:solidFill>
                                <a:sysClr val="windowText" lastClr="000000"/>
                              </a:solidFill>
                            </a:rPr>
                            <a:pPr>
                              <a:defRPr/>
                            </a:pPr>
                            <a:t>[POURCENTAGE]</a:t>
                          </a:fld>
                          <a:endParaRPr lang="en-US" sz="1600" b="1" baseline="0">
                            <a:solidFill>
                              <a:sysClr val="windowText" lastClr="000000"/>
                            </a:solidFill>
                          </a:endParaRPr>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0.10198905751375954"/>
                            <c:h val="9.0270780546262128E-2"/>
                          </c:manualLayout>
                        </c15:layout>
                        <c15:dlblFieldTable/>
                        <c15:showDataLabelsRange val="0"/>
                      </c:ext>
                      <c:ext xmlns:c16="http://schemas.microsoft.com/office/drawing/2014/chart" uri="{C3380CC4-5D6E-409C-BE32-E72D297353CC}">
                        <c16:uniqueId val="{0000003C-EED0-4E2D-AF89-2839E9877063}"/>
                      </c:ext>
                    </c:extLst>
                  </c:dLbl>
                  <c:dLbl>
                    <c:idx val="3"/>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7FC9ADBC-B614-4989-B8F0-20292E6A99FA}" type="CATEGORYNAME">
                            <a:rPr lang="en-US" sz="1600" b="1">
                              <a:solidFill>
                                <a:srgbClr val="7030A0"/>
                              </a:solidFill>
                            </a:rPr>
                            <a:pPr>
                              <a:defRPr/>
                            </a:pPr>
                            <a:t>[NOM DE CATÉGORIE]</a:t>
                          </a:fld>
                          <a:r>
                            <a:rPr lang="en-US" sz="1600" b="1" baseline="0">
                              <a:solidFill>
                                <a:sysClr val="windowText" lastClr="000000"/>
                              </a:solidFill>
                            </a:rPr>
                            <a:t>
</a:t>
                          </a:r>
                          <a:fld id="{5D7AFB5E-3785-475D-ACBB-41799F8715D6}" type="PERCENTAGE">
                            <a:rPr lang="en-US" sz="1600" b="1" baseline="0">
                              <a:solidFill>
                                <a:sysClr val="windowText" lastClr="000000"/>
                              </a:solidFill>
                            </a:rPr>
                            <a:pPr>
                              <a:defRPr/>
                            </a:pPr>
                            <a:t>[POURCENTAGE]</a:t>
                          </a:fld>
                          <a:endParaRPr lang="en-US" sz="1600" b="1" baseline="0">
                            <a:solidFill>
                              <a:sysClr val="windowText" lastClr="000000"/>
                            </a:solidFill>
                          </a:endParaRPr>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0.12684120341557914"/>
                            <c:h val="0.12188962262620635"/>
                          </c:manualLayout>
                        </c15:layout>
                        <c15:dlblFieldTable/>
                        <c15:showDataLabelsRange val="0"/>
                      </c:ext>
                      <c:ext xmlns:c16="http://schemas.microsoft.com/office/drawing/2014/chart" uri="{C3380CC4-5D6E-409C-BE32-E72D297353CC}">
                        <c16:uniqueId val="{0000003E-EED0-4E2D-AF89-2839E9877063}"/>
                      </c:ext>
                    </c:extLst>
                  </c:dLbl>
                  <c:dLbl>
                    <c:idx val="4"/>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23245653-CA55-4C5B-A982-BB907BC58D3A}" type="CATEGORYNAME">
                            <a:rPr lang="en-US" sz="1600" b="1">
                              <a:solidFill>
                                <a:srgbClr val="FFCCFF"/>
                              </a:solidFill>
                            </a:rPr>
                            <a:pPr>
                              <a:defRPr/>
                            </a:pPr>
                            <a:t>[NOM DE CATÉGORIE]</a:t>
                          </a:fld>
                          <a:r>
                            <a:rPr lang="en-US" sz="1600" b="1" baseline="0">
                              <a:solidFill>
                                <a:sysClr val="windowText" lastClr="000000"/>
                              </a:solidFill>
                            </a:rPr>
                            <a:t>
0,1%</a:t>
                          </a:r>
                        </a:p>
                      </c:rich>
                    </c:tx>
                    <c:spPr>
                      <a:xfrm>
                        <a:off x="4390121" y="2112092"/>
                        <a:ext cx="1928046" cy="1014492"/>
                      </a:xfrm>
                      <a:solidFill>
                        <a:sysClr val="window" lastClr="FFFFFF"/>
                      </a:solidFill>
                      <a:ln w="9525" cap="flat" cmpd="sng" algn="ctr">
                        <a:solidFill>
                          <a:srgbClr val="000000">
                            <a:lumMod val="25000"/>
                            <a:lumOff val="75000"/>
                          </a:srgb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gd name="adj1" fmla="val 186781"/>
                              <a:gd name="adj2" fmla="val 90900"/>
                            </a:avLst>
                          </a:prstGeom>
                          <a:noFill/>
                          <a:ln>
                            <a:noFill/>
                          </a:ln>
                        </c15:spPr>
                        <c15:layout>
                          <c:manualLayout>
                            <c:w val="0.10146575913221961"/>
                            <c:h val="9.7153089537009615E-2"/>
                          </c:manualLayout>
                        </c15:layout>
                        <c15:dlblFieldTable/>
                        <c15:showDataLabelsRange val="0"/>
                      </c:ext>
                      <c:ext xmlns:c16="http://schemas.microsoft.com/office/drawing/2014/chart" uri="{C3380CC4-5D6E-409C-BE32-E72D297353CC}">
                        <c16:uniqueId val="{00000040-EED0-4E2D-AF89-2839E9877063}"/>
                      </c:ext>
                    </c:extLst>
                  </c:dLbl>
                  <c:dLbl>
                    <c:idx val="5"/>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19FAA90B-45A8-4E11-9780-5889B4D86E5B}" type="CATEGORYNAME">
                            <a:rPr lang="en-US" sz="1600" b="1">
                              <a:solidFill>
                                <a:srgbClr val="E67AE6"/>
                              </a:solidFill>
                            </a:rPr>
                            <a:pPr>
                              <a:defRPr/>
                            </a:pPr>
                            <a:t>[NOM DE CATÉGORIE]</a:t>
                          </a:fld>
                          <a:r>
                            <a:rPr lang="en-US" sz="1600" b="1" baseline="0">
                              <a:solidFill>
                                <a:sysClr val="windowText" lastClr="000000"/>
                              </a:solidFill>
                            </a:rPr>
                            <a:t>
5%</a:t>
                          </a:r>
                        </a:p>
                      </c:rich>
                    </c:tx>
                    <c:spPr>
                      <a:xfrm>
                        <a:off x="6195450" y="749271"/>
                        <a:ext cx="1437040" cy="805306"/>
                      </a:xfrm>
                      <a:solidFill>
                        <a:sysClr val="window" lastClr="FFFFFF"/>
                      </a:solidFill>
                      <a:ln w="9525" cap="flat" cmpd="sng" algn="ctr">
                        <a:solidFill>
                          <a:srgbClr val="000000">
                            <a:lumMod val="25000"/>
                            <a:lumOff val="75000"/>
                          </a:srgb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gd name="adj1" fmla="val 167137"/>
                              <a:gd name="adj2" fmla="val 154496"/>
                            </a:avLst>
                          </a:prstGeom>
                          <a:noFill/>
                          <a:ln>
                            <a:noFill/>
                          </a:ln>
                        </c15:spPr>
                        <c15:layout>
                          <c:manualLayout>
                            <c:w val="7.5561034264529245E-2"/>
                            <c:h val="7.9652920400688887E-2"/>
                          </c:manualLayout>
                        </c15:layout>
                        <c15:dlblFieldTable/>
                        <c15:showDataLabelsRange val="0"/>
                      </c:ext>
                      <c:ext xmlns:c16="http://schemas.microsoft.com/office/drawing/2014/chart" uri="{C3380CC4-5D6E-409C-BE32-E72D297353CC}">
                        <c16:uniqueId val="{00000042-EED0-4E2D-AF89-2839E9877063}"/>
                      </c:ext>
                    </c:extLst>
                  </c:dLbl>
                  <c:dLbl>
                    <c:idx val="6"/>
                    <c:showLegendKey val="0"/>
                    <c:showVal val="0"/>
                    <c:showCatName val="1"/>
                    <c:showSerName val="0"/>
                    <c:showPercent val="1"/>
                    <c:showBubbleSize val="0"/>
                    <c:extLst xmlns:c15="http://schemas.microsoft.com/office/drawing/2012/chart">
                      <c:ext xmlns:c15="http://schemas.microsoft.com/office/drawing/2012/chart" uri="{CE6537A1-D6FC-4f65-9D91-7224C49458BB}">
                        <c15:layout>
                          <c:manualLayout>
                            <c:w val="8.6913277276353451E-2"/>
                            <c:h val="8.7189872235808083E-2"/>
                          </c:manualLayout>
                        </c15:layout>
                      </c:ext>
                      <c:ext xmlns:c16="http://schemas.microsoft.com/office/drawing/2014/chart" uri="{C3380CC4-5D6E-409C-BE32-E72D297353CC}">
                        <c16:uniqueId val="{00000044-EED0-4E2D-AF89-2839E9877063}"/>
                      </c:ext>
                    </c:extLst>
                  </c:dLbl>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'Allocation OD 2023-1'!$C$16:$C$23</c15:sqref>
                        </c15:formulaRef>
                      </c:ext>
                    </c:extLst>
                    <c:strCache>
                      <c:ptCount val="8"/>
                      <c:pt idx="0">
                        <c:v>Infrastructures de production d'énergie verte</c:v>
                      </c:pt>
                      <c:pt idx="1">
                        <c:v>Immobilier vert</c:v>
                      </c:pt>
                      <c:pt idx="2">
                        <c:v>Transport et mobilité durable</c:v>
                      </c:pt>
                      <c:pt idx="3">
                        <c:v>Réhabilitation de sites</c:v>
                      </c:pt>
                      <c:pt idx="4">
                        <c:v>Transition alimentaire</c:v>
                      </c:pt>
                      <c:pt idx="5">
                        <c:v>Infrastructures numériques</c:v>
                      </c:pt>
                      <c:pt idx="6">
                        <c:v>Santé et médico-social</c:v>
                      </c:pt>
                      <c:pt idx="7">
                        <c:v>Economie Sociale et Solidaire</c:v>
                      </c:pt>
                    </c:strCache>
                  </c:strRef>
                </c:cat>
                <c:val>
                  <c:numRef>
                    <c:extLst xmlns:c15="http://schemas.microsoft.com/office/drawing/2012/chart">
                      <c:ext xmlns:c15="http://schemas.microsoft.com/office/drawing/2012/chart" uri="{02D57815-91ED-43cb-92C2-25804820EDAC}">
                        <c15:formulaRef>
                          <c15:sqref>'Allocation OD 2021'!$G$16:$G$22</c15:sqref>
                        </c15:formulaRef>
                      </c:ext>
                    </c:extLst>
                    <c:numCache>
                      <c:formatCode>#\ ##0.00\ \ </c:formatCode>
                      <c:ptCount val="7"/>
                      <c:pt idx="0">
                        <c:v>17349631.219999999</c:v>
                      </c:pt>
                      <c:pt idx="1">
                        <c:v>306714736.06</c:v>
                      </c:pt>
                      <c:pt idx="2">
                        <c:v>9603856.620000001</c:v>
                      </c:pt>
                      <c:pt idx="3">
                        <c:v>162900000</c:v>
                      </c:pt>
                      <c:pt idx="4">
                        <c:v>2092868.48</c:v>
                      </c:pt>
                      <c:pt idx="5">
                        <c:v>9022071.0000000019</c:v>
                      </c:pt>
                      <c:pt idx="6">
                        <c:v>10309600</c:v>
                      </c:pt>
                    </c:numCache>
                  </c:numRef>
                </c:val>
                <c:extLst xmlns:c15="http://schemas.microsoft.com/office/drawing/2012/chart">
                  <c:ext xmlns:c16="http://schemas.microsoft.com/office/drawing/2014/chart" uri="{C3380CC4-5D6E-409C-BE32-E72D297353CC}">
                    <c16:uniqueId val="{00000047-EED0-4E2D-AF89-2839E9877063}"/>
                  </c:ext>
                </c:extLst>
              </c15:ser>
            </c15:filteredPieSeries>
          </c:ext>
        </c:extLst>
      </c:doughnutChart>
      <c:spPr>
        <a:noFill/>
        <a:ln>
          <a:noFill/>
        </a:ln>
        <a:effectLst/>
      </c:spPr>
    </c:plotArea>
    <c:plotVisOnly val="0"/>
    <c:dispBlanksAs val="zero"/>
    <c:showDLblsOverMax val="0"/>
    <c:extLst/>
  </c:chart>
  <c:spPr>
    <a:noFill/>
    <a:ln w="9525" cap="flat" cmpd="sng" algn="ctr">
      <a:noFill/>
      <a:round/>
    </a:ln>
    <a:effectLst/>
  </c:spPr>
  <c:txPr>
    <a:bodyPr/>
    <a:lstStyle/>
    <a:p>
      <a:pPr>
        <a:defRPr/>
      </a:pPr>
      <a:endParaRPr lang="fr-FR"/>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713016381681971"/>
          <c:y val="0.23449471843390779"/>
          <c:w val="0.34771098874078649"/>
          <c:h val="0.60072342364047493"/>
        </c:manualLayout>
      </c:layout>
      <c:doughnutChart>
        <c:varyColors val="1"/>
        <c:ser>
          <c:idx val="0"/>
          <c:order val="0"/>
          <c:tx>
            <c:v>2022</c:v>
          </c:tx>
          <c:dPt>
            <c:idx val="0"/>
            <c:bubble3D val="0"/>
            <c:spPr>
              <a:solidFill>
                <a:srgbClr val="00B050"/>
              </a:solidFill>
              <a:ln w="19050">
                <a:solidFill>
                  <a:schemeClr val="lt1"/>
                </a:solidFill>
              </a:ln>
              <a:effectLst/>
            </c:spPr>
            <c:extLst xmlns:c15="http://schemas.microsoft.com/office/drawing/2012/chart">
              <c:ext xmlns:c16="http://schemas.microsoft.com/office/drawing/2014/chart" uri="{C3380CC4-5D6E-409C-BE32-E72D297353CC}">
                <c16:uniqueId val="{00000001-F83C-4E7E-AA9D-E3873486F4DF}"/>
              </c:ext>
            </c:extLst>
          </c:dPt>
          <c:dPt>
            <c:idx val="1"/>
            <c:bubble3D val="0"/>
            <c:spPr>
              <a:solidFill>
                <a:srgbClr val="7030A0"/>
              </a:solidFill>
              <a:ln w="19050">
                <a:solidFill>
                  <a:schemeClr val="lt1"/>
                </a:solidFill>
              </a:ln>
              <a:effectLst/>
            </c:spPr>
            <c:extLst>
              <c:ext xmlns:c16="http://schemas.microsoft.com/office/drawing/2014/chart" uri="{C3380CC4-5D6E-409C-BE32-E72D297353CC}">
                <c16:uniqueId val="{00000003-F83C-4E7E-AA9D-E3873486F4DF}"/>
              </c:ext>
            </c:extLst>
          </c:dPt>
          <c:dPt>
            <c:idx val="2"/>
            <c:bubble3D val="0"/>
            <c:spPr>
              <a:solidFill>
                <a:srgbClr val="9900CC"/>
              </a:solidFill>
              <a:ln w="19050">
                <a:solidFill>
                  <a:schemeClr val="lt1"/>
                </a:solidFill>
              </a:ln>
              <a:effectLst/>
            </c:spPr>
            <c:extLst>
              <c:ext xmlns:c16="http://schemas.microsoft.com/office/drawing/2014/chart" uri="{C3380CC4-5D6E-409C-BE32-E72D297353CC}">
                <c16:uniqueId val="{00000005-F83C-4E7E-AA9D-E3873486F4DF}"/>
              </c:ext>
            </c:extLst>
          </c:dPt>
          <c:dPt>
            <c:idx val="3"/>
            <c:bubble3D val="0"/>
            <c:spPr>
              <a:solidFill>
                <a:srgbClr val="9900CC"/>
              </a:solidFill>
              <a:ln w="19050">
                <a:solidFill>
                  <a:schemeClr val="lt1"/>
                </a:solidFill>
              </a:ln>
              <a:effectLst/>
            </c:spPr>
            <c:extLst>
              <c:ext xmlns:c16="http://schemas.microsoft.com/office/drawing/2014/chart" uri="{C3380CC4-5D6E-409C-BE32-E72D297353CC}">
                <c16:uniqueId val="{00000007-F83C-4E7E-AA9D-E3873486F4DF}"/>
              </c:ext>
            </c:extLst>
          </c:dPt>
          <c:dPt>
            <c:idx val="4"/>
            <c:bubble3D val="0"/>
            <c:spPr>
              <a:solidFill>
                <a:srgbClr val="E67AE6"/>
              </a:solidFill>
              <a:ln w="19050">
                <a:solidFill>
                  <a:schemeClr val="lt1"/>
                </a:solidFill>
              </a:ln>
              <a:effectLst/>
            </c:spPr>
            <c:extLst>
              <c:ext xmlns:c16="http://schemas.microsoft.com/office/drawing/2014/chart" uri="{C3380CC4-5D6E-409C-BE32-E72D297353CC}">
                <c16:uniqueId val="{00000009-F83C-4E7E-AA9D-E3873486F4DF}"/>
              </c:ext>
            </c:extLst>
          </c:dPt>
          <c:dLbls>
            <c:dLbl>
              <c:idx val="0"/>
              <c:layout>
                <c:manualLayout>
                  <c:x val="0.20842969846743048"/>
                  <c:y val="-0.11339499675696861"/>
                </c:manualLayout>
              </c:layout>
              <c:tx>
                <c:rich>
                  <a:bodyPr/>
                  <a:lstStyle/>
                  <a:p>
                    <a:fld id="{A58C38CD-957C-4A5C-BB5D-43671C4CB511}" type="CATEGORYNAME">
                      <a:rPr lang="en-US" sz="2000" b="1">
                        <a:solidFill>
                          <a:srgbClr val="00B050"/>
                        </a:solidFill>
                      </a:rPr>
                      <a:pPr/>
                      <a:t>[NOM DE CATÉGORIE]</a:t>
                    </a:fld>
                    <a:r>
                      <a:rPr lang="en-US" baseline="0"/>
                      <a:t>
</a:t>
                    </a:r>
                    <a:fld id="{DBC48124-4400-4D08-A349-73E48AAF31E7}" type="PERCENTAGE">
                      <a:rPr lang="en-US" sz="1600" b="1" baseline="0">
                        <a:solidFill>
                          <a:sysClr val="windowText" lastClr="000000"/>
                        </a:solidFill>
                      </a:rPr>
                      <a:pPr/>
                      <a:t>[POURCENTAGE]</a:t>
                    </a:fld>
                    <a:endParaRPr lang="en-US" baseline="0"/>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F83C-4E7E-AA9D-E3873486F4DF}"/>
                </c:ext>
              </c:extLst>
            </c:dLbl>
            <c:dLbl>
              <c:idx val="1"/>
              <c:layout>
                <c:manualLayout>
                  <c:x val="0.19929988034854315"/>
                  <c:y val="0.21494222058583673"/>
                </c:manualLayout>
              </c:layout>
              <c:tx>
                <c:rich>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fld id="{F18C926F-82BA-4A0A-A04A-AD74F984BAAB}" type="CATEGORYNAME">
                      <a:rPr lang="en-US" sz="2000" b="1">
                        <a:solidFill>
                          <a:srgbClr val="7030A0"/>
                        </a:solidFill>
                      </a:rPr>
                      <a:pPr>
                        <a:defRPr/>
                      </a:pPr>
                      <a:t>[NOM DE CATÉGORIE]</a:t>
                    </a:fld>
                    <a:r>
                      <a:rPr lang="en-US" sz="1600" b="1" baseline="0">
                        <a:solidFill>
                          <a:sysClr val="windowText" lastClr="000000"/>
                        </a:solidFill>
                      </a:rPr>
                      <a:t>
</a:t>
                    </a:r>
                    <a:fld id="{E263DA2D-ACF0-45AE-899C-D784D948B5F3}" type="PERCENTAGE">
                      <a:rPr lang="en-US" sz="1600" b="1" baseline="0">
                        <a:solidFill>
                          <a:sysClr val="windowText" lastClr="000000"/>
                        </a:solidFill>
                      </a:rPr>
                      <a:pPr>
                        <a:defRPr/>
                      </a:pPr>
                      <a:t>[POURCENTAGE]</a:t>
                    </a:fld>
                    <a:endParaRPr lang="en-US" sz="1600" b="1" baseline="0">
                      <a:solidFill>
                        <a:sysClr val="windowText" lastClr="000000"/>
                      </a:solidFill>
                    </a:endParaRPr>
                  </a:p>
                </c:rich>
              </c:tx>
              <c:numFmt formatCode="0.0%" sourceLinked="0"/>
              <c:spPr>
                <a:noFill/>
                <a:ln w="9525" cap="flat" cmpd="sng" algn="ctr">
                  <a:no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gd name="adj1" fmla="val 55409"/>
                        <a:gd name="adj2" fmla="val 124069"/>
                      </a:avLst>
                    </a:prstGeom>
                    <a:noFill/>
                    <a:ln>
                      <a:noFill/>
                    </a:ln>
                  </c15:spPr>
                  <c15:dlblFieldTable/>
                  <c15:showDataLabelsRange val="0"/>
                </c:ext>
                <c:ext xmlns:c16="http://schemas.microsoft.com/office/drawing/2014/chart" uri="{C3380CC4-5D6E-409C-BE32-E72D297353CC}">
                  <c16:uniqueId val="{00000003-F83C-4E7E-AA9D-E3873486F4DF}"/>
                </c:ext>
              </c:extLst>
            </c:dLbl>
            <c:dLbl>
              <c:idx val="2"/>
              <c:layout>
                <c:manualLayout>
                  <c:x val="-0.30198509018062014"/>
                  <c:y val="8.6783506678166977E-2"/>
                </c:manualLayout>
              </c:layout>
              <c:tx>
                <c:rich>
                  <a:bodyPr/>
                  <a:lstStyle/>
                  <a:p>
                    <a:fld id="{AF188CF0-9EF8-434B-B7ED-756602ED96B2}" type="CATEGORYNAME">
                      <a:rPr lang="en-US" sz="2000" b="1">
                        <a:solidFill>
                          <a:srgbClr val="9900CC"/>
                        </a:solidFill>
                      </a:rPr>
                      <a:pPr/>
                      <a:t>[NOM DE CATÉGORIE]</a:t>
                    </a:fld>
                    <a:r>
                      <a:rPr lang="en-US" sz="2000" b="1">
                        <a:solidFill>
                          <a:srgbClr val="9900CC"/>
                        </a:solidFill>
                      </a:rPr>
                      <a:t> </a:t>
                    </a:r>
                    <a:r>
                      <a:rPr lang="en-US" sz="1800" b="0">
                        <a:solidFill>
                          <a:sysClr val="windowText" lastClr="000000"/>
                        </a:solidFill>
                      </a:rPr>
                      <a:t>(Réhabilitation</a:t>
                    </a:r>
                    <a:r>
                      <a:rPr lang="en-US" sz="1800" b="0" baseline="0">
                        <a:solidFill>
                          <a:sysClr val="windowText" lastClr="000000"/>
                        </a:solidFill>
                      </a:rPr>
                      <a:t> logements sociaux)</a:t>
                    </a:r>
                    <a:r>
                      <a:rPr lang="en-US" sz="2000" baseline="0"/>
                      <a:t>
</a:t>
                    </a:r>
                    <a:fld id="{EDD5AAC0-1B84-4913-B244-E437814D32BF}" type="PERCENTAGE">
                      <a:rPr lang="en-US" sz="1600" b="1" baseline="0">
                        <a:solidFill>
                          <a:sysClr val="windowText" lastClr="000000"/>
                        </a:solidFill>
                      </a:rPr>
                      <a:pPr/>
                      <a:t>[POURCENTAGE]</a:t>
                    </a:fld>
                    <a:endParaRPr lang="en-US" sz="2000" baseline="0"/>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F83C-4E7E-AA9D-E3873486F4DF}"/>
                </c:ext>
              </c:extLst>
            </c:dLbl>
            <c:dLbl>
              <c:idx val="3"/>
              <c:layout>
                <c:manualLayout>
                  <c:x val="-0.23211144699808042"/>
                  <c:y val="5.9693379294711392E-2"/>
                </c:manualLayout>
              </c:layout>
              <c:tx>
                <c:rich>
                  <a:bodyPr/>
                  <a:lstStyle/>
                  <a:p>
                    <a:fld id="{AA461B26-E906-4167-AF27-98829ACD230A}" type="CATEGORYNAME">
                      <a:rPr lang="en-US" sz="2000" b="1">
                        <a:solidFill>
                          <a:srgbClr val="9900CC"/>
                        </a:solidFill>
                      </a:rPr>
                      <a:pPr/>
                      <a:t>[NOM DE CATÉGORIE]</a:t>
                    </a:fld>
                    <a:r>
                      <a:rPr lang="en-US" sz="2000" b="1">
                        <a:solidFill>
                          <a:srgbClr val="9900CC"/>
                        </a:solidFill>
                      </a:rPr>
                      <a:t> </a:t>
                    </a:r>
                    <a:r>
                      <a:rPr lang="en-US" sz="1800" b="0">
                        <a:solidFill>
                          <a:sysClr val="windowText" lastClr="000000"/>
                        </a:solidFill>
                      </a:rPr>
                      <a:t>(Construction</a:t>
                    </a:r>
                    <a:r>
                      <a:rPr lang="en-US" sz="1800" b="0" baseline="0">
                        <a:solidFill>
                          <a:sysClr val="windowText" lastClr="000000"/>
                        </a:solidFill>
                      </a:rPr>
                      <a:t> logements sociaux)</a:t>
                    </a:r>
                    <a:r>
                      <a:rPr lang="en-US" sz="2000" b="1" baseline="0"/>
                      <a:t>
</a:t>
                    </a:r>
                    <a:fld id="{F70AC53B-B505-4DA3-B21C-49A33F6E05D2}" type="PERCENTAGE">
                      <a:rPr lang="en-US" sz="1600" b="1" baseline="0">
                        <a:solidFill>
                          <a:sysClr val="windowText" lastClr="000000"/>
                        </a:solidFill>
                      </a:rPr>
                      <a:pPr/>
                      <a:t>[POURCENTAGE]</a:t>
                    </a:fld>
                    <a:endParaRPr lang="en-US" sz="2000" b="1" baseline="0"/>
                  </a:p>
                </c:rich>
              </c:tx>
              <c:showLegendKey val="0"/>
              <c:showVal val="0"/>
              <c:showCatName val="1"/>
              <c:showSerName val="0"/>
              <c:showPercent val="1"/>
              <c:showBubbleSize val="0"/>
              <c:extLst>
                <c:ext xmlns:c15="http://schemas.microsoft.com/office/drawing/2012/chart" uri="{CE6537A1-D6FC-4f65-9D91-7224C49458BB}">
                  <c15:layout>
                    <c:manualLayout>
                      <c:w val="0.16159936697185354"/>
                      <c:h val="0.28703805115335718"/>
                    </c:manualLayout>
                  </c15:layout>
                  <c15:dlblFieldTable/>
                  <c15:showDataLabelsRange val="0"/>
                </c:ext>
                <c:ext xmlns:c16="http://schemas.microsoft.com/office/drawing/2014/chart" uri="{C3380CC4-5D6E-409C-BE32-E72D297353CC}">
                  <c16:uniqueId val="{00000007-F83C-4E7E-AA9D-E3873486F4DF}"/>
                </c:ext>
              </c:extLst>
            </c:dLbl>
            <c:dLbl>
              <c:idx val="4"/>
              <c:layout>
                <c:manualLayout>
                  <c:x val="-0.19938716047364485"/>
                  <c:y val="-0.15112454440394701"/>
                </c:manualLayout>
              </c:layout>
              <c:tx>
                <c:rich>
                  <a:bodyPr/>
                  <a:lstStyle/>
                  <a:p>
                    <a:fld id="{45A9D607-4FD6-40D7-A158-C38CF5D6B444}" type="CATEGORYNAME">
                      <a:rPr lang="en-US" sz="2000" b="1">
                        <a:solidFill>
                          <a:srgbClr val="E67AE6"/>
                        </a:solidFill>
                      </a:rPr>
                      <a:pPr/>
                      <a:t>[NOM DE CATÉGORIE]</a:t>
                    </a:fld>
                    <a:r>
                      <a:rPr lang="en-US" sz="2000" b="1" baseline="0">
                        <a:solidFill>
                          <a:sysClr val="windowText" lastClr="000000"/>
                        </a:solidFill>
                      </a:rPr>
                      <a:t>
</a:t>
                    </a:r>
                    <a:fld id="{686827AF-9815-43B4-B49C-9468B43532BE}" type="PERCENTAGE">
                      <a:rPr lang="en-US" sz="1600" b="1" baseline="0">
                        <a:solidFill>
                          <a:sysClr val="windowText" lastClr="000000"/>
                        </a:solidFill>
                      </a:rPr>
                      <a:pPr/>
                      <a:t>[POURCENTAGE]</a:t>
                    </a:fld>
                    <a:endParaRPr lang="en-US" sz="2000" b="1" baseline="0">
                      <a:solidFill>
                        <a:sysClr val="windowText" lastClr="000000"/>
                      </a:solidFill>
                    </a:endParaRP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F83C-4E7E-AA9D-E3873486F4DF}"/>
                </c:ext>
              </c:extLst>
            </c:dLbl>
            <c:numFmt formatCode="0.0%" sourceLinked="0"/>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f>'Allocation OD 2023-2'!$C$16:$C$20</c:f>
              <c:strCache>
                <c:ptCount val="5"/>
                <c:pt idx="0">
                  <c:v>Immobilier vert</c:v>
                </c:pt>
                <c:pt idx="1">
                  <c:v>Infrastructures numériques</c:v>
                </c:pt>
                <c:pt idx="2">
                  <c:v>Immobilier social</c:v>
                </c:pt>
                <c:pt idx="3">
                  <c:v>Immobilier social</c:v>
                </c:pt>
                <c:pt idx="4">
                  <c:v>Santé et médico-social</c:v>
                </c:pt>
              </c:strCache>
            </c:strRef>
          </c:cat>
          <c:val>
            <c:numRef>
              <c:f>'Allocation OD 2023-2'!$G$16:$G$20</c:f>
              <c:numCache>
                <c:formatCode>#\ ##0.00\ \ </c:formatCode>
                <c:ptCount val="5"/>
                <c:pt idx="0">
                  <c:v>127604611.34999999</c:v>
                </c:pt>
                <c:pt idx="1">
                  <c:v>95977991.746905088</c:v>
                </c:pt>
                <c:pt idx="2">
                  <c:v>215797800.78</c:v>
                </c:pt>
                <c:pt idx="3">
                  <c:v>190324287</c:v>
                </c:pt>
                <c:pt idx="4">
                  <c:v>11029900</c:v>
                </c:pt>
              </c:numCache>
            </c:numRef>
          </c:val>
          <c:extLst xmlns:c15="http://schemas.microsoft.com/office/drawing/2012/chart">
            <c:ext xmlns:c16="http://schemas.microsoft.com/office/drawing/2014/chart" uri="{C3380CC4-5D6E-409C-BE32-E72D297353CC}">
              <c16:uniqueId val="{00000014-F83C-4E7E-AA9D-E3873486F4DF}"/>
            </c:ext>
          </c:extLst>
        </c:ser>
        <c:dLbls>
          <c:showLegendKey val="0"/>
          <c:showVal val="0"/>
          <c:showCatName val="0"/>
          <c:showSerName val="0"/>
          <c:showPercent val="0"/>
          <c:showBubbleSize val="0"/>
          <c:showLeaderLines val="1"/>
        </c:dLbls>
        <c:firstSliceAng val="0"/>
        <c:holeSize val="51"/>
        <c:extLst>
          <c:ext xmlns:c15="http://schemas.microsoft.com/office/drawing/2012/chart" uri="{02D57815-91ED-43cb-92C2-25804820EDAC}">
            <c15:filteredPieSeries>
              <c15:ser>
                <c:idx val="1"/>
                <c:order val="1"/>
                <c:tx>
                  <c:strRef>
                    <c:extLst>
                      <c:ext uri="{02D57815-91ED-43cb-92C2-25804820EDAC}">
                        <c15:formulaRef>
                          <c15:sqref>'Allocation OD 2019'!$G$15</c15:sqref>
                        </c15:formulaRef>
                      </c:ext>
                    </c:extLst>
                    <c:strCache>
                      <c:ptCount val="1"/>
                      <c:pt idx="0">
                        <c:v>Montants
investis</c:v>
                      </c:pt>
                    </c:strCache>
                  </c:strRef>
                </c:tx>
                <c:dPt>
                  <c:idx val="0"/>
                  <c:bubble3D val="0"/>
                  <c:spPr>
                    <a:solidFill>
                      <a:srgbClr val="469067"/>
                    </a:solidFill>
                    <a:ln w="19050">
                      <a:solidFill>
                        <a:schemeClr val="lt1"/>
                      </a:solidFill>
                    </a:ln>
                    <a:effectLst/>
                  </c:spPr>
                  <c:extLst>
                    <c:ext xmlns:c16="http://schemas.microsoft.com/office/drawing/2014/chart" uri="{C3380CC4-5D6E-409C-BE32-E72D297353CC}">
                      <c16:uniqueId val="{00000016-F83C-4E7E-AA9D-E3873486F4DF}"/>
                    </c:ext>
                  </c:extLst>
                </c:dPt>
                <c:dPt>
                  <c:idx val="1"/>
                  <c:bubble3D val="0"/>
                  <c:spPr>
                    <a:solidFill>
                      <a:srgbClr val="00B050"/>
                    </a:solidFill>
                    <a:ln w="19050">
                      <a:solidFill>
                        <a:schemeClr val="lt1"/>
                      </a:solidFill>
                    </a:ln>
                    <a:effectLst/>
                  </c:spPr>
                  <c:extLst>
                    <c:ext xmlns:c16="http://schemas.microsoft.com/office/drawing/2014/chart" uri="{C3380CC4-5D6E-409C-BE32-E72D297353CC}">
                      <c16:uniqueId val="{00000018-F83C-4E7E-AA9D-E3873486F4DF}"/>
                    </c:ext>
                  </c:extLst>
                </c:dPt>
                <c:dPt>
                  <c:idx val="2"/>
                  <c:bubble3D val="0"/>
                  <c:spPr>
                    <a:solidFill>
                      <a:srgbClr val="92D050"/>
                    </a:solidFill>
                    <a:ln w="19050">
                      <a:solidFill>
                        <a:schemeClr val="lt1"/>
                      </a:solidFill>
                    </a:ln>
                    <a:effectLst/>
                  </c:spPr>
                  <c:extLst>
                    <c:ext xmlns:c16="http://schemas.microsoft.com/office/drawing/2014/chart" uri="{C3380CC4-5D6E-409C-BE32-E72D297353CC}">
                      <c16:uniqueId val="{0000001A-F83C-4E7E-AA9D-E3873486F4DF}"/>
                    </c:ext>
                  </c:extLst>
                </c:dPt>
                <c:dPt>
                  <c:idx val="3"/>
                  <c:bubble3D val="0"/>
                  <c:spPr>
                    <a:solidFill>
                      <a:srgbClr val="9900CC"/>
                    </a:solidFill>
                    <a:ln w="19050">
                      <a:solidFill>
                        <a:schemeClr val="lt1"/>
                      </a:solidFill>
                    </a:ln>
                    <a:effectLst/>
                  </c:spPr>
                  <c:extLst>
                    <c:ext xmlns:c16="http://schemas.microsoft.com/office/drawing/2014/chart" uri="{C3380CC4-5D6E-409C-BE32-E72D297353CC}">
                      <c16:uniqueId val="{0000001C-F83C-4E7E-AA9D-E3873486F4DF}"/>
                    </c:ext>
                  </c:extLst>
                </c:dPt>
                <c:dPt>
                  <c:idx val="4"/>
                  <c:bubble3D val="0"/>
                  <c:spPr>
                    <a:solidFill>
                      <a:srgbClr val="FFCCFF"/>
                    </a:solidFill>
                    <a:ln w="19050">
                      <a:solidFill>
                        <a:schemeClr val="lt1"/>
                      </a:solidFill>
                    </a:ln>
                    <a:effectLst/>
                  </c:spPr>
                  <c:extLst>
                    <c:ext xmlns:c16="http://schemas.microsoft.com/office/drawing/2014/chart" uri="{C3380CC4-5D6E-409C-BE32-E72D297353CC}">
                      <c16:uniqueId val="{0000001E-F83C-4E7E-AA9D-E3873486F4DF}"/>
                    </c:ext>
                  </c:extLst>
                </c:dPt>
                <c:dPt>
                  <c:idx val="5"/>
                  <c:bubble3D val="0"/>
                  <c:spPr>
                    <a:solidFill>
                      <a:srgbClr val="990099"/>
                    </a:solidFill>
                    <a:ln w="19050">
                      <a:solidFill>
                        <a:schemeClr val="lt1"/>
                      </a:solidFill>
                    </a:ln>
                    <a:effectLst/>
                  </c:spPr>
                  <c:extLst>
                    <c:ext xmlns:c16="http://schemas.microsoft.com/office/drawing/2014/chart" uri="{C3380CC4-5D6E-409C-BE32-E72D297353CC}">
                      <c16:uniqueId val="{00000020-F83C-4E7E-AA9D-E3873486F4DF}"/>
                    </c:ext>
                  </c:extLst>
                </c:dPt>
                <c:dPt>
                  <c:idx val="6"/>
                  <c:bubble3D val="0"/>
                  <c:spPr>
                    <a:solidFill>
                      <a:srgbClr val="7030A0"/>
                    </a:solidFill>
                    <a:ln w="19050">
                      <a:solidFill>
                        <a:schemeClr val="lt1"/>
                      </a:solidFill>
                    </a:ln>
                    <a:effectLst/>
                  </c:spPr>
                  <c:extLst>
                    <c:ext xmlns:c16="http://schemas.microsoft.com/office/drawing/2014/chart" uri="{C3380CC4-5D6E-409C-BE32-E72D297353CC}">
                      <c16:uniqueId val="{00000022-F83C-4E7E-AA9D-E3873486F4DF}"/>
                    </c:ext>
                  </c:extLst>
                </c:dPt>
                <c:dPt>
                  <c:idx val="7"/>
                  <c:bubble3D val="0"/>
                  <c:spPr>
                    <a:solidFill>
                      <a:srgbClr val="E67AE6"/>
                    </a:solidFill>
                    <a:ln w="19050">
                      <a:solidFill>
                        <a:schemeClr val="lt1"/>
                      </a:solidFill>
                    </a:ln>
                    <a:effectLst/>
                  </c:spPr>
                  <c:extLst>
                    <c:ext xmlns:c16="http://schemas.microsoft.com/office/drawing/2014/chart" uri="{C3380CC4-5D6E-409C-BE32-E72D297353CC}">
                      <c16:uniqueId val="{00000024-F83C-4E7E-AA9D-E3873486F4DF}"/>
                    </c:ext>
                  </c:extLst>
                </c:dPt>
                <c:dLbls>
                  <c:dLbl>
                    <c:idx val="0"/>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64A871EA-126C-4704-A98F-D0A59BBD7DF3}" type="CATEGORYNAME">
                            <a:rPr lang="en-US" sz="1600" b="1">
                              <a:solidFill>
                                <a:srgbClr val="469067"/>
                              </a:solidFill>
                            </a:rPr>
                            <a:pPr>
                              <a:defRPr/>
                            </a:pPr>
                            <a:t>[NOM DE CATÉGORIE]</a:t>
                          </a:fld>
                          <a:r>
                            <a:rPr lang="en-US" baseline="0"/>
                            <a:t>
</a:t>
                          </a:r>
                          <a:fld id="{7EF58D22-B65C-4914-A23C-926CA1709454}" type="PERCENTAGE">
                            <a:rPr lang="en-US" sz="1600" b="1"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3159943194383986"/>
                            <c:h val="0.10290454858064772"/>
                          </c:manualLayout>
                        </c15:layout>
                        <c15:dlblFieldTable/>
                        <c15:showDataLabelsRange val="0"/>
                      </c:ext>
                      <c:ext xmlns:c16="http://schemas.microsoft.com/office/drawing/2014/chart" uri="{C3380CC4-5D6E-409C-BE32-E72D297353CC}">
                        <c16:uniqueId val="{00000016-F83C-4E7E-AA9D-E3873486F4DF}"/>
                      </c:ext>
                    </c:extLst>
                  </c:dLbl>
                  <c:dLbl>
                    <c:idx val="1"/>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90EED37E-701C-4C6D-8F71-772857C67AE5}" type="CATEGORYNAME">
                            <a:rPr lang="en-US" sz="1600" b="1">
                              <a:solidFill>
                                <a:srgbClr val="00B050"/>
                              </a:solidFill>
                            </a:rPr>
                            <a:pPr>
                              <a:defRPr/>
                            </a:pPr>
                            <a:t>[NOM DE CATÉGORIE]</a:t>
                          </a:fld>
                          <a:r>
                            <a:rPr lang="en-US" baseline="0"/>
                            <a:t>
</a:t>
                          </a:r>
                          <a:fld id="{D67120A0-D8A2-4E82-8A00-D97A1AC3AE8F}" type="PERCENTAGE">
                            <a:rPr lang="en-US" sz="1600" b="1"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2463389385645605"/>
                            <c:h val="8.5118476141885224E-2"/>
                          </c:manualLayout>
                        </c15:layout>
                        <c15:dlblFieldTable/>
                        <c15:showDataLabelsRange val="0"/>
                      </c:ext>
                      <c:ext xmlns:c16="http://schemas.microsoft.com/office/drawing/2014/chart" uri="{C3380CC4-5D6E-409C-BE32-E72D297353CC}">
                        <c16:uniqueId val="{00000018-F83C-4E7E-AA9D-E3873486F4DF}"/>
                      </c:ext>
                    </c:extLst>
                  </c:dLbl>
                  <c:dLbl>
                    <c:idx val="2"/>
                    <c:tx>
                      <c:rich>
                        <a:bodyPr/>
                        <a:lstStyle/>
                        <a:p>
                          <a:fld id="{5973C9AE-156C-4338-AE9E-2B78DED699E4}" type="CATEGORYNAME">
                            <a:rPr lang="en-US" sz="1600" b="1">
                              <a:solidFill>
                                <a:srgbClr val="92D050"/>
                              </a:solidFill>
                            </a:rPr>
                            <a:pPr/>
                            <a:t>[NOM DE CATÉGORIE]</a:t>
                          </a:fld>
                          <a:r>
                            <a:rPr lang="en-US" sz="1600" b="1" baseline="0">
                              <a:solidFill>
                                <a:sysClr val="windowText" lastClr="000000"/>
                              </a:solidFill>
                            </a:rPr>
                            <a:t>
</a:t>
                          </a:r>
                          <a:fld id="{522B8907-E5D7-4466-9736-7E7EEE849C7B}"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c:ext uri="{CE6537A1-D6FC-4f65-9D91-7224C49458BB}">
                        <c15:dlblFieldTable/>
                        <c15:showDataLabelsRange val="0"/>
                      </c:ext>
                      <c:ext xmlns:c16="http://schemas.microsoft.com/office/drawing/2014/chart" uri="{C3380CC4-5D6E-409C-BE32-E72D297353CC}">
                        <c16:uniqueId val="{0000001A-F83C-4E7E-AA9D-E3873486F4DF}"/>
                      </c:ext>
                    </c:extLst>
                  </c:dLbl>
                  <c:dLbl>
                    <c:idx val="3"/>
                    <c:tx>
                      <c:rich>
                        <a:bodyPr/>
                        <a:lstStyle/>
                        <a:p>
                          <a:fld id="{28E530F0-1F1D-443D-8260-8D1E8581C5C6}" type="CATEGORYNAME">
                            <a:rPr lang="en-US" sz="1600" b="1">
                              <a:solidFill>
                                <a:srgbClr val="7030A0"/>
                              </a:solidFill>
                            </a:rPr>
                            <a:pPr/>
                            <a:t>[NOM DE CATÉGORIE]</a:t>
                          </a:fld>
                          <a:r>
                            <a:rPr lang="en-US" sz="1600" b="1" baseline="0">
                              <a:solidFill>
                                <a:sysClr val="windowText" lastClr="000000"/>
                              </a:solidFill>
                            </a:rPr>
                            <a:t>
</a:t>
                          </a:r>
                          <a:fld id="{F0A3FF37-7553-4D16-9EDD-9D186F231B2E}"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c:ext uri="{CE6537A1-D6FC-4f65-9D91-7224C49458BB}">
                        <c15:dlblFieldTable/>
                        <c15:showDataLabelsRange val="0"/>
                      </c:ext>
                      <c:ext xmlns:c16="http://schemas.microsoft.com/office/drawing/2014/chart" uri="{C3380CC4-5D6E-409C-BE32-E72D297353CC}">
                        <c16:uniqueId val="{0000001C-F83C-4E7E-AA9D-E3873486F4DF}"/>
                      </c:ext>
                    </c:extLst>
                  </c:dLbl>
                  <c:dLbl>
                    <c:idx val="4"/>
                    <c:tx>
                      <c:rich>
                        <a:bodyPr/>
                        <a:lstStyle/>
                        <a:p>
                          <a:fld id="{41B6B40F-0C43-44AD-8986-4BDF78044CF7}" type="CATEGORYNAME">
                            <a:rPr lang="en-US" sz="1600" b="1" i="0">
                              <a:solidFill>
                                <a:srgbClr val="FFCCFF"/>
                              </a:solidFill>
                            </a:rPr>
                            <a:pPr/>
                            <a:t>[NOM DE CATÉGORIE]</a:t>
                          </a:fld>
                          <a:r>
                            <a:rPr lang="en-US" sz="1600" b="1" i="0" baseline="0">
                              <a:solidFill>
                                <a:sysClr val="windowText" lastClr="000000"/>
                              </a:solidFill>
                            </a:rPr>
                            <a:t>
</a:t>
                          </a:r>
                          <a:fld id="{A066F512-8029-4228-AC16-A9DF84FEFC28}" type="PERCENTAGE">
                            <a:rPr lang="en-US" sz="1600" b="1" i="0" baseline="0">
                              <a:solidFill>
                                <a:sysClr val="windowText" lastClr="000000"/>
                              </a:solidFill>
                            </a:rPr>
                            <a:pPr/>
                            <a:t>[POURCENTAGE]</a:t>
                          </a:fld>
                          <a:endParaRPr lang="en-US" sz="1600" b="1" i="0" baseline="0">
                            <a:solidFill>
                              <a:sysClr val="windowText" lastClr="000000"/>
                            </a:solidFill>
                          </a:endParaRPr>
                        </a:p>
                      </c:rich>
                    </c:tx>
                    <c:showLegendKey val="0"/>
                    <c:showVal val="0"/>
                    <c:showCatName val="1"/>
                    <c:showSerName val="0"/>
                    <c:showPercent val="1"/>
                    <c:showBubbleSize val="0"/>
                    <c:extLst>
                      <c:ext uri="{CE6537A1-D6FC-4f65-9D91-7224C49458BB}">
                        <c15:dlblFieldTable/>
                        <c15:showDataLabelsRange val="0"/>
                      </c:ext>
                      <c:ext xmlns:c16="http://schemas.microsoft.com/office/drawing/2014/chart" uri="{C3380CC4-5D6E-409C-BE32-E72D297353CC}">
                        <c16:uniqueId val="{0000001E-F83C-4E7E-AA9D-E3873486F4DF}"/>
                      </c:ext>
                    </c:extLst>
                  </c:dLbl>
                  <c:dLbl>
                    <c:idx val="5"/>
                    <c:tx>
                      <c:rich>
                        <a:bodyPr/>
                        <a:lstStyle/>
                        <a:p>
                          <a:fld id="{4FEE3B3D-F763-490D-A084-9ED500742136}" type="CATEGORYNAME">
                            <a:rPr lang="en-US" sz="1600" b="1">
                              <a:solidFill>
                                <a:srgbClr val="990099"/>
                              </a:solidFill>
                            </a:rPr>
                            <a:pPr/>
                            <a:t>[NOM DE CATÉGORIE]</a:t>
                          </a:fld>
                          <a:r>
                            <a:rPr lang="en-US" sz="1600" b="1" baseline="0">
                              <a:solidFill>
                                <a:sysClr val="windowText" lastClr="000000"/>
                              </a:solidFill>
                            </a:rPr>
                            <a:t>
</a:t>
                          </a:r>
                          <a:fld id="{022D3269-92C2-492B-ABD8-7F6B5AA083EC}"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c:ext uri="{CE6537A1-D6FC-4f65-9D91-7224C49458BB}">
                        <c15:dlblFieldTable/>
                        <c15:showDataLabelsRange val="0"/>
                      </c:ext>
                      <c:ext xmlns:c16="http://schemas.microsoft.com/office/drawing/2014/chart" uri="{C3380CC4-5D6E-409C-BE32-E72D297353CC}">
                        <c16:uniqueId val="{00000020-F83C-4E7E-AA9D-E3873486F4DF}"/>
                      </c:ext>
                    </c:extLst>
                  </c:dLbl>
                  <c:dLbl>
                    <c:idx val="6"/>
                    <c:tx>
                      <c:rich>
                        <a:bodyPr/>
                        <a:lstStyle/>
                        <a:p>
                          <a:fld id="{C2A04149-736C-4894-A813-E8C025CF7DBD}" type="CATEGORYNAME">
                            <a:rPr lang="en-US" sz="1600" b="1">
                              <a:solidFill>
                                <a:srgbClr val="7030A0"/>
                              </a:solidFill>
                            </a:rPr>
                            <a:pPr/>
                            <a:t>[NOM DE CATÉGORIE]</a:t>
                          </a:fld>
                          <a:r>
                            <a:rPr lang="en-US" sz="1600" b="1" baseline="0">
                              <a:solidFill>
                                <a:sysClr val="windowText" lastClr="000000"/>
                              </a:solidFill>
                            </a:rPr>
                            <a:t>
</a:t>
                          </a:r>
                          <a:fld id="{FCA35A95-E358-476F-B1F1-CF9E83630E58}"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c:ext uri="{CE6537A1-D6FC-4f65-9D91-7224C49458BB}">
                        <c15:dlblFieldTable/>
                        <c15:showDataLabelsRange val="0"/>
                      </c:ext>
                      <c:ext xmlns:c16="http://schemas.microsoft.com/office/drawing/2014/chart" uri="{C3380CC4-5D6E-409C-BE32-E72D297353CC}">
                        <c16:uniqueId val="{00000022-F83C-4E7E-AA9D-E3873486F4DF}"/>
                      </c:ext>
                    </c:extLst>
                  </c:dLbl>
                  <c:dLbl>
                    <c:idx val="7"/>
                    <c:tx>
                      <c:rich>
                        <a:bodyPr/>
                        <a:lstStyle/>
                        <a:p>
                          <a:fld id="{02E9D736-03D0-4230-B1A7-0917C3DE7D8D}" type="CATEGORYNAME">
                            <a:rPr lang="en-US" sz="1600" b="1">
                              <a:solidFill>
                                <a:srgbClr val="E67AE6"/>
                              </a:solidFill>
                            </a:rPr>
                            <a:pPr/>
                            <a:t>[NOM DE CATÉGORIE]</a:t>
                          </a:fld>
                          <a:r>
                            <a:rPr lang="en-US" sz="1600" b="1" baseline="0">
                              <a:solidFill>
                                <a:sysClr val="windowText" lastClr="000000"/>
                              </a:solidFill>
                            </a:rPr>
                            <a:t>
</a:t>
                          </a:r>
                          <a:fld id="{F641AD8D-D66A-4858-8033-E2AC625D4D95}"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c:ext uri="{CE6537A1-D6FC-4f65-9D91-7224C49458BB}">
                        <c15:dlblFieldTable/>
                        <c15:showDataLabelsRange val="0"/>
                      </c:ext>
                      <c:ext xmlns:c16="http://schemas.microsoft.com/office/drawing/2014/chart" uri="{C3380CC4-5D6E-409C-BE32-E72D297353CC}">
                        <c16:uniqueId val="{00000024-F83C-4E7E-AA9D-E3873486F4DF}"/>
                      </c:ext>
                    </c:extLst>
                  </c:dLbl>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c:ext uri="{CE6537A1-D6FC-4f65-9D91-7224C49458BB}">
                      <c15:spPr xmlns:c15="http://schemas.microsoft.com/office/drawing/2012/chart">
                        <a:prstGeom prst="wedgeRectCallout">
                          <a:avLst/>
                        </a:prstGeom>
                        <a:noFill/>
                        <a:ln>
                          <a:noFill/>
                        </a:ln>
                      </c15:spPr>
                    </c:ext>
                  </c:extLst>
                </c:dLbls>
                <c:cat>
                  <c:strRef>
                    <c:extLst>
                      <c:ext uri="{02D57815-91ED-43cb-92C2-25804820EDAC}">
                        <c15:formulaRef>
                          <c15:sqref>'Allocation OD 2023-2'!$C$16:$C$20</c15:sqref>
                        </c15:formulaRef>
                      </c:ext>
                    </c:extLst>
                    <c:strCache>
                      <c:ptCount val="5"/>
                      <c:pt idx="0">
                        <c:v>Immobilier vert</c:v>
                      </c:pt>
                      <c:pt idx="1">
                        <c:v>Infrastructures numériques</c:v>
                      </c:pt>
                      <c:pt idx="2">
                        <c:v>Immobilier social</c:v>
                      </c:pt>
                      <c:pt idx="3">
                        <c:v>Immobilier social</c:v>
                      </c:pt>
                      <c:pt idx="4">
                        <c:v>Santé et médico-social</c:v>
                      </c:pt>
                    </c:strCache>
                  </c:strRef>
                </c:cat>
                <c:val>
                  <c:numRef>
                    <c:extLst>
                      <c:ext uri="{02D57815-91ED-43cb-92C2-25804820EDAC}">
                        <c15:formulaRef>
                          <c15:sqref>'Allocation OD 2019'!$G$16:$G$23</c15:sqref>
                        </c15:formulaRef>
                      </c:ext>
                    </c:extLst>
                    <c:numCache>
                      <c:formatCode>#\ ##0.00\ \ </c:formatCode>
                      <c:ptCount val="8"/>
                      <c:pt idx="0">
                        <c:v>24829656.490000002</c:v>
                      </c:pt>
                      <c:pt idx="1">
                        <c:v>368867821.15680003</c:v>
                      </c:pt>
                      <c:pt idx="2">
                        <c:v>40000000</c:v>
                      </c:pt>
                      <c:pt idx="3">
                        <c:v>5999872</c:v>
                      </c:pt>
                      <c:pt idx="4">
                        <c:v>24500000</c:v>
                      </c:pt>
                      <c:pt idx="5">
                        <c:v>3153608.58</c:v>
                      </c:pt>
                      <c:pt idx="6">
                        <c:v>90636338.636363626</c:v>
                      </c:pt>
                      <c:pt idx="7">
                        <c:v>38154280.700000003</c:v>
                      </c:pt>
                    </c:numCache>
                  </c:numRef>
                </c:val>
                <c:extLst>
                  <c:ext xmlns:c16="http://schemas.microsoft.com/office/drawing/2014/chart" uri="{C3380CC4-5D6E-409C-BE32-E72D297353CC}">
                    <c16:uniqueId val="{00000027-F83C-4E7E-AA9D-E3873486F4DF}"/>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'Allocation OD 2020'!$G$15</c15:sqref>
                        </c15:formulaRef>
                      </c:ext>
                    </c:extLst>
                    <c:strCache>
                      <c:ptCount val="1"/>
                      <c:pt idx="0">
                        <c:v>Montants
investis</c:v>
                      </c:pt>
                    </c:strCache>
                  </c:strRef>
                </c:tx>
                <c:dPt>
                  <c:idx val="0"/>
                  <c:bubble3D val="0"/>
                  <c:spPr>
                    <a:solidFill>
                      <a:srgbClr val="469067"/>
                    </a:solidFill>
                    <a:ln w="19050">
                      <a:solidFill>
                        <a:schemeClr val="lt1"/>
                      </a:solidFill>
                    </a:ln>
                    <a:effectLst/>
                  </c:spPr>
                  <c:extLst xmlns:c15="http://schemas.microsoft.com/office/drawing/2012/chart">
                    <c:ext xmlns:c16="http://schemas.microsoft.com/office/drawing/2014/chart" uri="{C3380CC4-5D6E-409C-BE32-E72D297353CC}">
                      <c16:uniqueId val="{00000029-F83C-4E7E-AA9D-E3873486F4DF}"/>
                    </c:ext>
                  </c:extLst>
                </c:dPt>
                <c:dPt>
                  <c:idx val="1"/>
                  <c:bubble3D val="0"/>
                  <c:spPr>
                    <a:solidFill>
                      <a:srgbClr val="00B050"/>
                    </a:solidFill>
                    <a:ln w="19050">
                      <a:solidFill>
                        <a:schemeClr val="lt1"/>
                      </a:solidFill>
                    </a:ln>
                    <a:effectLst/>
                  </c:spPr>
                  <c:extLst xmlns:c15="http://schemas.microsoft.com/office/drawing/2012/chart">
                    <c:ext xmlns:c16="http://schemas.microsoft.com/office/drawing/2014/chart" uri="{C3380CC4-5D6E-409C-BE32-E72D297353CC}">
                      <c16:uniqueId val="{0000002B-F83C-4E7E-AA9D-E3873486F4DF}"/>
                    </c:ext>
                  </c:extLst>
                </c:dPt>
                <c:dPt>
                  <c:idx val="2"/>
                  <c:bubble3D val="0"/>
                  <c:spPr>
                    <a:solidFill>
                      <a:srgbClr val="33CC33"/>
                    </a:solidFill>
                    <a:ln w="19050">
                      <a:solidFill>
                        <a:schemeClr val="lt1"/>
                      </a:solidFill>
                    </a:ln>
                    <a:effectLst/>
                  </c:spPr>
                  <c:extLst xmlns:c15="http://schemas.microsoft.com/office/drawing/2012/chart">
                    <c:ext xmlns:c16="http://schemas.microsoft.com/office/drawing/2014/chart" uri="{C3380CC4-5D6E-409C-BE32-E72D297353CC}">
                      <c16:uniqueId val="{0000002D-F83C-4E7E-AA9D-E3873486F4DF}"/>
                    </c:ext>
                  </c:extLst>
                </c:dPt>
                <c:dPt>
                  <c:idx val="3"/>
                  <c:bubble3D val="0"/>
                  <c:spPr>
                    <a:solidFill>
                      <a:srgbClr val="BEE3A7"/>
                    </a:solidFill>
                    <a:ln w="19050">
                      <a:solidFill>
                        <a:schemeClr val="lt1"/>
                      </a:solidFill>
                    </a:ln>
                    <a:effectLst/>
                  </c:spPr>
                  <c:extLst xmlns:c15="http://schemas.microsoft.com/office/drawing/2012/chart">
                    <c:ext xmlns:c16="http://schemas.microsoft.com/office/drawing/2014/chart" uri="{C3380CC4-5D6E-409C-BE32-E72D297353CC}">
                      <c16:uniqueId val="{0000002F-F83C-4E7E-AA9D-E3873486F4DF}"/>
                    </c:ext>
                  </c:extLst>
                </c:dPt>
                <c:dPt>
                  <c:idx val="4"/>
                  <c:bubble3D val="0"/>
                  <c:spPr>
                    <a:solidFill>
                      <a:srgbClr val="7030A0"/>
                    </a:solidFill>
                    <a:ln w="19050">
                      <a:solidFill>
                        <a:schemeClr val="lt1"/>
                      </a:solidFill>
                    </a:ln>
                    <a:effectLst/>
                  </c:spPr>
                  <c:extLst xmlns:c15="http://schemas.microsoft.com/office/drawing/2012/chart">
                    <c:ext xmlns:c16="http://schemas.microsoft.com/office/drawing/2014/chart" uri="{C3380CC4-5D6E-409C-BE32-E72D297353CC}">
                      <c16:uniqueId val="{00000031-F83C-4E7E-AA9D-E3873486F4DF}"/>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33-F83C-4E7E-AA9D-E3873486F4DF}"/>
                    </c:ext>
                  </c:extLst>
                </c:dPt>
                <c:dLbls>
                  <c:dLbl>
                    <c:idx val="0"/>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63C560A6-B827-4EC6-AAB6-63021A93A7CC}" type="CATEGORYNAME">
                            <a:rPr lang="en-US" sz="1600" b="1" i="0">
                              <a:solidFill>
                                <a:srgbClr val="469067"/>
                              </a:solidFill>
                            </a:rPr>
                            <a:pPr>
                              <a:defRPr/>
                            </a:pPr>
                            <a:t>[NOM DE CATÉGORIE]</a:t>
                          </a:fld>
                          <a:r>
                            <a:rPr lang="en-US" sz="1600" b="1" i="0" baseline="0">
                              <a:solidFill>
                                <a:sysClr val="windowText" lastClr="000000"/>
                              </a:solidFill>
                            </a:rPr>
                            <a:t>
</a:t>
                          </a:r>
                          <a:fld id="{A60F6745-5218-4272-81E4-496672955AAF}" type="PERCENTAGE">
                            <a:rPr lang="en-US" sz="1600" b="1" i="0" baseline="0">
                              <a:solidFill>
                                <a:sysClr val="windowText" lastClr="000000"/>
                              </a:solidFill>
                            </a:rPr>
                            <a:pPr>
                              <a:defRPr/>
                            </a:pPr>
                            <a:t>[POURCENTAGE]</a:t>
                          </a:fld>
                          <a:endParaRPr lang="en-US" sz="1600" b="1" i="0" baseline="0">
                            <a:solidFill>
                              <a:sysClr val="windowText" lastClr="000000"/>
                            </a:solidFill>
                          </a:endParaRPr>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0.13786957748094511"/>
                            <c:h val="8.9482604801939564E-2"/>
                          </c:manualLayout>
                        </c15:layout>
                        <c15:dlblFieldTable/>
                        <c15:showDataLabelsRange val="0"/>
                      </c:ext>
                      <c:ext xmlns:c16="http://schemas.microsoft.com/office/drawing/2014/chart" uri="{C3380CC4-5D6E-409C-BE32-E72D297353CC}">
                        <c16:uniqueId val="{00000029-F83C-4E7E-AA9D-E3873486F4DF}"/>
                      </c:ext>
                    </c:extLst>
                  </c:dLbl>
                  <c:dLbl>
                    <c:idx val="1"/>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51AABD02-821A-46DC-A298-40B2069BDD3E}" type="CATEGORYNAME">
                            <a:rPr lang="en-US" sz="1600" b="1" i="0">
                              <a:solidFill>
                                <a:srgbClr val="469067"/>
                              </a:solidFill>
                            </a:rPr>
                            <a:pPr>
                              <a:defRPr/>
                            </a:pPr>
                            <a:t>[NOM DE CATÉGORIE]</a:t>
                          </a:fld>
                          <a:r>
                            <a:rPr lang="en-US" baseline="0"/>
                            <a:t>
</a:t>
                          </a:r>
                          <a:fld id="{93E820FA-D7E2-4A7B-A87E-3D45424FF790}" type="PERCENTAGE">
                            <a:rPr lang="en-US" sz="1600" b="1"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0.10529498236524874"/>
                            <c:h val="9.4888277097315718E-2"/>
                          </c:manualLayout>
                        </c15:layout>
                        <c15:dlblFieldTable/>
                        <c15:showDataLabelsRange val="0"/>
                      </c:ext>
                      <c:ext xmlns:c16="http://schemas.microsoft.com/office/drawing/2014/chart" uri="{C3380CC4-5D6E-409C-BE32-E72D297353CC}">
                        <c16:uniqueId val="{0000002B-F83C-4E7E-AA9D-E3873486F4DF}"/>
                      </c:ext>
                    </c:extLst>
                  </c:dLbl>
                  <c:dLbl>
                    <c:idx val="2"/>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8B6C3BAE-83BC-4260-8463-0816C40369B5}" type="CATEGORYNAME">
                            <a:rPr lang="en-US" sz="1600" b="1">
                              <a:solidFill>
                                <a:srgbClr val="33CC33"/>
                              </a:solidFill>
                            </a:rPr>
                            <a:pPr>
                              <a:defRPr/>
                            </a:pPr>
                            <a:t>[NOM DE CATÉGORIE]</a:t>
                          </a:fld>
                          <a:r>
                            <a:rPr lang="en-US" baseline="0"/>
                            <a:t>
</a:t>
                          </a:r>
                          <a:fld id="{A9965814-B783-454D-A92E-2483143F58EB}" type="PERCENTAGE">
                            <a:rPr lang="en-US" sz="1600" b="1"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8.7786412481114046E-2"/>
                            <c:h val="9.4888277097315718E-2"/>
                          </c:manualLayout>
                        </c15:layout>
                        <c15:dlblFieldTable/>
                        <c15:showDataLabelsRange val="0"/>
                      </c:ext>
                      <c:ext xmlns:c16="http://schemas.microsoft.com/office/drawing/2014/chart" uri="{C3380CC4-5D6E-409C-BE32-E72D297353CC}">
                        <c16:uniqueId val="{0000002D-F83C-4E7E-AA9D-E3873486F4DF}"/>
                      </c:ext>
                    </c:extLst>
                  </c:dLbl>
                  <c:dLbl>
                    <c:idx val="3"/>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5CC4F332-CE6F-43EF-A463-ED35BAC15340}" type="CATEGORYNAME">
                            <a:rPr lang="en-US" sz="1600" b="1">
                              <a:solidFill>
                                <a:srgbClr val="BEE3A7"/>
                              </a:solidFill>
                            </a:rPr>
                            <a:pPr>
                              <a:defRPr/>
                            </a:pPr>
                            <a:t>[NOM DE CATÉGORIE]</a:t>
                          </a:fld>
                          <a:r>
                            <a:rPr lang="en-US" sz="1600" b="1" baseline="0">
                              <a:solidFill>
                                <a:sysClr val="windowText" lastClr="000000"/>
                              </a:solidFill>
                            </a:rPr>
                            <a:t>
</a:t>
                          </a:r>
                          <a:fld id="{A264DC75-B022-4F93-9E89-311321251A8E}" type="PERCENTAGE">
                            <a:rPr lang="en-US" sz="1600" b="1" baseline="0">
                              <a:solidFill>
                                <a:sysClr val="windowText" lastClr="000000"/>
                              </a:solidFill>
                            </a:rPr>
                            <a:pPr>
                              <a:defRPr/>
                            </a:pPr>
                            <a:t>[POURCENTAGE]</a:t>
                          </a:fld>
                          <a:endParaRPr lang="en-US" sz="1600" b="1" baseline="0">
                            <a:solidFill>
                              <a:sysClr val="windowText" lastClr="000000"/>
                            </a:solidFill>
                          </a:endParaRPr>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8.458630814184169E-2"/>
                            <c:h val="0.11651096627882032"/>
                          </c:manualLayout>
                        </c15:layout>
                        <c15:dlblFieldTable/>
                        <c15:showDataLabelsRange val="0"/>
                      </c:ext>
                      <c:ext xmlns:c16="http://schemas.microsoft.com/office/drawing/2014/chart" uri="{C3380CC4-5D6E-409C-BE32-E72D297353CC}">
                        <c16:uniqueId val="{0000002F-F83C-4E7E-AA9D-E3873486F4DF}"/>
                      </c:ext>
                    </c:extLst>
                  </c:dLbl>
                  <c:dLbl>
                    <c:idx val="4"/>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1494A51E-EA1A-497E-9FE8-38A092B66AD5}" type="CATEGORYNAME">
                            <a:rPr lang="en-US" sz="1600" b="1">
                              <a:solidFill>
                                <a:srgbClr val="7030A0"/>
                              </a:solidFill>
                            </a:rPr>
                            <a:pPr>
                              <a:defRPr/>
                            </a:pPr>
                            <a:t>[NOM DE CATÉGORIE]</a:t>
                          </a:fld>
                          <a:r>
                            <a:rPr lang="en-US" sz="1600" b="1" baseline="0">
                              <a:solidFill>
                                <a:sysClr val="windowText" lastClr="000000"/>
                              </a:solidFill>
                            </a:rPr>
                            <a:t>
</a:t>
                          </a:r>
                          <a:fld id="{705D619A-8F99-4B70-B4FF-018CBC548476}" type="PERCENTAGE">
                            <a:rPr lang="en-US" sz="1600" b="1" baseline="0">
                              <a:solidFill>
                                <a:sysClr val="windowText" lastClr="000000"/>
                              </a:solidFill>
                            </a:rPr>
                            <a:pPr>
                              <a:defRPr/>
                            </a:pPr>
                            <a:t>[POURCENTAGE]</a:t>
                          </a:fld>
                          <a:endParaRPr lang="en-US" sz="1600" b="1" baseline="0">
                            <a:solidFill>
                              <a:sysClr val="windowText" lastClr="000000"/>
                            </a:solidFill>
                          </a:endParaRPr>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9.5229751987330524E-2"/>
                            <c:h val="0.1124567120572882"/>
                          </c:manualLayout>
                        </c15:layout>
                        <c15:dlblFieldTable/>
                        <c15:showDataLabelsRange val="0"/>
                      </c:ext>
                      <c:ext xmlns:c16="http://schemas.microsoft.com/office/drawing/2014/chart" uri="{C3380CC4-5D6E-409C-BE32-E72D297353CC}">
                        <c16:uniqueId val="{00000031-F83C-4E7E-AA9D-E3873486F4DF}"/>
                      </c:ext>
                    </c:extLst>
                  </c:dLbl>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'Allocation OD 2023-2'!$C$16:$C$20</c15:sqref>
                        </c15:formulaRef>
                      </c:ext>
                    </c:extLst>
                    <c:strCache>
                      <c:ptCount val="5"/>
                      <c:pt idx="0">
                        <c:v>Immobilier vert</c:v>
                      </c:pt>
                      <c:pt idx="1">
                        <c:v>Infrastructures numériques</c:v>
                      </c:pt>
                      <c:pt idx="2">
                        <c:v>Immobilier social</c:v>
                      </c:pt>
                      <c:pt idx="3">
                        <c:v>Immobilier social</c:v>
                      </c:pt>
                      <c:pt idx="4">
                        <c:v>Santé et médico-social</c:v>
                      </c:pt>
                    </c:strCache>
                  </c:strRef>
                </c:cat>
                <c:val>
                  <c:numRef>
                    <c:extLst xmlns:c15="http://schemas.microsoft.com/office/drawing/2012/chart">
                      <c:ext xmlns:c15="http://schemas.microsoft.com/office/drawing/2012/chart" uri="{02D57815-91ED-43cb-92C2-25804820EDAC}">
                        <c15:formulaRef>
                          <c15:sqref>'Allocation OD 2020'!$G$16:$G$21</c15:sqref>
                        </c15:formulaRef>
                      </c:ext>
                    </c:extLst>
                    <c:numCache>
                      <c:formatCode>#\ ##0.00\ \ </c:formatCode>
                      <c:ptCount val="6"/>
                      <c:pt idx="0">
                        <c:v>44557188</c:v>
                      </c:pt>
                      <c:pt idx="1">
                        <c:v>388387458.00823331</c:v>
                      </c:pt>
                      <c:pt idx="2">
                        <c:v>25125517.165533897</c:v>
                      </c:pt>
                      <c:pt idx="3">
                        <c:v>8424700</c:v>
                      </c:pt>
                      <c:pt idx="4">
                        <c:v>41267181.899999999</c:v>
                      </c:pt>
                      <c:pt idx="5">
                        <c:v>16201850</c:v>
                      </c:pt>
                    </c:numCache>
                  </c:numRef>
                </c:val>
                <c:extLst xmlns:c15="http://schemas.microsoft.com/office/drawing/2012/chart">
                  <c:ext xmlns:c16="http://schemas.microsoft.com/office/drawing/2014/chart" uri="{C3380CC4-5D6E-409C-BE32-E72D297353CC}">
                    <c16:uniqueId val="{00000036-F83C-4E7E-AA9D-E3873486F4DF}"/>
                  </c:ext>
                </c:extLst>
              </c15:ser>
            </c15:filteredPieSeries>
            <c15:filteredPieSeries>
              <c15:ser>
                <c:idx val="3"/>
                <c:order val="3"/>
                <c:tx>
                  <c:v>2021</c:v>
                </c:tx>
                <c:dPt>
                  <c:idx val="0"/>
                  <c:bubble3D val="0"/>
                  <c:spPr>
                    <a:solidFill>
                      <a:srgbClr val="469067"/>
                    </a:solidFill>
                    <a:ln w="19050">
                      <a:solidFill>
                        <a:schemeClr val="lt1"/>
                      </a:solidFill>
                    </a:ln>
                    <a:effectLst/>
                  </c:spPr>
                  <c:extLst xmlns:c15="http://schemas.microsoft.com/office/drawing/2012/chart">
                    <c:ext xmlns:c16="http://schemas.microsoft.com/office/drawing/2014/chart" uri="{C3380CC4-5D6E-409C-BE32-E72D297353CC}">
                      <c16:uniqueId val="{00000038-F83C-4E7E-AA9D-E3873486F4DF}"/>
                    </c:ext>
                  </c:extLst>
                </c:dPt>
                <c:dPt>
                  <c:idx val="1"/>
                  <c:bubble3D val="0"/>
                  <c:spPr>
                    <a:solidFill>
                      <a:srgbClr val="00B050"/>
                    </a:solidFill>
                    <a:ln w="19050">
                      <a:solidFill>
                        <a:schemeClr val="lt1"/>
                      </a:solidFill>
                    </a:ln>
                    <a:effectLst>
                      <a:softEdge rad="0"/>
                    </a:effectLst>
                  </c:spPr>
                  <c:extLst xmlns:c15="http://schemas.microsoft.com/office/drawing/2012/chart">
                    <c:ext xmlns:c16="http://schemas.microsoft.com/office/drawing/2014/chart" uri="{C3380CC4-5D6E-409C-BE32-E72D297353CC}">
                      <c16:uniqueId val="{0000003A-F83C-4E7E-AA9D-E3873486F4DF}"/>
                    </c:ext>
                  </c:extLst>
                </c:dPt>
                <c:dPt>
                  <c:idx val="2"/>
                  <c:bubble3D val="0"/>
                  <c:spPr>
                    <a:solidFill>
                      <a:srgbClr val="33CC33"/>
                    </a:solidFill>
                    <a:ln w="19050">
                      <a:solidFill>
                        <a:schemeClr val="lt1"/>
                      </a:solidFill>
                    </a:ln>
                    <a:effectLst/>
                  </c:spPr>
                  <c:extLst xmlns:c15="http://schemas.microsoft.com/office/drawing/2012/chart">
                    <c:ext xmlns:c16="http://schemas.microsoft.com/office/drawing/2014/chart" uri="{C3380CC4-5D6E-409C-BE32-E72D297353CC}">
                      <c16:uniqueId val="{0000003C-F83C-4E7E-AA9D-E3873486F4DF}"/>
                    </c:ext>
                  </c:extLst>
                </c:dPt>
                <c:dPt>
                  <c:idx val="3"/>
                  <c:bubble3D val="0"/>
                  <c:spPr>
                    <a:solidFill>
                      <a:srgbClr val="7030A0"/>
                    </a:solidFill>
                    <a:ln w="19050">
                      <a:solidFill>
                        <a:schemeClr val="lt1"/>
                      </a:solidFill>
                    </a:ln>
                    <a:effectLst/>
                  </c:spPr>
                  <c:extLst xmlns:c15="http://schemas.microsoft.com/office/drawing/2012/chart">
                    <c:ext xmlns:c16="http://schemas.microsoft.com/office/drawing/2014/chart" uri="{C3380CC4-5D6E-409C-BE32-E72D297353CC}">
                      <c16:uniqueId val="{0000003E-F83C-4E7E-AA9D-E3873486F4DF}"/>
                    </c:ext>
                  </c:extLst>
                </c:dPt>
                <c:dPt>
                  <c:idx val="4"/>
                  <c:bubble3D val="0"/>
                  <c:spPr>
                    <a:solidFill>
                      <a:srgbClr val="E67AE6"/>
                    </a:solidFill>
                    <a:ln w="19050">
                      <a:solidFill>
                        <a:schemeClr val="lt1"/>
                      </a:solidFill>
                    </a:ln>
                    <a:effectLst/>
                  </c:spPr>
                  <c:extLst xmlns:c15="http://schemas.microsoft.com/office/drawing/2012/chart">
                    <c:ext xmlns:c16="http://schemas.microsoft.com/office/drawing/2014/chart" uri="{C3380CC4-5D6E-409C-BE32-E72D297353CC}">
                      <c16:uniqueId val="{00000040-F83C-4E7E-AA9D-E3873486F4DF}"/>
                    </c:ext>
                  </c:extLst>
                </c:dPt>
                <c:dPt>
                  <c:idx val="5"/>
                  <c:bubble3D val="0"/>
                  <c:spPr>
                    <a:solidFill>
                      <a:srgbClr val="E67AE6"/>
                    </a:solidFill>
                    <a:ln w="19050">
                      <a:solidFill>
                        <a:schemeClr val="lt1"/>
                      </a:solidFill>
                    </a:ln>
                    <a:effectLst/>
                  </c:spPr>
                  <c:extLst xmlns:c15="http://schemas.microsoft.com/office/drawing/2012/chart">
                    <c:ext xmlns:c16="http://schemas.microsoft.com/office/drawing/2014/chart" uri="{C3380CC4-5D6E-409C-BE32-E72D297353CC}">
                      <c16:uniqueId val="{00000042-F83C-4E7E-AA9D-E3873486F4DF}"/>
                    </c:ext>
                  </c:extLst>
                </c:dPt>
                <c:dPt>
                  <c:idx val="6"/>
                  <c:bubble3D val="0"/>
                  <c:spPr>
                    <a:solidFill>
                      <a:srgbClr val="E67AE6"/>
                    </a:solidFill>
                    <a:ln w="19050">
                      <a:solidFill>
                        <a:schemeClr val="lt1"/>
                      </a:solidFill>
                    </a:ln>
                    <a:effectLst/>
                  </c:spPr>
                  <c:extLst xmlns:c15="http://schemas.microsoft.com/office/drawing/2012/chart">
                    <c:ext xmlns:c16="http://schemas.microsoft.com/office/drawing/2014/chart" uri="{C3380CC4-5D6E-409C-BE32-E72D297353CC}">
                      <c16:uniqueId val="{00000044-F83C-4E7E-AA9D-E3873486F4DF}"/>
                    </c:ext>
                  </c:extLst>
                </c:dPt>
                <c:dLbls>
                  <c:dLbl>
                    <c:idx val="0"/>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E3BC02E7-86FB-43FB-A159-49BAF8E4BA01}" type="CATEGORYNAME">
                            <a:rPr lang="en-US" sz="1600" b="1">
                              <a:solidFill>
                                <a:srgbClr val="469067"/>
                              </a:solidFill>
                            </a:rPr>
                            <a:pPr>
                              <a:defRPr/>
                            </a:pPr>
                            <a:t>[NOM DE CATÉGORIE]</a:t>
                          </a:fld>
                          <a:r>
                            <a:rPr lang="en-US" sz="1600" b="1" baseline="0">
                              <a:solidFill>
                                <a:sysClr val="windowText" lastClr="000000"/>
                              </a:solidFill>
                            </a:rPr>
                            <a:t>
</a:t>
                          </a:r>
                          <a:fld id="{70DA46CB-3D50-4A0C-9ECE-E61E0C9A7809}" type="PERCENTAGE">
                            <a:rPr lang="en-US" sz="1600" b="1" baseline="0">
                              <a:solidFill>
                                <a:sysClr val="windowText" lastClr="000000"/>
                              </a:solidFill>
                            </a:rPr>
                            <a:pPr>
                              <a:defRPr/>
                            </a:pPr>
                            <a:t>[POURCENTAGE]</a:t>
                          </a:fld>
                          <a:endParaRPr lang="en-US" sz="1600" b="1" baseline="0">
                            <a:solidFill>
                              <a:sysClr val="windowText" lastClr="000000"/>
                            </a:solidFill>
                          </a:endParaRPr>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0.15278598734029486"/>
                            <c:h val="8.3731088122563885E-2"/>
                          </c:manualLayout>
                        </c15:layout>
                        <c15:dlblFieldTable/>
                        <c15:showDataLabelsRange val="0"/>
                      </c:ext>
                      <c:ext xmlns:c16="http://schemas.microsoft.com/office/drawing/2014/chart" uri="{C3380CC4-5D6E-409C-BE32-E72D297353CC}">
                        <c16:uniqueId val="{00000038-F83C-4E7E-AA9D-E3873486F4DF}"/>
                      </c:ext>
                    </c:extLst>
                  </c:dLbl>
                  <c:dLbl>
                    <c:idx val="1"/>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DEAB9AEE-905E-49D1-9475-74393411075D}" type="CATEGORYNAME">
                            <a:rPr lang="en-US" sz="1600" b="1">
                              <a:solidFill>
                                <a:srgbClr val="00B050"/>
                              </a:solidFill>
                            </a:rPr>
                            <a:pPr>
                              <a:defRPr/>
                            </a:pPr>
                            <a:t>[NOM DE CATÉGORIE]</a:t>
                          </a:fld>
                          <a:r>
                            <a:rPr lang="en-US" baseline="0"/>
                            <a:t>
</a:t>
                          </a:r>
                          <a:r>
                            <a:rPr lang="en-US" sz="1600" b="1" baseline="0">
                              <a:solidFill>
                                <a:sysClr val="windowText" lastClr="000000"/>
                              </a:solidFill>
                            </a:rPr>
                            <a:t>59%</a:t>
                          </a:r>
                        </a:p>
                      </c:rich>
                    </c:tx>
                    <c:spPr>
                      <a:xfrm>
                        <a:off x="13528085" y="2163198"/>
                        <a:ext cx="1625988" cy="908587"/>
                      </a:xfrm>
                      <a:solidFill>
                        <a:sysClr val="window" lastClr="FFFFFF"/>
                      </a:solidFill>
                      <a:ln w="9525" cap="flat" cmpd="sng" algn="ctr">
                        <a:solidFill>
                          <a:srgbClr val="000000">
                            <a:lumMod val="25000"/>
                            <a:lumOff val="75000"/>
                          </a:srgb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gd name="adj1" fmla="val -173423"/>
                              <a:gd name="adj2" fmla="val 165378"/>
                            </a:avLst>
                          </a:prstGeom>
                          <a:noFill/>
                          <a:ln>
                            <a:noFill/>
                          </a:ln>
                        </c15:spPr>
                        <c15:layout>
                          <c:manualLayout>
                            <c:w val="8.5496144910719607E-2"/>
                            <c:h val="8.9868483825497683E-2"/>
                          </c:manualLayout>
                        </c15:layout>
                        <c15:dlblFieldTable/>
                        <c15:showDataLabelsRange val="0"/>
                      </c:ext>
                      <c:ext xmlns:c16="http://schemas.microsoft.com/office/drawing/2014/chart" uri="{C3380CC4-5D6E-409C-BE32-E72D297353CC}">
                        <c16:uniqueId val="{0000003A-F83C-4E7E-AA9D-E3873486F4DF}"/>
                      </c:ext>
                    </c:extLst>
                  </c:dLbl>
                  <c:dLbl>
                    <c:idx val="2"/>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DC9C5A67-95BA-4380-8D4F-1F1C3C35D6DE}" type="CATEGORYNAME">
                            <a:rPr lang="en-US" sz="1600" b="1">
                              <a:solidFill>
                                <a:srgbClr val="33CC33"/>
                              </a:solidFill>
                            </a:rPr>
                            <a:pPr>
                              <a:defRPr/>
                            </a:pPr>
                            <a:t>[NOM DE CATÉGORIE]</a:t>
                          </a:fld>
                          <a:r>
                            <a:rPr lang="en-US" sz="1600" b="1" baseline="0">
                              <a:solidFill>
                                <a:sysClr val="windowText" lastClr="000000"/>
                              </a:solidFill>
                            </a:rPr>
                            <a:t>
</a:t>
                          </a:r>
                          <a:fld id="{41E9DF2C-FA6D-42D7-A1A1-3A3501937106}" type="PERCENTAGE">
                            <a:rPr lang="en-US" sz="1600" b="1" baseline="0">
                              <a:solidFill>
                                <a:sysClr val="windowText" lastClr="000000"/>
                              </a:solidFill>
                            </a:rPr>
                            <a:pPr>
                              <a:defRPr/>
                            </a:pPr>
                            <a:t>[POURCENTAGE]</a:t>
                          </a:fld>
                          <a:endParaRPr lang="en-US" sz="1600" b="1" baseline="0">
                            <a:solidFill>
                              <a:sysClr val="windowText" lastClr="000000"/>
                            </a:solidFill>
                          </a:endParaRPr>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0.10198905751375954"/>
                            <c:h val="9.0270780546262128E-2"/>
                          </c:manualLayout>
                        </c15:layout>
                        <c15:dlblFieldTable/>
                        <c15:showDataLabelsRange val="0"/>
                      </c:ext>
                      <c:ext xmlns:c16="http://schemas.microsoft.com/office/drawing/2014/chart" uri="{C3380CC4-5D6E-409C-BE32-E72D297353CC}">
                        <c16:uniqueId val="{0000003C-F83C-4E7E-AA9D-E3873486F4DF}"/>
                      </c:ext>
                    </c:extLst>
                  </c:dLbl>
                  <c:dLbl>
                    <c:idx val="3"/>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7FC9ADBC-B614-4989-B8F0-20292E6A99FA}" type="CATEGORYNAME">
                            <a:rPr lang="en-US" sz="1600" b="1">
                              <a:solidFill>
                                <a:srgbClr val="7030A0"/>
                              </a:solidFill>
                            </a:rPr>
                            <a:pPr>
                              <a:defRPr/>
                            </a:pPr>
                            <a:t>[NOM DE CATÉGORIE]</a:t>
                          </a:fld>
                          <a:r>
                            <a:rPr lang="en-US" sz="1600" b="1" baseline="0">
                              <a:solidFill>
                                <a:sysClr val="windowText" lastClr="000000"/>
                              </a:solidFill>
                            </a:rPr>
                            <a:t>
</a:t>
                          </a:r>
                          <a:fld id="{5D7AFB5E-3785-475D-ACBB-41799F8715D6}" type="PERCENTAGE">
                            <a:rPr lang="en-US" sz="1600" b="1" baseline="0">
                              <a:solidFill>
                                <a:sysClr val="windowText" lastClr="000000"/>
                              </a:solidFill>
                            </a:rPr>
                            <a:pPr>
                              <a:defRPr/>
                            </a:pPr>
                            <a:t>[POURCENTAGE]</a:t>
                          </a:fld>
                          <a:endParaRPr lang="en-US" sz="1600" b="1" baseline="0">
                            <a:solidFill>
                              <a:sysClr val="windowText" lastClr="000000"/>
                            </a:solidFill>
                          </a:endParaRPr>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0.12684120341557914"/>
                            <c:h val="0.12188962262620635"/>
                          </c:manualLayout>
                        </c15:layout>
                        <c15:dlblFieldTable/>
                        <c15:showDataLabelsRange val="0"/>
                      </c:ext>
                      <c:ext xmlns:c16="http://schemas.microsoft.com/office/drawing/2014/chart" uri="{C3380CC4-5D6E-409C-BE32-E72D297353CC}">
                        <c16:uniqueId val="{0000003E-F83C-4E7E-AA9D-E3873486F4DF}"/>
                      </c:ext>
                    </c:extLst>
                  </c:dLbl>
                  <c:dLbl>
                    <c:idx val="4"/>
                    <c:layout>
                      <c:manualLayout>
                        <c:x val="-0.26076904343492208"/>
                        <c:y val="-0.1340446675142275"/>
                      </c:manualLayout>
                    </c:layout>
                    <c:tx>
                      <c:rich>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fld id="{AB98D276-BAE7-48E6-881A-437803D59276}" type="CATEGORYNAME">
                            <a:rPr lang="en-US" sz="2000" b="1">
                              <a:solidFill>
                                <a:srgbClr val="E67AE6"/>
                              </a:solidFill>
                            </a:rPr>
                            <a:pPr>
                              <a:defRPr/>
                            </a:pPr>
                            <a:t>[NOM DE CATÉGORIE]</a:t>
                          </a:fld>
                          <a:r>
                            <a:rPr lang="en-US" sz="1600" b="1" baseline="0">
                              <a:solidFill>
                                <a:sysClr val="windowText" lastClr="000000"/>
                              </a:solidFill>
                            </a:rPr>
                            <a:t>
</a:t>
                          </a:r>
                          <a:fld id="{01D4B0C8-F000-4E07-A4EC-51F4DA6F3077}" type="PERCENTAGE">
                            <a:rPr lang="en-US" sz="1600" b="1" baseline="0">
                              <a:solidFill>
                                <a:sysClr val="windowText" lastClr="000000"/>
                              </a:solidFill>
                            </a:rPr>
                            <a:pPr>
                              <a:defRPr/>
                            </a:pPr>
                            <a:t>[POURCENTAGE]</a:t>
                          </a:fld>
                          <a:endParaRPr lang="en-US" sz="1600" b="1" baseline="0">
                            <a:solidFill>
                              <a:sysClr val="windowText" lastClr="000000"/>
                            </a:solidFill>
                          </a:endParaRPr>
                        </a:p>
                      </c:rich>
                    </c:tx>
                    <c:numFmt formatCode="0.0%" sourceLinked="0"/>
                    <c:spPr>
                      <a:noFill/>
                      <a:ln w="9525" cap="flat" cmpd="sng" algn="ctr">
                        <a:no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gd name="adj1" fmla="val -56324"/>
                              <a:gd name="adj2" fmla="val 104137"/>
                            </a:avLst>
                          </a:prstGeom>
                          <a:noFill/>
                          <a:ln>
                            <a:noFill/>
                          </a:ln>
                        </c15:spPr>
                        <c15:layout>
                          <c:manualLayout>
                            <c:w val="0.23768174465878789"/>
                            <c:h val="0.1327566322319145"/>
                          </c:manualLayout>
                        </c15:layout>
                        <c15:dlblFieldTable/>
                        <c15:showDataLabelsRange val="0"/>
                      </c:ext>
                      <c:ext xmlns:c16="http://schemas.microsoft.com/office/drawing/2014/chart" uri="{C3380CC4-5D6E-409C-BE32-E72D297353CC}">
                        <c16:uniqueId val="{00000040-F83C-4E7E-AA9D-E3873486F4DF}"/>
                      </c:ext>
                    </c:extLst>
                  </c:dLbl>
                  <c:dLbl>
                    <c:idx val="5"/>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19FAA90B-45A8-4E11-9780-5889B4D86E5B}" type="CATEGORYNAME">
                            <a:rPr lang="en-US" sz="1600" b="1">
                              <a:solidFill>
                                <a:srgbClr val="E67AE6"/>
                              </a:solidFill>
                            </a:rPr>
                            <a:pPr>
                              <a:defRPr/>
                            </a:pPr>
                            <a:t>[NOM DE CATÉGORIE]</a:t>
                          </a:fld>
                          <a:r>
                            <a:rPr lang="en-US" sz="1600" b="1" baseline="0">
                              <a:solidFill>
                                <a:sysClr val="windowText" lastClr="000000"/>
                              </a:solidFill>
                            </a:rPr>
                            <a:t>
5%</a:t>
                          </a:r>
                        </a:p>
                      </c:rich>
                    </c:tx>
                    <c:spPr>
                      <a:xfrm>
                        <a:off x="6195450" y="749271"/>
                        <a:ext cx="1437040" cy="805306"/>
                      </a:xfrm>
                      <a:solidFill>
                        <a:sysClr val="window" lastClr="FFFFFF"/>
                      </a:solidFill>
                      <a:ln w="9525" cap="flat" cmpd="sng" algn="ctr">
                        <a:solidFill>
                          <a:srgbClr val="000000">
                            <a:lumMod val="25000"/>
                            <a:lumOff val="75000"/>
                          </a:srgb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gd name="adj1" fmla="val 167137"/>
                              <a:gd name="adj2" fmla="val 154496"/>
                            </a:avLst>
                          </a:prstGeom>
                          <a:noFill/>
                          <a:ln>
                            <a:noFill/>
                          </a:ln>
                        </c15:spPr>
                        <c15:layout>
                          <c:manualLayout>
                            <c:w val="7.5561034264529245E-2"/>
                            <c:h val="7.9652920400688887E-2"/>
                          </c:manualLayout>
                        </c15:layout>
                        <c15:dlblFieldTable/>
                        <c15:showDataLabelsRange val="0"/>
                      </c:ext>
                      <c:ext xmlns:c16="http://schemas.microsoft.com/office/drawing/2014/chart" uri="{C3380CC4-5D6E-409C-BE32-E72D297353CC}">
                        <c16:uniqueId val="{00000042-F83C-4E7E-AA9D-E3873486F4DF}"/>
                      </c:ext>
                    </c:extLst>
                  </c:dLbl>
                  <c:dLbl>
                    <c:idx val="6"/>
                    <c:showLegendKey val="0"/>
                    <c:showVal val="0"/>
                    <c:showCatName val="1"/>
                    <c:showSerName val="0"/>
                    <c:showPercent val="1"/>
                    <c:showBubbleSize val="0"/>
                    <c:extLst xmlns:c15="http://schemas.microsoft.com/office/drawing/2012/chart">
                      <c:ext xmlns:c15="http://schemas.microsoft.com/office/drawing/2012/chart" uri="{CE6537A1-D6FC-4f65-9D91-7224C49458BB}">
                        <c15:layout>
                          <c:manualLayout>
                            <c:w val="8.6913277276353451E-2"/>
                            <c:h val="8.7189872235808083E-2"/>
                          </c:manualLayout>
                        </c15:layout>
                      </c:ext>
                      <c:ext xmlns:c16="http://schemas.microsoft.com/office/drawing/2014/chart" uri="{C3380CC4-5D6E-409C-BE32-E72D297353CC}">
                        <c16:uniqueId val="{00000044-F83C-4E7E-AA9D-E3873486F4DF}"/>
                      </c:ext>
                    </c:extLst>
                  </c:dLbl>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'Allocation OD 2023-2'!$C$16:$C$20</c15:sqref>
                        </c15:formulaRef>
                      </c:ext>
                    </c:extLst>
                    <c:strCache>
                      <c:ptCount val="5"/>
                      <c:pt idx="0">
                        <c:v>Immobilier vert</c:v>
                      </c:pt>
                      <c:pt idx="1">
                        <c:v>Infrastructures numériques</c:v>
                      </c:pt>
                      <c:pt idx="2">
                        <c:v>Immobilier social</c:v>
                      </c:pt>
                      <c:pt idx="3">
                        <c:v>Immobilier social</c:v>
                      </c:pt>
                      <c:pt idx="4">
                        <c:v>Santé et médico-social</c:v>
                      </c:pt>
                    </c:strCache>
                  </c:strRef>
                </c:cat>
                <c:val>
                  <c:numRef>
                    <c:extLst xmlns:c15="http://schemas.microsoft.com/office/drawing/2012/chart">
                      <c:ext xmlns:c15="http://schemas.microsoft.com/office/drawing/2012/chart" uri="{02D57815-91ED-43cb-92C2-25804820EDAC}">
                        <c15:formulaRef>
                          <c15:sqref>'Allocation OD 2021'!$G$16:$G$22</c15:sqref>
                        </c15:formulaRef>
                      </c:ext>
                    </c:extLst>
                    <c:numCache>
                      <c:formatCode>#\ ##0.00\ \ </c:formatCode>
                      <c:ptCount val="7"/>
                      <c:pt idx="0">
                        <c:v>17349631.219999999</c:v>
                      </c:pt>
                      <c:pt idx="1">
                        <c:v>306714736.06</c:v>
                      </c:pt>
                      <c:pt idx="2">
                        <c:v>9603856.620000001</c:v>
                      </c:pt>
                      <c:pt idx="3">
                        <c:v>162900000</c:v>
                      </c:pt>
                      <c:pt idx="4">
                        <c:v>2092868.48</c:v>
                      </c:pt>
                      <c:pt idx="5">
                        <c:v>9022071.0000000019</c:v>
                      </c:pt>
                      <c:pt idx="6">
                        <c:v>10309600</c:v>
                      </c:pt>
                    </c:numCache>
                  </c:numRef>
                </c:val>
                <c:extLst xmlns:c15="http://schemas.microsoft.com/office/drawing/2012/chart">
                  <c:ext xmlns:c16="http://schemas.microsoft.com/office/drawing/2014/chart" uri="{C3380CC4-5D6E-409C-BE32-E72D297353CC}">
                    <c16:uniqueId val="{00000047-F83C-4E7E-AA9D-E3873486F4DF}"/>
                  </c:ext>
                </c:extLst>
              </c15:ser>
            </c15:filteredPieSeries>
          </c:ext>
        </c:extLst>
      </c:doughnutChart>
      <c:spPr>
        <a:noFill/>
        <a:ln>
          <a:noFill/>
        </a:ln>
        <a:effectLst/>
      </c:spPr>
    </c:plotArea>
    <c:plotVisOnly val="0"/>
    <c:dispBlanksAs val="zero"/>
    <c:showDLblsOverMax val="0"/>
    <c:extLst/>
  </c:chart>
  <c:spPr>
    <a:noFill/>
    <a:ln w="9525" cap="flat" cmpd="sng" algn="ctr">
      <a:noFill/>
      <a:round/>
    </a:ln>
    <a:effectLst/>
  </c:spPr>
  <c:txPr>
    <a:bodyPr/>
    <a:lstStyle/>
    <a:p>
      <a:pPr>
        <a:defRPr/>
      </a:pPr>
      <a:endParaRPr lang="fr-FR"/>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173474036040677E-2"/>
          <c:y val="2.9824590384793986E-2"/>
          <c:w val="0.56257308598710953"/>
          <c:h val="0.96645876865505909"/>
        </c:manualLayout>
      </c:layout>
      <c:barChart>
        <c:barDir val="col"/>
        <c:grouping val="percentStacked"/>
        <c:varyColors val="0"/>
        <c:ser>
          <c:idx val="1"/>
          <c:order val="0"/>
          <c:tx>
            <c:strRef>
              <c:f>'Synthèse allocation'!$D$78</c:f>
              <c:strCache>
                <c:ptCount val="1"/>
                <c:pt idx="0">
                  <c:v>projets sociaux</c:v>
                </c:pt>
              </c:strCache>
            </c:strRef>
          </c:tx>
          <c:spPr>
            <a:solidFill>
              <a:srgbClr val="990099"/>
            </a:solidFill>
            <a:ln w="28575">
              <a:solidFill>
                <a:schemeClr val="bg1"/>
              </a:solidFill>
            </a:ln>
            <a:effectLst/>
          </c:spPr>
          <c:invertIfNegative val="0"/>
          <c:dLbls>
            <c:dLbl>
              <c:idx val="0"/>
              <c:layout>
                <c:manualLayout>
                  <c:x val="0.40386466190452397"/>
                  <c:y val="-7.815056814797286E-4"/>
                </c:manualLayout>
              </c:layout>
              <c:tx>
                <c:rich>
                  <a:bodyPr rot="0" spcFirstLastPara="1" vertOverflow="ellipsis" vert="horz" wrap="square" lIns="38100" tIns="19050" rIns="38100" bIns="19050" anchor="ctr" anchorCtr="0">
                    <a:noAutofit/>
                  </a:bodyPr>
                  <a:lstStyle/>
                  <a:p>
                    <a:pPr algn="l">
                      <a:defRPr sz="1800" b="0" i="0" u="none" strike="noStrike" kern="1200" baseline="0">
                        <a:solidFill>
                          <a:schemeClr val="tx1">
                            <a:lumMod val="75000"/>
                            <a:lumOff val="25000"/>
                          </a:schemeClr>
                        </a:solidFill>
                        <a:latin typeface="+mn-lt"/>
                        <a:ea typeface="+mn-ea"/>
                        <a:cs typeface="+mn-cs"/>
                      </a:defRPr>
                    </a:pPr>
                    <a:r>
                      <a:rPr lang="en-US" sz="3600" b="1">
                        <a:solidFill>
                          <a:srgbClr val="990099"/>
                        </a:solidFill>
                      </a:rPr>
                      <a:t>56</a:t>
                    </a:r>
                    <a:endParaRPr lang="en-US" sz="2400" b="1">
                      <a:solidFill>
                        <a:srgbClr val="990099"/>
                      </a:solidFill>
                    </a:endParaRPr>
                  </a:p>
                  <a:p>
                    <a:pPr algn="l">
                      <a:defRPr sz="1800"/>
                    </a:pPr>
                    <a:fld id="{4EAAE5E0-490C-46D2-B716-B44D23D87115}" type="SERIESNAME">
                      <a:rPr lang="en-US" sz="2400" b="1">
                        <a:solidFill>
                          <a:srgbClr val="990099"/>
                        </a:solidFill>
                      </a:rPr>
                      <a:pPr algn="l">
                        <a:defRPr sz="1800"/>
                      </a:pPr>
                      <a:t>[NOM DE SÉRIE]</a:t>
                    </a:fld>
                    <a:endParaRPr lang="en-US" sz="1800" b="1" baseline="0">
                      <a:solidFill>
                        <a:srgbClr val="990099"/>
                      </a:solidFill>
                    </a:endParaRPr>
                  </a:p>
                  <a:p>
                    <a:pPr algn="l">
                      <a:defRPr sz="1800"/>
                    </a:pPr>
                    <a:r>
                      <a:rPr lang="en-US" sz="2400" b="1">
                        <a:solidFill>
                          <a:sysClr val="windowText" lastClr="000000"/>
                        </a:solidFill>
                      </a:rPr>
                      <a:t>soit</a:t>
                    </a:r>
                  </a:p>
                  <a:p>
                    <a:pPr algn="l">
                      <a:defRPr sz="1800"/>
                    </a:pPr>
                    <a:fld id="{0315AEC5-4E60-4F9E-A969-6BF1A2356990}" type="VALUE">
                      <a:rPr lang="en-US" sz="3600" b="1">
                        <a:solidFill>
                          <a:sysClr val="windowText" lastClr="000000"/>
                        </a:solidFill>
                      </a:rPr>
                      <a:pPr algn="l">
                        <a:defRPr sz="1800"/>
                      </a:pPr>
                      <a:t>[VALEUR]</a:t>
                    </a:fld>
                    <a:endParaRPr lang="en-US" sz="2000" b="1">
                      <a:solidFill>
                        <a:sysClr val="windowText" lastClr="000000"/>
                      </a:solidFill>
                    </a:endParaRPr>
                  </a:p>
                  <a:p>
                    <a:pPr algn="l">
                      <a:defRPr sz="1800"/>
                    </a:pPr>
                    <a:r>
                      <a:rPr lang="en-US" sz="2400" b="1">
                        <a:solidFill>
                          <a:sysClr val="windowText" lastClr="000000"/>
                        </a:solidFill>
                      </a:rPr>
                      <a:t>investis</a:t>
                    </a:r>
                  </a:p>
                </c:rich>
              </c:tx>
              <c:numFmt formatCode="#,##0\ \M&quot;€&quot;" sourceLinked="0"/>
              <c:spPr>
                <a:noFill/>
                <a:ln>
                  <a:noFill/>
                </a:ln>
                <a:effectLst/>
              </c:spPr>
              <c:txPr>
                <a:bodyPr rot="0" spcFirstLastPara="1" vertOverflow="ellipsis" vert="horz" wrap="square" lIns="38100" tIns="19050" rIns="38100" bIns="19050" anchor="ctr" anchorCtr="0">
                  <a:noAutofit/>
                </a:bodyPr>
                <a:lstStyle/>
                <a:p>
                  <a:pPr algn="l">
                    <a:defRPr sz="18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1"/>
              <c:showPercent val="0"/>
              <c:showBubbleSize val="0"/>
              <c:separator>
</c:separator>
              <c:extLst>
                <c:ext xmlns:c15="http://schemas.microsoft.com/office/drawing/2012/chart" uri="{CE6537A1-D6FC-4f65-9D91-7224C49458BB}">
                  <c15:layout>
                    <c:manualLayout>
                      <c:w val="0.48025019089008297"/>
                      <c:h val="0.28817470126767208"/>
                    </c:manualLayout>
                  </c15:layout>
                  <c15:dlblFieldTable/>
                  <c15:showDataLabelsRange val="0"/>
                </c:ext>
                <c:ext xmlns:c16="http://schemas.microsoft.com/office/drawing/2014/chart" uri="{C3380CC4-5D6E-409C-BE32-E72D297353CC}">
                  <c16:uniqueId val="{00000002-6D74-4B41-859D-2B53B4C4809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inEnd"/>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val>
            <c:numRef>
              <c:f>'Synthèse allocation'!$E$78</c:f>
              <c:numCache>
                <c:formatCode>_(* #,##0.00_);_(* \(#,##0.00\);_(* "-"??_);_(@_)</c:formatCode>
                <c:ptCount val="1"/>
                <c:pt idx="0">
                  <c:v>1224.139526009101</c:v>
                </c:pt>
              </c:numCache>
            </c:numRef>
          </c:val>
          <c:extLst>
            <c:ext xmlns:c16="http://schemas.microsoft.com/office/drawing/2014/chart" uri="{C3380CC4-5D6E-409C-BE32-E72D297353CC}">
              <c16:uniqueId val="{00000001-6D74-4B41-859D-2B53B4C4809F}"/>
            </c:ext>
          </c:extLst>
        </c:ser>
        <c:ser>
          <c:idx val="0"/>
          <c:order val="1"/>
          <c:tx>
            <c:strRef>
              <c:f>'Synthèse allocation'!$D$79</c:f>
              <c:strCache>
                <c:ptCount val="1"/>
                <c:pt idx="0">
                  <c:v>projets verts</c:v>
                </c:pt>
              </c:strCache>
            </c:strRef>
          </c:tx>
          <c:spPr>
            <a:solidFill>
              <a:srgbClr val="00B050"/>
            </a:solidFill>
            <a:ln w="28575">
              <a:solidFill>
                <a:schemeClr val="bg1"/>
              </a:solidFill>
            </a:ln>
            <a:effectLst/>
          </c:spPr>
          <c:invertIfNegative val="0"/>
          <c:dLbls>
            <c:dLbl>
              <c:idx val="0"/>
              <c:layout>
                <c:manualLayout>
                  <c:x val="0.40871695698610122"/>
                  <c:y val="-0.21207816972327156"/>
                </c:manualLayout>
              </c:layout>
              <c:tx>
                <c:rich>
                  <a:bodyPr rot="0" spcFirstLastPara="1" vertOverflow="ellipsis" vert="horz" wrap="square" lIns="38100" tIns="19050" rIns="38100" bIns="19050" anchor="ctr" anchorCtr="0">
                    <a:noAutofit/>
                  </a:bodyPr>
                  <a:lstStyle/>
                  <a:p>
                    <a:pPr algn="l">
                      <a:defRPr sz="1600" b="0" i="0" u="none" strike="noStrike" kern="1200" baseline="0">
                        <a:solidFill>
                          <a:schemeClr val="tx1">
                            <a:lumMod val="75000"/>
                            <a:lumOff val="25000"/>
                          </a:schemeClr>
                        </a:solidFill>
                        <a:latin typeface="+mn-lt"/>
                        <a:ea typeface="+mn-ea"/>
                        <a:cs typeface="+mn-cs"/>
                      </a:defRPr>
                    </a:pPr>
                    <a:r>
                      <a:rPr lang="en-US" sz="3600" b="1">
                        <a:solidFill>
                          <a:srgbClr val="00B050"/>
                        </a:solidFill>
                      </a:rPr>
                      <a:t>82</a:t>
                    </a:r>
                    <a:endParaRPr lang="en-US" sz="2400" b="1">
                      <a:solidFill>
                        <a:srgbClr val="00B050"/>
                      </a:solidFill>
                    </a:endParaRPr>
                  </a:p>
                  <a:p>
                    <a:pPr algn="l">
                      <a:defRPr sz="1600"/>
                    </a:pPr>
                    <a:fld id="{9502CCA5-B6AA-4989-88AB-463145DC8182}" type="SERIESNAME">
                      <a:rPr lang="en-US" sz="2400" b="1">
                        <a:solidFill>
                          <a:srgbClr val="00B050"/>
                        </a:solidFill>
                      </a:rPr>
                      <a:pPr algn="l">
                        <a:defRPr sz="1600"/>
                      </a:pPr>
                      <a:t>[NOM DE SÉRIE]</a:t>
                    </a:fld>
                    <a:endParaRPr lang="en-US" sz="2400" b="1" baseline="0">
                      <a:solidFill>
                        <a:srgbClr val="00B050"/>
                      </a:solidFill>
                    </a:endParaRPr>
                  </a:p>
                  <a:p>
                    <a:pPr algn="l">
                      <a:defRPr sz="1600"/>
                    </a:pPr>
                    <a:r>
                      <a:rPr lang="en-US" sz="2400" b="1">
                        <a:solidFill>
                          <a:sysClr val="windowText" lastClr="000000"/>
                        </a:solidFill>
                      </a:rPr>
                      <a:t>soit</a:t>
                    </a:r>
                    <a:endParaRPr lang="en-US" sz="2400" b="1" baseline="0">
                      <a:solidFill>
                        <a:sysClr val="windowText" lastClr="000000"/>
                      </a:solidFill>
                    </a:endParaRPr>
                  </a:p>
                  <a:p>
                    <a:pPr algn="l">
                      <a:defRPr sz="1600"/>
                    </a:pPr>
                    <a:fld id="{DD14B6A0-43F0-42F7-ADBE-223E25C3C85A}" type="VALUE">
                      <a:rPr lang="en-US" sz="3600" b="1">
                        <a:solidFill>
                          <a:sysClr val="windowText" lastClr="000000"/>
                        </a:solidFill>
                      </a:rPr>
                      <a:pPr algn="l">
                        <a:defRPr sz="1600"/>
                      </a:pPr>
                      <a:t>[VALEUR]</a:t>
                    </a:fld>
                    <a:r>
                      <a:rPr lang="en-US" sz="2800" b="1">
                        <a:solidFill>
                          <a:sysClr val="windowText" lastClr="000000"/>
                        </a:solidFill>
                      </a:rPr>
                      <a:t> </a:t>
                    </a:r>
                    <a:r>
                      <a:rPr lang="en-US" sz="2400" b="1">
                        <a:solidFill>
                          <a:sysClr val="windowText" lastClr="000000"/>
                        </a:solidFill>
                      </a:rPr>
                      <a:t>investis</a:t>
                    </a:r>
                  </a:p>
                </c:rich>
              </c:tx>
              <c:numFmt formatCode="#,##0\ \M&quot;€&quot;" sourceLinked="0"/>
              <c:spPr>
                <a:noFill/>
                <a:ln>
                  <a:noFill/>
                </a:ln>
                <a:effectLst/>
              </c:spPr>
              <c:txPr>
                <a:bodyPr rot="0" spcFirstLastPara="1" vertOverflow="ellipsis" vert="horz" wrap="square" lIns="38100" tIns="19050" rIns="38100" bIns="19050" anchor="ctr" anchorCtr="0">
                  <a:noAutofit/>
                </a:bodyPr>
                <a:lstStyle/>
                <a:p>
                  <a:pPr algn="l">
                    <a:defRPr sz="16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1"/>
              <c:showPercent val="0"/>
              <c:showBubbleSize val="0"/>
              <c:separator>
</c:separator>
              <c:extLst>
                <c:ext xmlns:c15="http://schemas.microsoft.com/office/drawing/2012/chart" uri="{CE6537A1-D6FC-4f65-9D91-7224C49458BB}">
                  <c15:layout>
                    <c:manualLayout>
                      <c:w val="0.51371292510210531"/>
                      <c:h val="0.28952104949520402"/>
                    </c:manualLayout>
                  </c15:layout>
                  <c15:dlblFieldTable/>
                  <c15:showDataLabelsRange val="0"/>
                </c:ext>
                <c:ext xmlns:c16="http://schemas.microsoft.com/office/drawing/2014/chart" uri="{C3380CC4-5D6E-409C-BE32-E72D297353CC}">
                  <c16:uniqueId val="{00000003-6D74-4B41-859D-2B53B4C4809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'Synthèse allocation'!$E$79</c:f>
              <c:numCache>
                <c:formatCode>_(* #,##0.00_);_(* \(#,##0.00\);_(* "-"??_);_(@_)</c:formatCode>
                <c:ptCount val="1"/>
                <c:pt idx="0">
                  <c:v>2172.5871232205668</c:v>
                </c:pt>
              </c:numCache>
            </c:numRef>
          </c:val>
          <c:extLst>
            <c:ext xmlns:c16="http://schemas.microsoft.com/office/drawing/2014/chart" uri="{C3380CC4-5D6E-409C-BE32-E72D297353CC}">
              <c16:uniqueId val="{00000000-6D74-4B41-859D-2B53B4C4809F}"/>
            </c:ext>
          </c:extLst>
        </c:ser>
        <c:dLbls>
          <c:dLblPos val="inEnd"/>
          <c:showLegendKey val="0"/>
          <c:showVal val="1"/>
          <c:showCatName val="0"/>
          <c:showSerName val="0"/>
          <c:showPercent val="0"/>
          <c:showBubbleSize val="0"/>
        </c:dLbls>
        <c:gapWidth val="150"/>
        <c:overlap val="100"/>
        <c:axId val="681989872"/>
        <c:axId val="681991512"/>
      </c:barChart>
      <c:catAx>
        <c:axId val="681989872"/>
        <c:scaling>
          <c:orientation val="minMax"/>
        </c:scaling>
        <c:delete val="1"/>
        <c:axPos val="b"/>
        <c:majorTickMark val="none"/>
        <c:minorTickMark val="none"/>
        <c:tickLblPos val="nextTo"/>
        <c:crossAx val="681991512"/>
        <c:crosses val="autoZero"/>
        <c:auto val="1"/>
        <c:lblAlgn val="ctr"/>
        <c:lblOffset val="100"/>
        <c:noMultiLvlLbl val="0"/>
      </c:catAx>
      <c:valAx>
        <c:axId val="681991512"/>
        <c:scaling>
          <c:orientation val="minMax"/>
        </c:scaling>
        <c:delete val="1"/>
        <c:axPos val="l"/>
        <c:numFmt formatCode="0%" sourceLinked="1"/>
        <c:majorTickMark val="none"/>
        <c:minorTickMark val="none"/>
        <c:tickLblPos val="nextTo"/>
        <c:crossAx val="6819898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246127174264326"/>
          <c:y val="0.31158436189575217"/>
          <c:w val="0.42389858922802826"/>
          <c:h val="0.54197342402903848"/>
        </c:manualLayout>
      </c:layout>
      <c:doughnutChart>
        <c:varyColors val="1"/>
        <c:ser>
          <c:idx val="0"/>
          <c:order val="0"/>
          <c:dPt>
            <c:idx val="0"/>
            <c:bubble3D val="0"/>
            <c:spPr>
              <a:solidFill>
                <a:srgbClr val="469067"/>
              </a:solidFill>
              <a:ln w="19050">
                <a:solidFill>
                  <a:schemeClr val="lt1"/>
                </a:solidFill>
              </a:ln>
              <a:effectLst/>
            </c:spPr>
            <c:extLst>
              <c:ext xmlns:c16="http://schemas.microsoft.com/office/drawing/2014/chart" uri="{C3380CC4-5D6E-409C-BE32-E72D297353CC}">
                <c16:uniqueId val="{00000001-5AF8-4173-86B6-79C237B169A1}"/>
              </c:ext>
            </c:extLst>
          </c:dPt>
          <c:dPt>
            <c:idx val="1"/>
            <c:bubble3D val="0"/>
            <c:spPr>
              <a:solidFill>
                <a:srgbClr val="00B050"/>
              </a:solidFill>
              <a:ln w="19050">
                <a:solidFill>
                  <a:schemeClr val="lt1"/>
                </a:solidFill>
              </a:ln>
              <a:effectLst/>
            </c:spPr>
            <c:extLst>
              <c:ext xmlns:c16="http://schemas.microsoft.com/office/drawing/2014/chart" uri="{C3380CC4-5D6E-409C-BE32-E72D297353CC}">
                <c16:uniqueId val="{00000003-5AF8-4173-86B6-79C237B169A1}"/>
              </c:ext>
            </c:extLst>
          </c:dPt>
          <c:dPt>
            <c:idx val="2"/>
            <c:bubble3D val="0"/>
            <c:spPr>
              <a:solidFill>
                <a:srgbClr val="33CC33"/>
              </a:solidFill>
              <a:ln w="19050">
                <a:solidFill>
                  <a:schemeClr val="lt1"/>
                </a:solidFill>
              </a:ln>
              <a:effectLst/>
            </c:spPr>
            <c:extLst>
              <c:ext xmlns:c16="http://schemas.microsoft.com/office/drawing/2014/chart" uri="{C3380CC4-5D6E-409C-BE32-E72D297353CC}">
                <c16:uniqueId val="{00000005-5AF8-4173-86B6-79C237B169A1}"/>
              </c:ext>
            </c:extLst>
          </c:dPt>
          <c:dPt>
            <c:idx val="3"/>
            <c:bubble3D val="0"/>
            <c:spPr>
              <a:solidFill>
                <a:srgbClr val="92D050"/>
              </a:solidFill>
              <a:ln w="19050">
                <a:solidFill>
                  <a:schemeClr val="lt1"/>
                </a:solidFill>
              </a:ln>
              <a:effectLst/>
            </c:spPr>
            <c:extLst>
              <c:ext xmlns:c16="http://schemas.microsoft.com/office/drawing/2014/chart" uri="{C3380CC4-5D6E-409C-BE32-E72D297353CC}">
                <c16:uniqueId val="{00000007-5AF8-4173-86B6-79C237B169A1}"/>
              </c:ext>
            </c:extLst>
          </c:dPt>
          <c:dPt>
            <c:idx val="4"/>
            <c:bubble3D val="0"/>
            <c:spPr>
              <a:solidFill>
                <a:srgbClr val="B4F991"/>
              </a:solidFill>
              <a:ln w="19050">
                <a:solidFill>
                  <a:schemeClr val="lt1"/>
                </a:solidFill>
              </a:ln>
              <a:effectLst/>
            </c:spPr>
            <c:extLst>
              <c:ext xmlns:c16="http://schemas.microsoft.com/office/drawing/2014/chart" uri="{C3380CC4-5D6E-409C-BE32-E72D297353CC}">
                <c16:uniqueId val="{00000009-5AF8-4173-86B6-79C237B169A1}"/>
              </c:ext>
            </c:extLst>
          </c:dPt>
          <c:dPt>
            <c:idx val="5"/>
            <c:bubble3D val="0"/>
            <c:spPr>
              <a:solidFill>
                <a:srgbClr val="BEE3A7"/>
              </a:solidFill>
              <a:ln w="19050">
                <a:solidFill>
                  <a:schemeClr val="lt1"/>
                </a:solidFill>
              </a:ln>
              <a:effectLst/>
            </c:spPr>
            <c:extLst>
              <c:ext xmlns:c16="http://schemas.microsoft.com/office/drawing/2014/chart" uri="{C3380CC4-5D6E-409C-BE32-E72D297353CC}">
                <c16:uniqueId val="{0000000B-5AF8-4173-86B6-79C237B169A1}"/>
              </c:ext>
            </c:extLst>
          </c:dPt>
          <c:dPt>
            <c:idx val="6"/>
            <c:bubble3D val="0"/>
            <c:spPr>
              <a:solidFill>
                <a:srgbClr val="7030A0"/>
              </a:solidFill>
              <a:ln w="19050">
                <a:solidFill>
                  <a:schemeClr val="lt1"/>
                </a:solidFill>
              </a:ln>
              <a:effectLst/>
            </c:spPr>
            <c:extLst>
              <c:ext xmlns:c16="http://schemas.microsoft.com/office/drawing/2014/chart" uri="{C3380CC4-5D6E-409C-BE32-E72D297353CC}">
                <c16:uniqueId val="{0000000D-5AF8-4173-86B6-79C237B169A1}"/>
              </c:ext>
            </c:extLst>
          </c:dPt>
          <c:dPt>
            <c:idx val="7"/>
            <c:bubble3D val="0"/>
            <c:spPr>
              <a:solidFill>
                <a:srgbClr val="9900CC"/>
              </a:solidFill>
              <a:ln w="19050">
                <a:solidFill>
                  <a:schemeClr val="lt1"/>
                </a:solidFill>
              </a:ln>
              <a:effectLst/>
            </c:spPr>
            <c:extLst>
              <c:ext xmlns:c16="http://schemas.microsoft.com/office/drawing/2014/chart" uri="{C3380CC4-5D6E-409C-BE32-E72D297353CC}">
                <c16:uniqueId val="{0000000F-5AF8-4173-86B6-79C237B169A1}"/>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7-95ED-43F6-A4E9-F78D38DC9C9A}"/>
              </c:ext>
            </c:extLst>
          </c:dPt>
          <c:dPt>
            <c:idx val="9"/>
            <c:bubble3D val="0"/>
            <c:spPr>
              <a:solidFill>
                <a:srgbClr val="E67AE6"/>
              </a:solidFill>
              <a:ln w="19050">
                <a:solidFill>
                  <a:schemeClr val="bg1"/>
                </a:solidFill>
              </a:ln>
              <a:effectLst/>
            </c:spPr>
            <c:extLst>
              <c:ext xmlns:c16="http://schemas.microsoft.com/office/drawing/2014/chart" uri="{C3380CC4-5D6E-409C-BE32-E72D297353CC}">
                <c16:uniqueId val="{00000013-B63A-4EDC-ADAB-4EFA14271B8A}"/>
              </c:ext>
            </c:extLst>
          </c:dPt>
          <c:dPt>
            <c:idx val="10"/>
            <c:bubble3D val="0"/>
            <c:spPr>
              <a:solidFill>
                <a:srgbClr val="FFCCFF"/>
              </a:solidFill>
              <a:ln w="19050">
                <a:solidFill>
                  <a:schemeClr val="lt1"/>
                </a:solidFill>
              </a:ln>
              <a:effectLst/>
            </c:spPr>
            <c:extLst>
              <c:ext xmlns:c16="http://schemas.microsoft.com/office/drawing/2014/chart" uri="{C3380CC4-5D6E-409C-BE32-E72D297353CC}">
                <c16:uniqueId val="{00000015-B63A-4EDC-ADAB-4EFA14271B8A}"/>
              </c:ext>
            </c:extLst>
          </c:dPt>
          <c:dLbls>
            <c:dLbl>
              <c:idx val="0"/>
              <c:layout>
                <c:manualLayout>
                  <c:x val="0.22504667448483834"/>
                  <c:y val="-0.15055991071982147"/>
                </c:manualLayout>
              </c:layout>
              <c:tx>
                <c:rich>
                  <a:bodyPr/>
                  <a:lstStyle/>
                  <a:p>
                    <a:fld id="{B6A79619-3446-43B7-A580-DB46933DF03B}" type="CATEGORYNAME">
                      <a:rPr lang="en-US" b="1">
                        <a:solidFill>
                          <a:srgbClr val="469067"/>
                        </a:solidFill>
                      </a:rPr>
                      <a:pPr/>
                      <a:t>[NOM DE CATÉGORIE]</a:t>
                    </a:fld>
                    <a:r>
                      <a:rPr lang="en-US" b="1" baseline="0">
                        <a:solidFill>
                          <a:srgbClr val="469067"/>
                        </a:solidFill>
                      </a:rPr>
                      <a:t>
</a:t>
                    </a:r>
                    <a:fld id="{1E071AC0-D409-4D44-AAFC-7FAE3B8FB748}" type="PERCENTAGE">
                      <a:rPr lang="en-US" b="1" baseline="0">
                        <a:solidFill>
                          <a:sysClr val="windowText" lastClr="000000"/>
                        </a:solidFill>
                      </a:rPr>
                      <a:pPr/>
                      <a:t>[POURCENTAGE]</a:t>
                    </a:fld>
                    <a:endParaRPr lang="en-US" b="1" baseline="0">
                      <a:solidFill>
                        <a:srgbClr val="469067"/>
                      </a:solidFill>
                    </a:endParaRP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5AF8-4173-86B6-79C237B169A1}"/>
                </c:ext>
              </c:extLst>
            </c:dLbl>
            <c:dLbl>
              <c:idx val="1"/>
              <c:layout>
                <c:manualLayout>
                  <c:x val="0.16086238900988439"/>
                  <c:y val="-9.3355620311240617E-2"/>
                </c:manualLayout>
              </c:layout>
              <c:tx>
                <c:rich>
                  <a:bodyPr/>
                  <a:lstStyle/>
                  <a:p>
                    <a:fld id="{0E675B28-084D-4EC0-ADBB-FF9605E0A026}" type="CATEGORYNAME">
                      <a:rPr lang="en-US" sz="2000" b="1" i="0" u="none" strike="noStrike" kern="1200" baseline="0">
                        <a:solidFill>
                          <a:srgbClr val="00B050"/>
                        </a:solidFill>
                        <a:latin typeface="+mn-lt"/>
                        <a:ea typeface="+mn-ea"/>
                        <a:cs typeface="+mn-cs"/>
                      </a:rPr>
                      <a:pPr/>
                      <a:t>[NOM DE CATÉGORIE]</a:t>
                    </a:fld>
                    <a:r>
                      <a:rPr lang="en-US" sz="2000" b="1" i="0" u="none" strike="noStrike" kern="1200" baseline="0">
                        <a:solidFill>
                          <a:srgbClr val="00B050"/>
                        </a:solidFill>
                        <a:latin typeface="+mn-lt"/>
                        <a:ea typeface="+mn-ea"/>
                        <a:cs typeface="+mn-cs"/>
                      </a:rPr>
                      <a:t>
</a:t>
                    </a:r>
                    <a:fld id="{E1250878-394A-4D0D-9AAE-1C651F28705B}" type="PERCENTAGE">
                      <a:rPr lang="en-US" sz="2000" b="1" i="0" u="none" strike="noStrike" kern="1200" baseline="0">
                        <a:solidFill>
                          <a:sysClr val="windowText" lastClr="000000"/>
                        </a:solidFill>
                        <a:latin typeface="+mn-lt"/>
                        <a:ea typeface="+mn-ea"/>
                        <a:cs typeface="+mn-cs"/>
                      </a:rPr>
                      <a:pPr/>
                      <a:t>[POURCENTAGE]</a:t>
                    </a:fld>
                    <a:endParaRPr lang="en-US" sz="2000" b="1" i="0" u="none" strike="noStrike" kern="1200" baseline="0">
                      <a:solidFill>
                        <a:srgbClr val="00B050"/>
                      </a:solidFill>
                      <a:latin typeface="+mn-lt"/>
                      <a:ea typeface="+mn-ea"/>
                      <a:cs typeface="+mn-cs"/>
                    </a:endParaRP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5AF8-4173-86B6-79C237B169A1}"/>
                </c:ext>
              </c:extLst>
            </c:dLbl>
            <c:dLbl>
              <c:idx val="2"/>
              <c:layout>
                <c:manualLayout>
                  <c:x val="0.3022951918244261"/>
                  <c:y val="8.6263004526009046E-2"/>
                </c:manualLayout>
              </c:layout>
              <c:tx>
                <c:rich>
                  <a:bodyPr/>
                  <a:lstStyle/>
                  <a:p>
                    <a:fld id="{B86BCD02-89EE-4866-8493-928323AFFF3E}" type="CATEGORYNAME">
                      <a:rPr lang="en-US" b="1">
                        <a:solidFill>
                          <a:srgbClr val="33CC33"/>
                        </a:solidFill>
                      </a:rPr>
                      <a:pPr/>
                      <a:t>[NOM DE CATÉGORIE]</a:t>
                    </a:fld>
                    <a:r>
                      <a:rPr lang="en-US" b="1" baseline="0">
                        <a:solidFill>
                          <a:srgbClr val="33CC33"/>
                        </a:solidFill>
                      </a:rPr>
                      <a:t>
</a:t>
                    </a:r>
                    <a:fld id="{A44F5251-7127-47FC-9CC6-3CEEED4BF425}" type="PERCENTAGE">
                      <a:rPr lang="en-US" b="1" baseline="0">
                        <a:solidFill>
                          <a:sysClr val="windowText" lastClr="000000"/>
                        </a:solidFill>
                      </a:rPr>
                      <a:pPr/>
                      <a:t>[POURCENTAGE]</a:t>
                    </a:fld>
                    <a:endParaRPr lang="en-US" b="1" baseline="0">
                      <a:solidFill>
                        <a:srgbClr val="33CC33"/>
                      </a:solidFill>
                    </a:endParaRP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5AF8-4173-86B6-79C237B169A1}"/>
                </c:ext>
              </c:extLst>
            </c:dLbl>
            <c:dLbl>
              <c:idx val="3"/>
              <c:layout>
                <c:manualLayout>
                  <c:x val="-0.12317936002680518"/>
                  <c:y val="0.19275808791617582"/>
                </c:manualLayout>
              </c:layout>
              <c:tx>
                <c:rich>
                  <a:bodyPr/>
                  <a:lstStyle/>
                  <a:p>
                    <a:fld id="{A2594F03-9DDE-469C-8A1A-11CF5DFBDA7A}" type="CATEGORYNAME">
                      <a:rPr lang="en-US" b="1">
                        <a:solidFill>
                          <a:srgbClr val="92D050"/>
                        </a:solidFill>
                      </a:rPr>
                      <a:pPr/>
                      <a:t>[NOM DE CATÉGORIE]</a:t>
                    </a:fld>
                    <a:r>
                      <a:rPr lang="en-US" b="1" baseline="0">
                        <a:solidFill>
                          <a:srgbClr val="92D050"/>
                        </a:solidFill>
                      </a:rPr>
                      <a:t>
</a:t>
                    </a:r>
                    <a:fld id="{8EA55020-8151-43EB-8101-9C7D75E93DE6}" type="PERCENTAGE">
                      <a:rPr lang="en-US" b="1" baseline="0">
                        <a:solidFill>
                          <a:sysClr val="windowText" lastClr="000000"/>
                        </a:solidFill>
                      </a:rPr>
                      <a:pPr/>
                      <a:t>[POURCENTAGE]</a:t>
                    </a:fld>
                    <a:endParaRPr lang="en-US" b="1" baseline="0">
                      <a:solidFill>
                        <a:srgbClr val="92D050"/>
                      </a:solidFill>
                    </a:endParaRP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5AF8-4173-86B6-79C237B169A1}"/>
                </c:ext>
              </c:extLst>
            </c:dLbl>
            <c:dLbl>
              <c:idx val="4"/>
              <c:layout>
                <c:manualLayout>
                  <c:x val="-0.2466367565756408"/>
                  <c:y val="0.10283806807613606"/>
                </c:manualLayout>
              </c:layout>
              <c:tx>
                <c:rich>
                  <a:bodyPr/>
                  <a:lstStyle/>
                  <a:p>
                    <a:fld id="{E2D783DC-58F7-4667-8612-1E2EFC005C14}" type="CATEGORYNAME">
                      <a:rPr lang="en-US" sz="2000" b="1" i="0" u="none" strike="noStrike" kern="1200" baseline="0">
                        <a:solidFill>
                          <a:srgbClr val="B4F991"/>
                        </a:solidFill>
                        <a:latin typeface="+mn-lt"/>
                        <a:ea typeface="+mn-ea"/>
                        <a:cs typeface="+mn-cs"/>
                      </a:rPr>
                      <a:pPr/>
                      <a:t>[NOM DE CATÉGORIE]</a:t>
                    </a:fld>
                    <a:r>
                      <a:rPr lang="en-US" sz="2000" b="1" i="0" u="none" strike="noStrike" kern="1200" baseline="0">
                        <a:solidFill>
                          <a:srgbClr val="B4F991"/>
                        </a:solidFill>
                        <a:latin typeface="+mn-lt"/>
                        <a:ea typeface="+mn-ea"/>
                        <a:cs typeface="+mn-cs"/>
                      </a:rPr>
                      <a:t>
</a:t>
                    </a:r>
                    <a:fld id="{BBEA55A6-C025-4FA9-A114-B6C3946D06A3}" type="PERCENTAGE">
                      <a:rPr lang="en-US" sz="2000" b="1" i="0" u="none" strike="noStrike" kern="1200" baseline="0">
                        <a:solidFill>
                          <a:sysClr val="windowText" lastClr="000000"/>
                        </a:solidFill>
                        <a:latin typeface="+mn-lt"/>
                        <a:ea typeface="+mn-ea"/>
                        <a:cs typeface="+mn-cs"/>
                      </a:rPr>
                      <a:pPr/>
                      <a:t>[POURCENTAGE]</a:t>
                    </a:fld>
                    <a:endParaRPr lang="en-US" sz="2000" b="1" i="0" u="none" strike="noStrike" kern="1200" baseline="0">
                      <a:solidFill>
                        <a:srgbClr val="B4F991"/>
                      </a:solidFill>
                      <a:latin typeface="+mn-lt"/>
                      <a:ea typeface="+mn-ea"/>
                      <a:cs typeface="+mn-cs"/>
                    </a:endParaRP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5AF8-4173-86B6-79C237B169A1}"/>
                </c:ext>
              </c:extLst>
            </c:dLbl>
            <c:dLbl>
              <c:idx val="5"/>
              <c:layout>
                <c:manualLayout>
                  <c:x val="-0.28253429385156642"/>
                  <c:y val="-2.6184884369768738E-2"/>
                </c:manualLayout>
              </c:layout>
              <c:tx>
                <c:rich>
                  <a:bodyPr/>
                  <a:lstStyle/>
                  <a:p>
                    <a:fld id="{D7487C79-9BF0-4CB2-B2F7-575FD4B5DF2C}" type="CATEGORYNAME">
                      <a:rPr lang="en-US" sz="2000" b="1" i="0" u="none" strike="noStrike" kern="1200" baseline="0">
                        <a:solidFill>
                          <a:srgbClr val="BEE3A7"/>
                        </a:solidFill>
                        <a:latin typeface="+mn-lt"/>
                        <a:ea typeface="+mn-ea"/>
                        <a:cs typeface="+mn-cs"/>
                      </a:rPr>
                      <a:pPr/>
                      <a:t>[NOM DE CATÉGORIE]</a:t>
                    </a:fld>
                    <a:r>
                      <a:rPr lang="en-US" b="1" baseline="0">
                        <a:solidFill>
                          <a:schemeClr val="tx1"/>
                        </a:solidFill>
                      </a:rPr>
                      <a:t>
</a:t>
                    </a:r>
                    <a:fld id="{0D176CEB-7BDF-4641-B280-79209EB47433}" type="PERCENTAGE">
                      <a:rPr lang="en-US" b="1" baseline="0">
                        <a:solidFill>
                          <a:schemeClr val="tx1"/>
                        </a:solidFill>
                      </a:rPr>
                      <a:pPr/>
                      <a:t>[POURCENTAGE]</a:t>
                    </a:fld>
                    <a:endParaRPr lang="en-US" b="1" baseline="0">
                      <a:solidFill>
                        <a:schemeClr val="tx1"/>
                      </a:solidFill>
                    </a:endParaRP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5AF8-4173-86B6-79C237B169A1}"/>
                </c:ext>
              </c:extLst>
            </c:dLbl>
            <c:dLbl>
              <c:idx val="6"/>
              <c:layout>
                <c:manualLayout>
                  <c:x val="-0.24901484335734628"/>
                  <c:y val="-5.3600446400892801E-2"/>
                </c:manualLayout>
              </c:layout>
              <c:tx>
                <c:rich>
                  <a:bodyPr/>
                  <a:lstStyle/>
                  <a:p>
                    <a:fld id="{6D30F0F3-47CC-4411-BCE3-B56710058B4E}" type="CATEGORYNAME">
                      <a:rPr lang="en-US">
                        <a:solidFill>
                          <a:srgbClr val="7030A0"/>
                        </a:solidFill>
                      </a:rPr>
                      <a:pPr/>
                      <a:t>[NOM DE CATÉGORIE]</a:t>
                    </a:fld>
                    <a:r>
                      <a:rPr lang="en-US" baseline="0">
                        <a:solidFill>
                          <a:srgbClr val="7030A0"/>
                        </a:solidFill>
                      </a:rPr>
                      <a:t>
</a:t>
                    </a:r>
                    <a:fld id="{378DF145-7B9D-47FA-9C71-4AC2C1F28EC9}" type="PERCENTAGE">
                      <a:rPr lang="en-US" baseline="0">
                        <a:solidFill>
                          <a:sysClr val="windowText" lastClr="000000"/>
                        </a:solidFill>
                      </a:rPr>
                      <a:pPr/>
                      <a:t>[POURCENTAGE]</a:t>
                    </a:fld>
                    <a:endParaRPr lang="en-US" baseline="0">
                      <a:solidFill>
                        <a:srgbClr val="7030A0"/>
                      </a:solidFill>
                    </a:endParaRP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D-5AF8-4173-86B6-79C237B169A1}"/>
                </c:ext>
              </c:extLst>
            </c:dLbl>
            <c:dLbl>
              <c:idx val="7"/>
              <c:layout>
                <c:manualLayout>
                  <c:x val="-0.27460150779024961"/>
                  <c:y val="-7.8656134912269873E-2"/>
                </c:manualLayout>
              </c:layout>
              <c:tx>
                <c:rich>
                  <a:bodyPr/>
                  <a:lstStyle/>
                  <a:p>
                    <a:fld id="{9804F5BC-F23F-4F5A-A516-EA97DCD1A09C}" type="CATEGORYNAME">
                      <a:rPr lang="en-US">
                        <a:solidFill>
                          <a:srgbClr val="9900CC"/>
                        </a:solidFill>
                      </a:rPr>
                      <a:pPr/>
                      <a:t>[NOM DE CATÉGORIE]</a:t>
                    </a:fld>
                    <a:r>
                      <a:rPr lang="en-US" baseline="0">
                        <a:solidFill>
                          <a:srgbClr val="9900CC"/>
                        </a:solidFill>
                      </a:rPr>
                      <a:t>
</a:t>
                    </a:r>
                    <a:fld id="{F7706E89-C920-4690-9744-9EF1F555DFF9}" type="PERCENTAGE">
                      <a:rPr lang="en-US" baseline="0">
                        <a:solidFill>
                          <a:sysClr val="windowText" lastClr="000000"/>
                        </a:solidFill>
                      </a:rPr>
                      <a:pPr/>
                      <a:t>[POURCENTAGE]</a:t>
                    </a:fld>
                    <a:endParaRPr lang="en-US" baseline="0">
                      <a:solidFill>
                        <a:srgbClr val="9900CC"/>
                      </a:solidFill>
                    </a:endParaRP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5AF8-4173-86B6-79C237B169A1}"/>
                </c:ext>
              </c:extLst>
            </c:dLbl>
            <c:dLbl>
              <c:idx val="8"/>
              <c:layout>
                <c:manualLayout>
                  <c:x val="-0.26372418785923268"/>
                  <c:y val="-0.20941920296315952"/>
                </c:manualLayout>
              </c:layout>
              <c:tx>
                <c:rich>
                  <a:bodyPr/>
                  <a:lstStyle/>
                  <a:p>
                    <a:fld id="{6517AE60-3F9A-4AA7-92B2-65B0B15E51AA}" type="CATEGORYNAME">
                      <a:rPr lang="en-US">
                        <a:solidFill>
                          <a:srgbClr val="990099"/>
                        </a:solidFill>
                      </a:rPr>
                      <a:pPr/>
                      <a:t>[NOM DE CATÉGORIE]</a:t>
                    </a:fld>
                    <a:r>
                      <a:rPr lang="en-US" baseline="0">
                        <a:solidFill>
                          <a:srgbClr val="990099"/>
                        </a:solidFill>
                      </a:rPr>
                      <a:t>
</a:t>
                    </a:r>
                    <a:fld id="{1441A1DE-E176-4209-BB38-9FAC624F0E49}" type="PERCENTAGE">
                      <a:rPr lang="en-US" baseline="0">
                        <a:solidFill>
                          <a:sysClr val="windowText" lastClr="000000"/>
                        </a:solidFill>
                      </a:rPr>
                      <a:pPr/>
                      <a:t>[POURCENTAGE]</a:t>
                    </a:fld>
                    <a:endParaRPr lang="en-US" baseline="0">
                      <a:solidFill>
                        <a:srgbClr val="990099"/>
                      </a:solidFill>
                    </a:endParaRPr>
                  </a:p>
                </c:rich>
              </c:tx>
              <c:showLegendKey val="0"/>
              <c:showVal val="0"/>
              <c:showCatName val="1"/>
              <c:showSerName val="0"/>
              <c:showPercent val="1"/>
              <c:showBubbleSize val="0"/>
              <c:extLst>
                <c:ext xmlns:c15="http://schemas.microsoft.com/office/drawing/2012/chart" uri="{CE6537A1-D6FC-4f65-9D91-7224C49458BB}">
                  <c15:layout>
                    <c:manualLayout>
                      <c:w val="0.17879843065865902"/>
                      <c:h val="0.15037413761166771"/>
                    </c:manualLayout>
                  </c15:layout>
                  <c15:dlblFieldTable/>
                  <c15:showDataLabelsRange val="0"/>
                </c:ext>
                <c:ext xmlns:c16="http://schemas.microsoft.com/office/drawing/2014/chart" uri="{C3380CC4-5D6E-409C-BE32-E72D297353CC}">
                  <c16:uniqueId val="{00000017-95ED-43F6-A4E9-F78D38DC9C9A}"/>
                </c:ext>
              </c:extLst>
            </c:dLbl>
            <c:dLbl>
              <c:idx val="9"/>
              <c:layout>
                <c:manualLayout>
                  <c:x val="-7.0950122332631274E-2"/>
                  <c:y val="-0.31157492746308513"/>
                </c:manualLayout>
              </c:layout>
              <c:tx>
                <c:rich>
                  <a:bodyPr/>
                  <a:lstStyle/>
                  <a:p>
                    <a:fld id="{38F04C6D-BFEA-416C-B5D2-4596AD1283DB}" type="CATEGORYNAME">
                      <a:rPr lang="en-US" b="1">
                        <a:solidFill>
                          <a:srgbClr val="E67AE6"/>
                        </a:solidFill>
                      </a:rPr>
                      <a:pPr/>
                      <a:t>[NOM DE CATÉGORIE]</a:t>
                    </a:fld>
                    <a:r>
                      <a:rPr lang="en-US" b="1" baseline="0">
                        <a:solidFill>
                          <a:srgbClr val="E67AE6"/>
                        </a:solidFill>
                      </a:rPr>
                      <a:t>
</a:t>
                    </a:r>
                    <a:fld id="{0C632B4F-6326-409C-A162-954360DE8B5D}" type="PERCENTAGE">
                      <a:rPr lang="en-US" b="1" baseline="0">
                        <a:solidFill>
                          <a:sysClr val="windowText" lastClr="000000"/>
                        </a:solidFill>
                      </a:rPr>
                      <a:pPr/>
                      <a:t>[POURCENTAGE]</a:t>
                    </a:fld>
                    <a:endParaRPr lang="en-US" b="1" baseline="0">
                      <a:solidFill>
                        <a:srgbClr val="E67AE6"/>
                      </a:solidFill>
                    </a:endParaRP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3-B63A-4EDC-ADAB-4EFA14271B8A}"/>
                </c:ext>
              </c:extLst>
            </c:dLbl>
            <c:dLbl>
              <c:idx val="10"/>
              <c:layout>
                <c:manualLayout>
                  <c:x val="0.12943758324800883"/>
                  <c:y val="-0.29049933396326549"/>
                </c:manualLayout>
              </c:layout>
              <c:tx>
                <c:rich>
                  <a:bodyPr/>
                  <a:lstStyle/>
                  <a:p>
                    <a:fld id="{C0B51306-C3F6-417F-A187-0DE87EACD24B}" type="CATEGORYNAME">
                      <a:rPr lang="en-US" b="1">
                        <a:solidFill>
                          <a:srgbClr val="FFCCFF"/>
                        </a:solidFill>
                      </a:rPr>
                      <a:pPr/>
                      <a:t>[NOM DE CATÉGORIE]</a:t>
                    </a:fld>
                    <a:r>
                      <a:rPr lang="en-US" b="1" baseline="0">
                        <a:solidFill>
                          <a:srgbClr val="FFCCFF"/>
                        </a:solidFill>
                      </a:rPr>
                      <a:t>
</a:t>
                    </a:r>
                    <a:fld id="{10766D8C-CBC4-431B-AE4F-BC094BD81226}" type="PERCENTAGE">
                      <a:rPr lang="en-US" b="1" baseline="0">
                        <a:solidFill>
                          <a:sysClr val="windowText" lastClr="000000"/>
                        </a:solidFill>
                      </a:rPr>
                      <a:pPr/>
                      <a:t>[POURCENTAGE]</a:t>
                    </a:fld>
                    <a:endParaRPr lang="en-US" b="1" baseline="0">
                      <a:solidFill>
                        <a:srgbClr val="FFCCFF"/>
                      </a:solidFill>
                    </a:endParaRP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5-B63A-4EDC-ADAB-4EFA14271B8A}"/>
                </c:ext>
              </c:extLst>
            </c:dLbl>
            <c:numFmt formatCode="0.0%" sourceLinked="0"/>
            <c:spPr>
              <a:solidFill>
                <a:sysClr val="window" lastClr="FFFFFF"/>
              </a:solidFill>
              <a:ln>
                <a:solidFill>
                  <a:sysClr val="window" lastClr="FFFFFF"/>
                </a:solidFill>
              </a:ln>
              <a:effectLst/>
            </c:spPr>
            <c:txPr>
              <a:bodyPr rot="0" spcFirstLastPara="1" vertOverflow="clip" horzOverflow="clip" vert="horz" wrap="square" lIns="38100" tIns="19050" rIns="38100" bIns="19050" anchor="ctr" anchorCtr="0">
                <a:spAutoFit/>
              </a:bodyPr>
              <a:lstStyle/>
              <a:p>
                <a:pPr algn="ctr">
                  <a:defRPr lang="en-US" sz="1800" b="1" i="0" u="none" strike="noStrike" kern="1200" baseline="0">
                    <a:solidFill>
                      <a:srgbClr val="B4F991"/>
                    </a:solidFill>
                    <a:latin typeface="+mn-lt"/>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extLst>
                <c:ext xmlns:c15="http://schemas.microsoft.com/office/drawing/2012/chart" uri="{02D57815-91ED-43cb-92C2-25804820EDAC}">
                  <c15:fullRef>
                    <c15:sqref>'Synthèse allocation'!$B$18:$B$69</c15:sqref>
                  </c15:fullRef>
                </c:ext>
              </c:extLst>
              <c:f>('Synthèse allocation'!$B$18,'Synthèse allocation'!$B$24,'Synthèse allocation'!$B$31,'Synthèse allocation'!$B$36,'Synthèse allocation'!$B$40,'Synthèse allocation'!$B$43,'Synthèse allocation'!$B$45,'Synthèse allocation'!$B$52,'Synthèse allocation'!$B$55,'Synthèse allocation'!$B$58,'Synthèse allocation'!$B$65)</c:f>
              <c:strCache>
                <c:ptCount val="11"/>
                <c:pt idx="0">
                  <c:v>Infrastructures de production d'énergie verte</c:v>
                </c:pt>
                <c:pt idx="1">
                  <c:v>Immobilier vert</c:v>
                </c:pt>
                <c:pt idx="2">
                  <c:v>Transport et mobilité durable</c:v>
                </c:pt>
                <c:pt idx="3">
                  <c:v>Réhabilitation de sites</c:v>
                </c:pt>
                <c:pt idx="4">
                  <c:v>Transition alimentaire</c:v>
                </c:pt>
                <c:pt idx="5">
                  <c:v>Centres de données
éco-efficients</c:v>
                </c:pt>
                <c:pt idx="6">
                  <c:v>Accès au numérique</c:v>
                </c:pt>
                <c:pt idx="7">
                  <c:v>Immobilier social</c:v>
                </c:pt>
                <c:pt idx="8">
                  <c:v>Education et insertion professionnelle</c:v>
                </c:pt>
                <c:pt idx="9">
                  <c:v>Santé et médico social</c:v>
                </c:pt>
                <c:pt idx="10">
                  <c:v>Economie Sociale et Solidaire</c:v>
                </c:pt>
              </c:strCache>
            </c:strRef>
          </c:cat>
          <c:val>
            <c:numRef>
              <c:extLst>
                <c:ext xmlns:c15="http://schemas.microsoft.com/office/drawing/2012/chart" uri="{02D57815-91ED-43cb-92C2-25804820EDAC}">
                  <c15:fullRef>
                    <c15:sqref>'Synthèse allocation'!$E$18:$E$69</c15:sqref>
                  </c15:fullRef>
                </c:ext>
              </c:extLst>
              <c:f>('Synthèse allocation'!$E$18,'Synthèse allocation'!$E$24,'Synthèse allocation'!$E$31,'Synthèse allocation'!$E$36,'Synthèse allocation'!$E$40,'Synthèse allocation'!$E$43,'Synthèse allocation'!$E$45,'Synthèse allocation'!$E$52,'Synthèse allocation'!$E$55,'Synthèse allocation'!$E$58,'Synthèse allocation'!$E$65)</c:f>
              <c:numCache>
                <c:formatCode>#\ ##0.00\ \ </c:formatCode>
                <c:ptCount val="11"/>
                <c:pt idx="0">
                  <c:v>246604852.78999999</c:v>
                </c:pt>
                <c:pt idx="1">
                  <c:v>1466481037.7750332</c:v>
                </c:pt>
                <c:pt idx="2">
                  <c:v>277804033.86553389</c:v>
                </c:pt>
                <c:pt idx="3">
                  <c:v>165000000</c:v>
                </c:pt>
                <c:pt idx="4">
                  <c:v>8272498.79</c:v>
                </c:pt>
                <c:pt idx="5">
                  <c:v>8424700</c:v>
                </c:pt>
                <c:pt idx="6">
                  <c:v>642858541.16910088</c:v>
                </c:pt>
                <c:pt idx="7">
                  <c:v>412121959.77999997</c:v>
                </c:pt>
                <c:pt idx="8">
                  <c:v>5053935.88</c:v>
                </c:pt>
                <c:pt idx="9">
                  <c:v>111228829.7</c:v>
                </c:pt>
                <c:pt idx="10">
                  <c:v>52876259.480000004</c:v>
                </c:pt>
              </c:numCache>
            </c:numRef>
          </c:val>
          <c:extLst>
            <c:ext xmlns:c15="http://schemas.microsoft.com/office/drawing/2012/chart" uri="{02D57815-91ED-43cb-92C2-25804820EDAC}">
              <c15:categoryFilterExceptions>
                <c15:categoryFilterException>
                  <c15:sqref>'Synthèse allocation'!$E$54</c15:sqref>
                  <c15:dLbl>
                    <c:idx val="7"/>
                    <c:layout>
                      <c:manualLayout>
                        <c:x val="-0.29419242105122612"/>
                        <c:y val="-0.14524786864540576"/>
                      </c:manualLayout>
                    </c:layout>
                    <c:showLegendKey val="0"/>
                    <c:showVal val="0"/>
                    <c:showCatName val="1"/>
                    <c:showSerName val="0"/>
                    <c:showPercent val="1"/>
                    <c:showBubbleSize val="0"/>
                    <c:extLst>
                      <c:ext uri="{CE6537A1-D6FC-4f65-9D91-7224C49458BB}">
                        <c15:layout>
                          <c:manualLayout>
                            <c:w val="0.13433658329800763"/>
                            <c:h val="6.5462582886012005E-2"/>
                          </c:manualLayout>
                        </c15:layout>
                      </c:ext>
                      <c:ext xmlns:c16="http://schemas.microsoft.com/office/drawing/2014/chart" uri="{C3380CC4-5D6E-409C-BE32-E72D297353CC}">
                        <c16:uniqueId val="{00000016-5F53-40F0-92A0-42D01EBAD58A}"/>
                      </c:ext>
                    </c:extLst>
                  </c15:dLbl>
                </c15:categoryFilterException>
                <c15:categoryFilterException>
                  <c15:sqref>'Synthèse allocation'!$E$56</c15:sqref>
                  <c15:spPr xmlns:c15="http://schemas.microsoft.com/office/drawing/2012/chart">
                    <a:solidFill>
                      <a:srgbClr val="E67AE6"/>
                    </a:solidFill>
                    <a:ln w="19050">
                      <a:solidFill>
                        <a:schemeClr val="lt1"/>
                      </a:solidFill>
                    </a:ln>
                    <a:effectLst/>
                  </c15:spPr>
                  <c15:bubble3D val="0"/>
                </c15:categoryFilterException>
                <c15:categoryFilterException>
                  <c15:sqref>'Synthèse allocation'!$E$61</c15:sqref>
                  <c15:spPr xmlns:c15="http://schemas.microsoft.com/office/drawing/2012/chart">
                    <a:solidFill>
                      <a:srgbClr val="FFCCFF"/>
                    </a:solidFill>
                    <a:ln w="19050">
                      <a:solidFill>
                        <a:schemeClr val="lt1"/>
                      </a:solidFill>
                    </a:ln>
                    <a:effectLst/>
                  </c15:spPr>
                  <c15:bubble3D val="0"/>
                </c15:categoryFilterException>
              </c15:categoryFilterExceptions>
            </c:ext>
            <c:ext xmlns:c16="http://schemas.microsoft.com/office/drawing/2014/chart" uri="{C3380CC4-5D6E-409C-BE32-E72D297353CC}">
              <c16:uniqueId val="{00000016-5AF8-4173-86B6-79C237B169A1}"/>
            </c:ext>
          </c:extLst>
        </c:ser>
        <c:dLbls>
          <c:showLegendKey val="0"/>
          <c:showVal val="0"/>
          <c:showCatName val="0"/>
          <c:showSerName val="0"/>
          <c:showPercent val="0"/>
          <c:showBubbleSize val="0"/>
          <c:showLeaderLines val="1"/>
        </c:dLbls>
        <c:firstSliceAng val="0"/>
        <c:holeSize val="50"/>
      </c:doughnutChart>
      <c:spPr>
        <a:noFill/>
        <a:ln w="25400">
          <a:noFill/>
        </a:ln>
        <a:effectLst/>
      </c:spPr>
    </c:plotArea>
    <c:plotVisOnly val="0"/>
    <c:dispBlanksAs val="zero"/>
    <c:showDLblsOverMax val="0"/>
    <c:extLst/>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svg"/><Relationship Id="rId26" Type="http://schemas.openxmlformats.org/officeDocument/2006/relationships/image" Target="../media/image25.svg"/><Relationship Id="rId39" Type="http://schemas.openxmlformats.org/officeDocument/2006/relationships/hyperlink" Target="https://www.banquedesterritoires.fr/centrale-photovoltaique-sunr-cambrai" TargetMode="External"/><Relationship Id="rId21" Type="http://schemas.openxmlformats.org/officeDocument/2006/relationships/image" Target="../media/image20.png"/><Relationship Id="rId34" Type="http://schemas.openxmlformats.org/officeDocument/2006/relationships/image" Target="../media/image33.svg"/><Relationship Id="rId42" Type="http://schemas.openxmlformats.org/officeDocument/2006/relationships/hyperlink" Target="https://groupe-6.com/wp-content/uploads/2017/02/groupe-6-dp-intencity-schneider-electric.pdf" TargetMode="External"/><Relationship Id="rId47" Type="http://schemas.openxmlformats.org/officeDocument/2006/relationships/hyperlink" Target="https://www.groupeduval.com/inauguration-des-bureaux-neufs-le-racine-a-strasbourg/" TargetMode="External"/><Relationship Id="rId50" Type="http://schemas.openxmlformats.org/officeDocument/2006/relationships/hyperlink" Target="https://connexionbatiment.fr/projet/quai-des-caps-ilot-p11-cap-leeuwin/" TargetMode="External"/><Relationship Id="rId55" Type="http://schemas.openxmlformats.org/officeDocument/2006/relationships/hyperlink" Target="https://www.vinci-immobilier-institutionnel.com/projets/paris-13-illumine" TargetMode="External"/><Relationship Id="rId63" Type="http://schemas.openxmlformats.org/officeDocument/2006/relationships/hyperlink" Target="https://www.ecoles-de-production.com/" TargetMode="External"/><Relationship Id="rId68" Type="http://schemas.openxmlformats.org/officeDocument/2006/relationships/hyperlink" Target="https://www.logement-seniors.com/residence-seniors-location-beauvais-60000-residence-domitys-les-tisserands-3811-1.php" TargetMode="External"/><Relationship Id="rId76" Type="http://schemas.openxmlformats.org/officeDocument/2006/relationships/hyperlink" Target="http://www.novess.fr/" TargetMode="External"/><Relationship Id="rId7" Type="http://schemas.openxmlformats.org/officeDocument/2006/relationships/image" Target="../media/image7.png"/><Relationship Id="rId71" Type="http://schemas.openxmlformats.org/officeDocument/2006/relationships/hyperlink" Target="https://www.banquedesterritoires.fr/ehpad-de-salins-les-bains-bracon-dans-le-jura-39" TargetMode="External"/><Relationship Id="rId2" Type="http://schemas.openxmlformats.org/officeDocument/2006/relationships/image" Target="../media/image2.png"/><Relationship Id="rId16" Type="http://schemas.openxmlformats.org/officeDocument/2006/relationships/image" Target="../media/image16.svg"/><Relationship Id="rId29" Type="http://schemas.openxmlformats.org/officeDocument/2006/relationships/image" Target="../media/image28.png"/><Relationship Id="rId11" Type="http://schemas.openxmlformats.org/officeDocument/2006/relationships/image" Target="../media/image11.png"/><Relationship Id="rId24" Type="http://schemas.openxmlformats.org/officeDocument/2006/relationships/image" Target="../media/image23.svg"/><Relationship Id="rId32" Type="http://schemas.openxmlformats.org/officeDocument/2006/relationships/image" Target="../media/image31.svg"/><Relationship Id="rId37" Type="http://schemas.openxmlformats.org/officeDocument/2006/relationships/image" Target="../media/image35.svg"/><Relationship Id="rId40" Type="http://schemas.openxmlformats.org/officeDocument/2006/relationships/hyperlink" Target="https://www.fica-hpci.fr/" TargetMode="External"/><Relationship Id="rId45" Type="http://schemas.openxmlformats.org/officeDocument/2006/relationships/hyperlink" Target="https://www.groupe-artea.fr/reference/arteparc-lille-lesquin/" TargetMode="External"/><Relationship Id="rId53" Type="http://schemas.openxmlformats.org/officeDocument/2006/relationships/hyperlink" Target="https://www.constructioncayola.com/batiment/article/2019/12/18/127223/deux-immeubles-multiusages-naissent-saintouensurseine" TargetMode="External"/><Relationship Id="rId58" Type="http://schemas.openxmlformats.org/officeDocument/2006/relationships/hyperlink" Target="https://www.caissedesdepots.fr/actualites/secteur-residentiel-cdc-investissement-immobilier" TargetMode="External"/><Relationship Id="rId66" Type="http://schemas.openxmlformats.org/officeDocument/2006/relationships/hyperlink" Target="https://residences-villamedicis.com/villa/strasbourg/" TargetMode="External"/><Relationship Id="rId74" Type="http://schemas.openxmlformats.org/officeDocument/2006/relationships/hyperlink" Target="https://www.capresidencesseniors.com/residence-service/provence-alpes-cote-d-azur/vaucluse/carpentras/residence-domitys-les-tourmalines-carpentras-m34175.htm" TargetMode="External"/><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2.png"/><Relationship Id="rId28" Type="http://schemas.openxmlformats.org/officeDocument/2006/relationships/image" Target="../media/image27.svg"/><Relationship Id="rId36" Type="http://schemas.openxmlformats.org/officeDocument/2006/relationships/image" Target="../media/image34.png"/><Relationship Id="rId49" Type="http://schemas.openxmlformats.org/officeDocument/2006/relationships/hyperlink" Target="https://www.groupe-artea.fr/reference/arteparc-sophia/" TargetMode="External"/><Relationship Id="rId57" Type="http://schemas.openxmlformats.org/officeDocument/2006/relationships/hyperlink" Target="https://www.villederueil.fr/fr/la-marechalerie" TargetMode="External"/><Relationship Id="rId61" Type="http://schemas.openxmlformats.org/officeDocument/2006/relationships/hyperlink" Target="https://capfibre.fr/" TargetMode="External"/><Relationship Id="rId10" Type="http://schemas.openxmlformats.org/officeDocument/2006/relationships/image" Target="../media/image10.svg"/><Relationship Id="rId19" Type="http://schemas.openxmlformats.org/officeDocument/2006/relationships/chart" Target="../charts/chart1.xml"/><Relationship Id="rId31" Type="http://schemas.openxmlformats.org/officeDocument/2006/relationships/image" Target="../media/image30.png"/><Relationship Id="rId44" Type="http://schemas.openxmlformats.org/officeDocument/2006/relationships/hyperlink" Target="https://rovaltain.fr/fr/accompagnement-aux-entreprises/recherche-de-locauxterrains/batiment/le-cube-numerique-26/" TargetMode="External"/><Relationship Id="rId52" Type="http://schemas.openxmlformats.org/officeDocument/2006/relationships/hyperlink" Target="http://www.ecoquartiers.logement.gouv.fr/operation/1715/" TargetMode="External"/><Relationship Id="rId60" Type="http://schemas.openxmlformats.org/officeDocument/2006/relationships/hyperlink" Target="https://brownfields.fr/" TargetMode="External"/><Relationship Id="rId65" Type="http://schemas.openxmlformats.org/officeDocument/2006/relationships/hyperlink" Target="https://solifap.fr/pages/nos-projets" TargetMode="External"/><Relationship Id="rId73" Type="http://schemas.openxmlformats.org/officeDocument/2006/relationships/hyperlink" Target="https://www.logement-seniors.com/residence-seniors-location-dunkerque-59140-residence-domitys-la-cantate-3821-1.php" TargetMode="External"/><Relationship Id="rId4" Type="http://schemas.openxmlformats.org/officeDocument/2006/relationships/image" Target="../media/image4.svg"/><Relationship Id="rId9" Type="http://schemas.openxmlformats.org/officeDocument/2006/relationships/image" Target="../media/image9.png"/><Relationship Id="rId14" Type="http://schemas.openxmlformats.org/officeDocument/2006/relationships/image" Target="../media/image14.svg"/><Relationship Id="rId22" Type="http://schemas.openxmlformats.org/officeDocument/2006/relationships/image" Target="../media/image21.svg"/><Relationship Id="rId27" Type="http://schemas.openxmlformats.org/officeDocument/2006/relationships/image" Target="../media/image26.png"/><Relationship Id="rId30" Type="http://schemas.openxmlformats.org/officeDocument/2006/relationships/image" Target="../media/image29.svg"/><Relationship Id="rId35" Type="http://schemas.openxmlformats.org/officeDocument/2006/relationships/hyperlink" Target="https://coulanges-18.parc-eolien-jpee.fr/" TargetMode="External"/><Relationship Id="rId43" Type="http://schemas.openxmlformats.org/officeDocument/2006/relationships/hyperlink" Target="https://immobilier.cbre.fr/blog/bureaux/lillenium-environnement-bien-etre-travail/" TargetMode="External"/><Relationship Id="rId48" Type="http://schemas.openxmlformats.org/officeDocument/2006/relationships/hyperlink" Target="https://www.linkcity.com/projets/sud-est-lyon-le-flyer/" TargetMode="External"/><Relationship Id="rId56" Type="http://schemas.openxmlformats.org/officeDocument/2006/relationships/hyperlink" Target="https://www.okkohotels.com/fr/page/lille/okko-hotels-lille-centre-hotel-4-etoiles-a-deux-pas-de-la-grande-place.3097.html" TargetMode="External"/><Relationship Id="rId64" Type="http://schemas.openxmlformats.org/officeDocument/2006/relationships/hyperlink" Target="https://simplon.co/" TargetMode="External"/><Relationship Id="rId69" Type="http://schemas.openxmlformats.org/officeDocument/2006/relationships/hyperlink" Target="https://www.villas-ginkgos.com/copie-de-les-demeures-yonnaises" TargetMode="External"/><Relationship Id="rId8" Type="http://schemas.openxmlformats.org/officeDocument/2006/relationships/image" Target="../media/image8.svg"/><Relationship Id="rId51" Type="http://schemas.openxmlformats.org/officeDocument/2006/relationships/hyperlink" Target="http://www.soho-chapelle.fr/#accueil" TargetMode="External"/><Relationship Id="rId72" Type="http://schemas.openxmlformats.org/officeDocument/2006/relationships/hyperlink" Target="https://www.ohactiv.fr/residence-senior/residence-senior-st-pierre-oleron/" TargetMode="External"/><Relationship Id="rId3" Type="http://schemas.openxmlformats.org/officeDocument/2006/relationships/image" Target="../media/image3.png"/><Relationship Id="rId12" Type="http://schemas.openxmlformats.org/officeDocument/2006/relationships/image" Target="../media/image12.svg"/><Relationship Id="rId17" Type="http://schemas.openxmlformats.org/officeDocument/2006/relationships/image" Target="../media/image17.png"/><Relationship Id="rId25" Type="http://schemas.openxmlformats.org/officeDocument/2006/relationships/image" Target="../media/image24.png"/><Relationship Id="rId33" Type="http://schemas.openxmlformats.org/officeDocument/2006/relationships/image" Target="../media/image32.png"/><Relationship Id="rId38" Type="http://schemas.openxmlformats.org/officeDocument/2006/relationships/hyperlink" Target="https://www.sergies.fr/centrale/parc-eolien-de-migre/" TargetMode="External"/><Relationship Id="rId46" Type="http://schemas.openxmlformats.org/officeDocument/2006/relationships/hyperlink" Target="https://www.grandlyon.com/actions/lyon-la-duchere" TargetMode="External"/><Relationship Id="rId59" Type="http://schemas.openxmlformats.org/officeDocument/2006/relationships/hyperlink" Target="https://naoshotel.com/hampton-by-hilton/dijon-centre/" TargetMode="External"/><Relationship Id="rId67" Type="http://schemas.openxmlformats.org/officeDocument/2006/relationships/hyperlink" Target="https://www.pour-les-personnes-agees.gouv.fr/annuaire-ehpad-et-maisons-de-retraite/residence-autonomie/calvados-14/caen-14000/residence-de-la-haie-vigne/140015199" TargetMode="External"/><Relationship Id="rId20" Type="http://schemas.openxmlformats.org/officeDocument/2006/relationships/image" Target="../media/image19.jpeg"/><Relationship Id="rId41" Type="http://schemas.openxmlformats.org/officeDocument/2006/relationships/hyperlink" Target="http://www.loiret.cci.fr/citevolia" TargetMode="External"/><Relationship Id="rId54" Type="http://schemas.openxmlformats.org/officeDocument/2006/relationships/hyperlink" Target="https://parisladefense.com/fr/decouvrir/projets/altiplano" TargetMode="External"/><Relationship Id="rId62" Type="http://schemas.openxmlformats.org/officeDocument/2006/relationships/hyperlink" Target="https://www.losange-fibre.fr/" TargetMode="External"/><Relationship Id="rId70" Type="http://schemas.openxmlformats.org/officeDocument/2006/relationships/hyperlink" Target="https://residences-villamedicis.com/villa/saint-cyr-lecole/" TargetMode="External"/><Relationship Id="rId75" Type="http://schemas.openxmlformats.org/officeDocument/2006/relationships/hyperlink" Target="http://cosydiemnarbonne.fr/" TargetMode="External"/><Relationship Id="rId1" Type="http://schemas.openxmlformats.org/officeDocument/2006/relationships/image" Target="../media/image1.png"/><Relationship Id="rId6" Type="http://schemas.openxmlformats.org/officeDocument/2006/relationships/image" Target="../media/image6.svg"/></Relationships>
</file>

<file path=xl/drawings/_rels/drawing2.xml.rels><?xml version="1.0" encoding="UTF-8" standalone="yes"?>
<Relationships xmlns="http://schemas.openxmlformats.org/package/2006/relationships"><Relationship Id="rId13" Type="http://schemas.openxmlformats.org/officeDocument/2006/relationships/image" Target="../media/image15.png"/><Relationship Id="rId18" Type="http://schemas.openxmlformats.org/officeDocument/2006/relationships/image" Target="../media/image23.svg"/><Relationship Id="rId26" Type="http://schemas.openxmlformats.org/officeDocument/2006/relationships/image" Target="../media/image42.svg"/><Relationship Id="rId39" Type="http://schemas.openxmlformats.org/officeDocument/2006/relationships/hyperlink" Target="https://hympulsion.com/" TargetMode="External"/><Relationship Id="rId3" Type="http://schemas.openxmlformats.org/officeDocument/2006/relationships/image" Target="../media/image3.png"/><Relationship Id="rId21" Type="http://schemas.openxmlformats.org/officeDocument/2006/relationships/image" Target="../media/image20.png"/><Relationship Id="rId34" Type="http://schemas.openxmlformats.org/officeDocument/2006/relationships/hyperlink" Target="https://yspot.fr/" TargetMode="External"/><Relationship Id="rId42" Type="http://schemas.openxmlformats.org/officeDocument/2006/relationships/hyperlink" Target="https://www.data17.fr/" TargetMode="External"/><Relationship Id="rId47" Type="http://schemas.openxmlformats.org/officeDocument/2006/relationships/hyperlink" Target="https://agesetvie.com/" TargetMode="External"/><Relationship Id="rId7" Type="http://schemas.openxmlformats.org/officeDocument/2006/relationships/image" Target="../media/image36.png"/><Relationship Id="rId12" Type="http://schemas.openxmlformats.org/officeDocument/2006/relationships/image" Target="../media/image18.svg"/><Relationship Id="rId17" Type="http://schemas.openxmlformats.org/officeDocument/2006/relationships/image" Target="../media/image22.png"/><Relationship Id="rId25" Type="http://schemas.openxmlformats.org/officeDocument/2006/relationships/image" Target="../media/image41.png"/><Relationship Id="rId33" Type="http://schemas.openxmlformats.org/officeDocument/2006/relationships/hyperlink" Target="https://www.cbconstruction.fr/vinci/immeubles-de-bureaux-neufs/les-vergers-de-cergy/" TargetMode="External"/><Relationship Id="rId38" Type="http://schemas.openxmlformats.org/officeDocument/2006/relationships/hyperlink" Target="https://www.neotcapital.com/green-mobility/" TargetMode="External"/><Relationship Id="rId46" Type="http://schemas.openxmlformats.org/officeDocument/2006/relationships/hyperlink" Target="https://www.residences-espaceetvie.fr/residences/residence-services-seniors-a-saint-pol-de-leon-finistere-29?utm_source=capresidence&amp;utm_medium=clic" TargetMode="External"/><Relationship Id="rId2" Type="http://schemas.openxmlformats.org/officeDocument/2006/relationships/image" Target="../media/image2.png"/><Relationship Id="rId16" Type="http://schemas.openxmlformats.org/officeDocument/2006/relationships/image" Target="../media/image40.jpeg"/><Relationship Id="rId20" Type="http://schemas.openxmlformats.org/officeDocument/2006/relationships/image" Target="../media/image29.svg"/><Relationship Id="rId29" Type="http://schemas.openxmlformats.org/officeDocument/2006/relationships/hyperlink" Target="http://www.quenea.com/" TargetMode="External"/><Relationship Id="rId41" Type="http://schemas.openxmlformats.org/officeDocument/2006/relationships/hyperlink" Target="https://thesee-datacenter.net/datacenters/" TargetMode="External"/><Relationship Id="rId1" Type="http://schemas.openxmlformats.org/officeDocument/2006/relationships/image" Target="../media/image1.png"/><Relationship Id="rId6" Type="http://schemas.openxmlformats.org/officeDocument/2006/relationships/image" Target="../media/image6.svg"/><Relationship Id="rId11" Type="http://schemas.openxmlformats.org/officeDocument/2006/relationships/image" Target="../media/image17.png"/><Relationship Id="rId24" Type="http://schemas.openxmlformats.org/officeDocument/2006/relationships/image" Target="../media/image27.svg"/><Relationship Id="rId32" Type="http://schemas.openxmlformats.org/officeDocument/2006/relationships/hyperlink" Target="https://www.ostwind.fr/nos-projets" TargetMode="External"/><Relationship Id="rId37" Type="http://schemas.openxmlformats.org/officeDocument/2006/relationships/hyperlink" Target="https://www.realestate.bnpparibas.fr/fr" TargetMode="External"/><Relationship Id="rId40" Type="http://schemas.openxmlformats.org/officeDocument/2006/relationships/hyperlink" Target="https://www.webaxys.fr/" TargetMode="External"/><Relationship Id="rId45" Type="http://schemas.openxmlformats.org/officeDocument/2006/relationships/hyperlink" Target="https://www.valdoisefibre.fr/#/" TargetMode="External"/><Relationship Id="rId5" Type="http://schemas.openxmlformats.org/officeDocument/2006/relationships/image" Target="../media/image5.png"/><Relationship Id="rId15" Type="http://schemas.openxmlformats.org/officeDocument/2006/relationships/chart" Target="../charts/chart2.xml"/><Relationship Id="rId23" Type="http://schemas.openxmlformats.org/officeDocument/2006/relationships/image" Target="../media/image26.png"/><Relationship Id="rId28" Type="http://schemas.openxmlformats.org/officeDocument/2006/relationships/image" Target="../media/image44.svg"/><Relationship Id="rId36" Type="http://schemas.openxmlformats.org/officeDocument/2006/relationships/hyperlink" Target="https://entreprises.nexity.fr/nos-realisations/evidence" TargetMode="External"/><Relationship Id="rId49" Type="http://schemas.openxmlformats.org/officeDocument/2006/relationships/hyperlink" Target="http://encoreheureux.org/projets/petit/" TargetMode="External"/><Relationship Id="rId10" Type="http://schemas.openxmlformats.org/officeDocument/2006/relationships/image" Target="../media/image39.svg"/><Relationship Id="rId19" Type="http://schemas.openxmlformats.org/officeDocument/2006/relationships/image" Target="../media/image28.png"/><Relationship Id="rId31" Type="http://schemas.openxmlformats.org/officeDocument/2006/relationships/image" Target="../media/image35.svg"/><Relationship Id="rId44" Type="http://schemas.openxmlformats.org/officeDocument/2006/relationships/hyperlink" Target="https://aisne-thd.fr/" TargetMode="External"/><Relationship Id="rId4" Type="http://schemas.openxmlformats.org/officeDocument/2006/relationships/image" Target="../media/image4.svg"/><Relationship Id="rId9" Type="http://schemas.openxmlformats.org/officeDocument/2006/relationships/image" Target="../media/image38.png"/><Relationship Id="rId14" Type="http://schemas.openxmlformats.org/officeDocument/2006/relationships/image" Target="../media/image16.svg"/><Relationship Id="rId22" Type="http://schemas.openxmlformats.org/officeDocument/2006/relationships/image" Target="../media/image21.svg"/><Relationship Id="rId27" Type="http://schemas.openxmlformats.org/officeDocument/2006/relationships/image" Target="../media/image43.png"/><Relationship Id="rId30" Type="http://schemas.openxmlformats.org/officeDocument/2006/relationships/image" Target="../media/image34.png"/><Relationship Id="rId35" Type="http://schemas.openxmlformats.org/officeDocument/2006/relationships/hyperlink" Target="https://region-aura.latribune.fr/territoire/2019-07-10/lyon-un-groupement-d-operateurs-pour-exploiter-l-hotel-logistique-du-port-edouard-herriot-823082.html" TargetMode="External"/><Relationship Id="rId43" Type="http://schemas.openxmlformats.org/officeDocument/2006/relationships/hyperlink" Target="https://www.fibre31.fr/" TargetMode="External"/><Relationship Id="rId48" Type="http://schemas.openxmlformats.org/officeDocument/2006/relationships/hyperlink" Target="https://www.korian.com/fr/blog/korian-noue-un-partenariat-avec-ages-vie-pour-developper-le-concept-novateur-de-colocation" TargetMode="External"/><Relationship Id="rId8" Type="http://schemas.openxmlformats.org/officeDocument/2006/relationships/image" Target="../media/image37.svg"/></Relationships>
</file>

<file path=xl/drawings/_rels/drawing3.xml.rels><?xml version="1.0" encoding="UTF-8" standalone="yes"?>
<Relationships xmlns="http://schemas.openxmlformats.org/package/2006/relationships"><Relationship Id="rId13" Type="http://schemas.openxmlformats.org/officeDocument/2006/relationships/image" Target="../media/image11.png"/><Relationship Id="rId18" Type="http://schemas.openxmlformats.org/officeDocument/2006/relationships/image" Target="../media/image34.png"/><Relationship Id="rId26" Type="http://schemas.openxmlformats.org/officeDocument/2006/relationships/hyperlink" Target="https://www.clem-e.com/" TargetMode="External"/><Relationship Id="rId39" Type="http://schemas.openxmlformats.org/officeDocument/2006/relationships/hyperlink" Target="https://comptoirdecampagne.fr/" TargetMode="External"/><Relationship Id="rId21" Type="http://schemas.openxmlformats.org/officeDocument/2006/relationships/hyperlink" Target="https://labarde-33.centrale-solaire-jpee.fr/" TargetMode="External"/><Relationship Id="rId34" Type="http://schemas.openxmlformats.org/officeDocument/2006/relationships/hyperlink" Target="https://www.icade.fr/projets/amenagement-urbain/village-des-athletes-lot-d" TargetMode="External"/><Relationship Id="rId42" Type="http://schemas.openxmlformats.org/officeDocument/2006/relationships/hyperlink" Target="https://www.residences-espaceetvie.fr/residences/residence-seniors-a-crozon-finistere-29" TargetMode="External"/><Relationship Id="rId47" Type="http://schemas.openxmlformats.org/officeDocument/2006/relationships/image" Target="../media/image26.png"/><Relationship Id="rId50" Type="http://schemas.openxmlformats.org/officeDocument/2006/relationships/image" Target="../media/image42.svg"/><Relationship Id="rId55" Type="http://schemas.openxmlformats.org/officeDocument/2006/relationships/image" Target="../media/image24.png"/><Relationship Id="rId7" Type="http://schemas.openxmlformats.org/officeDocument/2006/relationships/image" Target="../media/image36.png"/><Relationship Id="rId12" Type="http://schemas.openxmlformats.org/officeDocument/2006/relationships/image" Target="../media/image16.svg"/><Relationship Id="rId17" Type="http://schemas.openxmlformats.org/officeDocument/2006/relationships/hyperlink" Target="https://bois-du-frou-28.parc-eolien-jpee.fr/" TargetMode="External"/><Relationship Id="rId25" Type="http://schemas.openxmlformats.org/officeDocument/2006/relationships/hyperlink" Target="https://www.eiffage-immobilier.fr/logement-neuf-rueil-malmaison-o-domaine" TargetMode="External"/><Relationship Id="rId33" Type="http://schemas.openxmlformats.org/officeDocument/2006/relationships/hyperlink" Target="https://jolive-45.centrale-solaire-jpee.fr/" TargetMode="External"/><Relationship Id="rId38" Type="http://schemas.openxmlformats.org/officeDocument/2006/relationships/hyperlink" Target="https://berryfibreoptique.fr/" TargetMode="External"/><Relationship Id="rId46" Type="http://schemas.openxmlformats.org/officeDocument/2006/relationships/image" Target="../media/image21.svg"/><Relationship Id="rId2" Type="http://schemas.openxmlformats.org/officeDocument/2006/relationships/image" Target="../media/image2.png"/><Relationship Id="rId16" Type="http://schemas.openxmlformats.org/officeDocument/2006/relationships/image" Target="../media/image45.jpeg"/><Relationship Id="rId20" Type="http://schemas.openxmlformats.org/officeDocument/2006/relationships/hyperlink" Target="https://www.terra-energies.fr/projets/projet-eolien-de-la-croix-de-la-merotte-a-millac-86/" TargetMode="External"/><Relationship Id="rId29" Type="http://schemas.openxmlformats.org/officeDocument/2006/relationships/hyperlink" Target="https://fibre44.fr/" TargetMode="External"/><Relationship Id="rId41" Type="http://schemas.openxmlformats.org/officeDocument/2006/relationships/hyperlink" Target="https://www.anjou-fibre.fr/#/" TargetMode="External"/><Relationship Id="rId54" Type="http://schemas.openxmlformats.org/officeDocument/2006/relationships/image" Target="../media/image23.svg"/><Relationship Id="rId1" Type="http://schemas.openxmlformats.org/officeDocument/2006/relationships/image" Target="../media/image1.png"/><Relationship Id="rId6" Type="http://schemas.openxmlformats.org/officeDocument/2006/relationships/image" Target="../media/image6.svg"/><Relationship Id="rId11" Type="http://schemas.openxmlformats.org/officeDocument/2006/relationships/image" Target="../media/image15.png"/><Relationship Id="rId24" Type="http://schemas.openxmlformats.org/officeDocument/2006/relationships/hyperlink" Target="https://www.maisonsetcites.fr/territoires/territoire-douai/" TargetMode="External"/><Relationship Id="rId32" Type="http://schemas.openxmlformats.org/officeDocument/2006/relationships/hyperlink" Target="https://croix-de-chalais-86.parc-eolien-jpee.fr/" TargetMode="External"/><Relationship Id="rId37" Type="http://schemas.openxmlformats.org/officeDocument/2006/relationships/hyperlink" Target="https://stations-e.com/" TargetMode="External"/><Relationship Id="rId40" Type="http://schemas.openxmlformats.org/officeDocument/2006/relationships/hyperlink" Target="http://www.com-saint-martin.fr/Partenariat--Projet-Tintamarre-et-d%C3%A9veloppement-des-infrastructures-num%C3%A9riques-_Saint-Martin-Antilles_2151.html" TargetMode="External"/><Relationship Id="rId45" Type="http://schemas.openxmlformats.org/officeDocument/2006/relationships/image" Target="../media/image20.png"/><Relationship Id="rId53" Type="http://schemas.openxmlformats.org/officeDocument/2006/relationships/image" Target="../media/image22.png"/><Relationship Id="rId5" Type="http://schemas.openxmlformats.org/officeDocument/2006/relationships/image" Target="../media/image5.png"/><Relationship Id="rId15" Type="http://schemas.openxmlformats.org/officeDocument/2006/relationships/chart" Target="../charts/chart3.xml"/><Relationship Id="rId23" Type="http://schemas.openxmlformats.org/officeDocument/2006/relationships/hyperlink" Target="https://www.bouygues-batiment-ile-de-france.com/references/le-wonder-building-de-novaxia" TargetMode="External"/><Relationship Id="rId28" Type="http://schemas.openxmlformats.org/officeDocument/2006/relationships/hyperlink" Target="https://www.valdeloirefibre.fr/#/" TargetMode="External"/><Relationship Id="rId36" Type="http://schemas.openxmlformats.org/officeDocument/2006/relationships/hyperlink" Target="https://france.vinci-construction.com/fr/livraison-du-batiment-rhapsody-au-coeur-du-nouvel-eco-quartier-des-docks-a-saint-ouen-93/" TargetMode="External"/><Relationship Id="rId49" Type="http://schemas.openxmlformats.org/officeDocument/2006/relationships/image" Target="../media/image41.png"/><Relationship Id="rId57" Type="http://schemas.openxmlformats.org/officeDocument/2006/relationships/hyperlink" Target="https://valencisse-41.centrale-solaire-jpee.fr/" TargetMode="External"/><Relationship Id="rId10" Type="http://schemas.openxmlformats.org/officeDocument/2006/relationships/image" Target="../media/image18.svg"/><Relationship Id="rId19" Type="http://schemas.openxmlformats.org/officeDocument/2006/relationships/image" Target="../media/image35.svg"/><Relationship Id="rId31" Type="http://schemas.openxmlformats.org/officeDocument/2006/relationships/hyperlink" Target="https://www.hacoopa.coop/fonciere/" TargetMode="External"/><Relationship Id="rId44" Type="http://schemas.openxmlformats.org/officeDocument/2006/relationships/hyperlink" Target="https://www.engie-solutions.com/fr/references/centrale-cogeneration-biomasse-novawood" TargetMode="External"/><Relationship Id="rId52" Type="http://schemas.openxmlformats.org/officeDocument/2006/relationships/image" Target="../media/image29.svg"/><Relationship Id="rId4" Type="http://schemas.openxmlformats.org/officeDocument/2006/relationships/image" Target="../media/image4.svg"/><Relationship Id="rId9" Type="http://schemas.openxmlformats.org/officeDocument/2006/relationships/image" Target="../media/image17.png"/><Relationship Id="rId14" Type="http://schemas.openxmlformats.org/officeDocument/2006/relationships/image" Target="../media/image12.svg"/><Relationship Id="rId22" Type="http://schemas.openxmlformats.org/officeDocument/2006/relationships/hyperlink" Target="https://chenon-41.centrale-solaire-jpee.fr/" TargetMode="External"/><Relationship Id="rId27" Type="http://schemas.openxmlformats.org/officeDocument/2006/relationships/hyperlink" Target="https://www.ecovelo.com/" TargetMode="External"/><Relationship Id="rId30" Type="http://schemas.openxmlformats.org/officeDocument/2006/relationships/hyperlink" Target="https://www.groupeidees.fr/" TargetMode="External"/><Relationship Id="rId35" Type="http://schemas.openxmlformats.org/officeDocument/2006/relationships/hyperlink" Target="https://www.emerige.com/programme-immobilier-paris-petit" TargetMode="External"/><Relationship Id="rId43" Type="http://schemas.openxmlformats.org/officeDocument/2006/relationships/hyperlink" Target="https://www.123-im.com/fonds/fpci-impact-senior" TargetMode="External"/><Relationship Id="rId48" Type="http://schemas.openxmlformats.org/officeDocument/2006/relationships/image" Target="../media/image27.svg"/><Relationship Id="rId56" Type="http://schemas.openxmlformats.org/officeDocument/2006/relationships/image" Target="../media/image25.svg"/><Relationship Id="rId8" Type="http://schemas.openxmlformats.org/officeDocument/2006/relationships/image" Target="../media/image37.svg"/><Relationship Id="rId51" Type="http://schemas.openxmlformats.org/officeDocument/2006/relationships/image" Target="../media/image28.png"/><Relationship Id="rId3" Type="http://schemas.openxmlformats.org/officeDocument/2006/relationships/image" Target="../media/image3.png"/></Relationships>
</file>

<file path=xl/drawings/_rels/drawing4.xml.rels><?xml version="1.0" encoding="UTF-8" standalone="yes"?>
<Relationships xmlns="http://schemas.openxmlformats.org/package/2006/relationships"><Relationship Id="rId13" Type="http://schemas.openxmlformats.org/officeDocument/2006/relationships/image" Target="../media/image17.png"/><Relationship Id="rId18" Type="http://schemas.openxmlformats.org/officeDocument/2006/relationships/image" Target="../media/image12.svg"/><Relationship Id="rId26" Type="http://schemas.openxmlformats.org/officeDocument/2006/relationships/image" Target="../media/image27.svg"/><Relationship Id="rId39" Type="http://schemas.openxmlformats.org/officeDocument/2006/relationships/image" Target="../media/image24.png"/><Relationship Id="rId21" Type="http://schemas.openxmlformats.org/officeDocument/2006/relationships/chart" Target="../charts/chart4.xml"/><Relationship Id="rId34" Type="http://schemas.openxmlformats.org/officeDocument/2006/relationships/image" Target="../media/image29.svg"/><Relationship Id="rId42" Type="http://schemas.openxmlformats.org/officeDocument/2006/relationships/image" Target="../media/image34.png"/><Relationship Id="rId47" Type="http://schemas.openxmlformats.org/officeDocument/2006/relationships/hyperlink" Target="https://www.edf.fr/groupe-edf/espaces-dedies/journalistes/tous-les-communiques-de-presse/le-grand-belfort-en-partenariat-avec-hynamics-le-smtc-et-la-rttb-signe-son-premier-contrat-d-hydrogene-renouvelable-pour-decarboner-ses-transports-en-commun" TargetMode="External"/><Relationship Id="rId50" Type="http://schemas.openxmlformats.org/officeDocument/2006/relationships/hyperlink" Target="https://terredeliens.org/" TargetMode="External"/><Relationship Id="rId55" Type="http://schemas.openxmlformats.org/officeDocument/2006/relationships/hyperlink" Target="https://soho-archi.com/projet/residence-senior-le-hameau-de-brou/" TargetMode="External"/><Relationship Id="rId63" Type="http://schemas.openxmlformats.org/officeDocument/2006/relationships/hyperlink" Target="https://www.laceintureverte.fr/" TargetMode="External"/><Relationship Id="rId68" Type="http://schemas.openxmlformats.org/officeDocument/2006/relationships/hyperlink" Target="https://www.ville-louviers.fr/une-residence-services-seniors-de-116-logements/" TargetMode="External"/><Relationship Id="rId7" Type="http://schemas.openxmlformats.org/officeDocument/2006/relationships/image" Target="../media/image36.png"/><Relationship Id="rId2" Type="http://schemas.openxmlformats.org/officeDocument/2006/relationships/image" Target="../media/image2.png"/><Relationship Id="rId16" Type="http://schemas.openxmlformats.org/officeDocument/2006/relationships/image" Target="../media/image16.svg"/><Relationship Id="rId29" Type="http://schemas.openxmlformats.org/officeDocument/2006/relationships/image" Target="../media/image32.png"/><Relationship Id="rId1" Type="http://schemas.openxmlformats.org/officeDocument/2006/relationships/image" Target="../media/image1.png"/><Relationship Id="rId6" Type="http://schemas.openxmlformats.org/officeDocument/2006/relationships/image" Target="../media/image6.svg"/><Relationship Id="rId11" Type="http://schemas.openxmlformats.org/officeDocument/2006/relationships/image" Target="../media/image46.png"/><Relationship Id="rId24" Type="http://schemas.openxmlformats.org/officeDocument/2006/relationships/image" Target="../media/image21.svg"/><Relationship Id="rId32" Type="http://schemas.openxmlformats.org/officeDocument/2006/relationships/image" Target="../media/image49.svg"/><Relationship Id="rId37" Type="http://schemas.openxmlformats.org/officeDocument/2006/relationships/image" Target="../media/image30.png"/><Relationship Id="rId40" Type="http://schemas.openxmlformats.org/officeDocument/2006/relationships/image" Target="../media/image25.svg"/><Relationship Id="rId45" Type="http://schemas.openxmlformats.org/officeDocument/2006/relationships/hyperlink" Target="https://batiment.fayat.com/fr/realisations/ilot-dupont-clichy-la-garenne-92" TargetMode="External"/><Relationship Id="rId53" Type="http://schemas.openxmlformats.org/officeDocument/2006/relationships/hyperlink" Target="https://reunionthd.re/" TargetMode="External"/><Relationship Id="rId58" Type="http://schemas.openxmlformats.org/officeDocument/2006/relationships/hyperlink" Target="https://www.groupe-emerige.com/projets/zac-des-docks-de-saint-ouen/" TargetMode="External"/><Relationship Id="rId66" Type="http://schemas.openxmlformats.org/officeDocument/2006/relationships/hyperlink" Target="https://www.moselle-numerique.fr/qui-sommes-nous/missions-de-moselle-numerique/" TargetMode="External"/><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0.png"/><Relationship Id="rId28" Type="http://schemas.openxmlformats.org/officeDocument/2006/relationships/image" Target="../media/image42.svg"/><Relationship Id="rId36" Type="http://schemas.openxmlformats.org/officeDocument/2006/relationships/image" Target="../media/image23.svg"/><Relationship Id="rId49" Type="http://schemas.openxmlformats.org/officeDocument/2006/relationships/hyperlink" Target="https://www.caissedesdepots.fr/actualites/rehabilitation-friches-industrielles-lancement-fonds-ginkgo-3" TargetMode="External"/><Relationship Id="rId57" Type="http://schemas.openxmlformats.org/officeDocument/2006/relationships/hyperlink" Target="https://www.homnia.fr/" TargetMode="External"/><Relationship Id="rId61" Type="http://schemas.openxmlformats.org/officeDocument/2006/relationships/hyperlink" Target="https://movivolt.fr/" TargetMode="External"/><Relationship Id="rId10" Type="http://schemas.openxmlformats.org/officeDocument/2006/relationships/image" Target="../media/image8.svg"/><Relationship Id="rId19" Type="http://schemas.openxmlformats.org/officeDocument/2006/relationships/image" Target="../media/image13.png"/><Relationship Id="rId31" Type="http://schemas.openxmlformats.org/officeDocument/2006/relationships/image" Target="../media/image48.png"/><Relationship Id="rId44" Type="http://schemas.openxmlformats.org/officeDocument/2006/relationships/hyperlink" Target="https://www.banquedesterritoires.fr/tse-la-banque-des-territoires-et-credit-mutuel-capital-prive-scellent-un-partenariat-strategique-au" TargetMode="External"/><Relationship Id="rId52" Type="http://schemas.openxmlformats.org/officeDocument/2006/relationships/hyperlink" Target="https://www.ornedepartementthd.fr/tres_haut_debit_qui-sommes-nous_la-societe-de-projet.phtml" TargetMode="External"/><Relationship Id="rId60" Type="http://schemas.openxmlformats.org/officeDocument/2006/relationships/hyperlink" Target="https://seeyousun.fr/" TargetMode="External"/><Relationship Id="rId65" Type="http://schemas.openxmlformats.org/officeDocument/2006/relationships/image" Target="../media/image50.emf"/><Relationship Id="rId4" Type="http://schemas.openxmlformats.org/officeDocument/2006/relationships/image" Target="../media/image4.svg"/><Relationship Id="rId9" Type="http://schemas.openxmlformats.org/officeDocument/2006/relationships/image" Target="../media/image7.png"/><Relationship Id="rId14" Type="http://schemas.openxmlformats.org/officeDocument/2006/relationships/image" Target="../media/image18.svg"/><Relationship Id="rId22" Type="http://schemas.openxmlformats.org/officeDocument/2006/relationships/image" Target="../media/image19.jpeg"/><Relationship Id="rId27" Type="http://schemas.openxmlformats.org/officeDocument/2006/relationships/image" Target="../media/image41.png"/><Relationship Id="rId30" Type="http://schemas.openxmlformats.org/officeDocument/2006/relationships/image" Target="../media/image33.svg"/><Relationship Id="rId35" Type="http://schemas.openxmlformats.org/officeDocument/2006/relationships/image" Target="../media/image22.png"/><Relationship Id="rId43" Type="http://schemas.openxmlformats.org/officeDocument/2006/relationships/image" Target="../media/image35.svg"/><Relationship Id="rId48" Type="http://schemas.openxmlformats.org/officeDocument/2006/relationships/hyperlink" Target="https://e-motum.net/" TargetMode="External"/><Relationship Id="rId56" Type="http://schemas.openxmlformats.org/officeDocument/2006/relationships/hyperlink" Target="https://www.maskott.com/" TargetMode="External"/><Relationship Id="rId64" Type="http://schemas.openxmlformats.org/officeDocument/2006/relationships/hyperlink" Target="https://www.vartreshautdebit.fr/qui-sommes-nous/partenaire" TargetMode="External"/><Relationship Id="rId69" Type="http://schemas.openxmlformats.org/officeDocument/2006/relationships/hyperlink" Target="https://myfutu.re/" TargetMode="External"/><Relationship Id="rId8" Type="http://schemas.openxmlformats.org/officeDocument/2006/relationships/image" Target="../media/image37.svg"/><Relationship Id="rId51" Type="http://schemas.openxmlformats.org/officeDocument/2006/relationships/hyperlink" Target="https://www.girondetreshautdebit.fr/" TargetMode="External"/><Relationship Id="rId3" Type="http://schemas.openxmlformats.org/officeDocument/2006/relationships/image" Target="../media/image3.png"/><Relationship Id="rId12" Type="http://schemas.openxmlformats.org/officeDocument/2006/relationships/image" Target="../media/image47.svg"/><Relationship Id="rId17" Type="http://schemas.openxmlformats.org/officeDocument/2006/relationships/image" Target="../media/image11.png"/><Relationship Id="rId25" Type="http://schemas.openxmlformats.org/officeDocument/2006/relationships/image" Target="../media/image26.png"/><Relationship Id="rId33" Type="http://schemas.openxmlformats.org/officeDocument/2006/relationships/image" Target="../media/image28.png"/><Relationship Id="rId38" Type="http://schemas.openxmlformats.org/officeDocument/2006/relationships/image" Target="../media/image31.svg"/><Relationship Id="rId46" Type="http://schemas.openxmlformats.org/officeDocument/2006/relationships/hyperlink" Target="https://www.linkcity.com/projets/grand-ouest-rouen-leveil-de-flaubert/" TargetMode="External"/><Relationship Id="rId59" Type="http://schemas.openxmlformats.org/officeDocument/2006/relationships/hyperlink" Target="https://logivolt.fr/" TargetMode="External"/><Relationship Id="rId67" Type="http://schemas.openxmlformats.org/officeDocument/2006/relationships/hyperlink" Target="https://www.ariegetreshautdebit.fr/" TargetMode="External"/><Relationship Id="rId20" Type="http://schemas.openxmlformats.org/officeDocument/2006/relationships/image" Target="../media/image14.svg"/><Relationship Id="rId41" Type="http://schemas.openxmlformats.org/officeDocument/2006/relationships/hyperlink" Target="https://horizeo-saucats.fr/" TargetMode="External"/><Relationship Id="rId54" Type="http://schemas.openxmlformats.org/officeDocument/2006/relationships/hyperlink" Target="https://www.ohactiv.fr/" TargetMode="External"/><Relationship Id="rId62" Type="http://schemas.openxmlformats.org/officeDocument/2006/relationships/hyperlink" Target="https://www.fraichecancan.com/fr_FR/" TargetMode="External"/><Relationship Id="rId70" Type="http://schemas.openxmlformats.org/officeDocument/2006/relationships/image" Target="../media/image51.png"/></Relationships>
</file>

<file path=xl/drawings/_rels/drawing5.xml.rels><?xml version="1.0" encoding="UTF-8" standalone="yes"?>
<Relationships xmlns="http://schemas.openxmlformats.org/package/2006/relationships"><Relationship Id="rId13" Type="http://schemas.openxmlformats.org/officeDocument/2006/relationships/image" Target="../media/image17.png"/><Relationship Id="rId18" Type="http://schemas.openxmlformats.org/officeDocument/2006/relationships/image" Target="../media/image12.svg"/><Relationship Id="rId26" Type="http://schemas.openxmlformats.org/officeDocument/2006/relationships/image" Target="../media/image42.svg"/><Relationship Id="rId39" Type="http://schemas.openxmlformats.org/officeDocument/2006/relationships/hyperlink" Target="https://www.caissedesdepots.fr/actualites/la-banque-des-territoires-acquiert-immeuble-bureaux-bois-colombes" TargetMode="External"/><Relationship Id="rId3" Type="http://schemas.openxmlformats.org/officeDocument/2006/relationships/image" Target="../media/image3.png"/><Relationship Id="rId21" Type="http://schemas.openxmlformats.org/officeDocument/2006/relationships/image" Target="../media/image20.png"/><Relationship Id="rId34" Type="http://schemas.openxmlformats.org/officeDocument/2006/relationships/image" Target="../media/image25.svg"/><Relationship Id="rId42" Type="http://schemas.openxmlformats.org/officeDocument/2006/relationships/hyperlink" Target="https://brownfields.fr/" TargetMode="External"/><Relationship Id="rId47" Type="http://schemas.openxmlformats.org/officeDocument/2006/relationships/hyperlink" Target="https://logement.bnpparibas.fr/fr/immobilier-neuf/ile-de-france/93-seine-saint-denis/93400-saint-ouen-sur-seine/village-rosiers" TargetMode="External"/><Relationship Id="rId50" Type="http://schemas.openxmlformats.org/officeDocument/2006/relationships/hyperlink" Target="https://www.moulinot.fr/" TargetMode="External"/><Relationship Id="rId7" Type="http://schemas.openxmlformats.org/officeDocument/2006/relationships/image" Target="../media/image36.png"/><Relationship Id="rId12" Type="http://schemas.openxmlformats.org/officeDocument/2006/relationships/image" Target="../media/image47.svg"/><Relationship Id="rId17" Type="http://schemas.openxmlformats.org/officeDocument/2006/relationships/image" Target="../media/image11.png"/><Relationship Id="rId25" Type="http://schemas.openxmlformats.org/officeDocument/2006/relationships/image" Target="../media/image41.png"/><Relationship Id="rId33" Type="http://schemas.openxmlformats.org/officeDocument/2006/relationships/image" Target="../media/image24.png"/><Relationship Id="rId38" Type="http://schemas.openxmlformats.org/officeDocument/2006/relationships/hyperlink" Target="https://www.banquedesterritoires.fr/un-outil-innovant-pour-accelerer-le-deploiement-des-projets-photovoltaiques-en-vallee-du-rhone" TargetMode="External"/><Relationship Id="rId46" Type="http://schemas.openxmlformats.org/officeDocument/2006/relationships/hyperlink" Target="https://www.raise.co/activites/raise-impact" TargetMode="External"/><Relationship Id="rId2" Type="http://schemas.openxmlformats.org/officeDocument/2006/relationships/image" Target="../media/image2.png"/><Relationship Id="rId16" Type="http://schemas.openxmlformats.org/officeDocument/2006/relationships/image" Target="../media/image16.svg"/><Relationship Id="rId20" Type="http://schemas.openxmlformats.org/officeDocument/2006/relationships/image" Target="../media/image19.jpeg"/><Relationship Id="rId29" Type="http://schemas.openxmlformats.org/officeDocument/2006/relationships/image" Target="../media/image28.png"/><Relationship Id="rId41" Type="http://schemas.openxmlformats.org/officeDocument/2006/relationships/hyperlink" Target="https://www.caissedesdepots.fr/actualites/relance-verte-tee-lancement-plateforme-financement-bus-propres" TargetMode="External"/><Relationship Id="rId54" Type="http://schemas.openxmlformats.org/officeDocument/2006/relationships/hyperlink" Target="https://www.thdbretagne.bzh/" TargetMode="External"/><Relationship Id="rId1" Type="http://schemas.openxmlformats.org/officeDocument/2006/relationships/image" Target="../media/image1.png"/><Relationship Id="rId6" Type="http://schemas.openxmlformats.org/officeDocument/2006/relationships/image" Target="../media/image6.svg"/><Relationship Id="rId11" Type="http://schemas.openxmlformats.org/officeDocument/2006/relationships/image" Target="../media/image46.png"/><Relationship Id="rId24" Type="http://schemas.openxmlformats.org/officeDocument/2006/relationships/image" Target="../media/image27.svg"/><Relationship Id="rId32" Type="http://schemas.openxmlformats.org/officeDocument/2006/relationships/image" Target="../media/image23.svg"/><Relationship Id="rId37" Type="http://schemas.openxmlformats.org/officeDocument/2006/relationships/image" Target="../media/image35.svg"/><Relationship Id="rId40" Type="http://schemas.openxmlformats.org/officeDocument/2006/relationships/hyperlink" Target="https://www.bercail.com/paris/75010/rue-du-faubourg-saint-denis/107" TargetMode="External"/><Relationship Id="rId45" Type="http://schemas.openxmlformats.org/officeDocument/2006/relationships/hyperlink" Target="https://www.medicis-patrimoine.com/programme-immobilier-neuf-la-garde-freinet-au-coeur-dun-village-provencal-authentique-83680-29274.html" TargetMode="External"/><Relationship Id="rId53" Type="http://schemas.openxmlformats.org/officeDocument/2006/relationships/image" Target="../media/image33.sv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6.png"/><Relationship Id="rId28" Type="http://schemas.openxmlformats.org/officeDocument/2006/relationships/image" Target="../media/image49.svg"/><Relationship Id="rId36" Type="http://schemas.openxmlformats.org/officeDocument/2006/relationships/image" Target="../media/image34.png"/><Relationship Id="rId49" Type="http://schemas.openxmlformats.org/officeDocument/2006/relationships/hyperlink" Target="https://logivolt.fr/" TargetMode="External"/><Relationship Id="rId10" Type="http://schemas.openxmlformats.org/officeDocument/2006/relationships/image" Target="../media/image8.svg"/><Relationship Id="rId19" Type="http://schemas.openxmlformats.org/officeDocument/2006/relationships/chart" Target="../charts/chart5.xml"/><Relationship Id="rId31" Type="http://schemas.openxmlformats.org/officeDocument/2006/relationships/image" Target="../media/image22.png"/><Relationship Id="rId44" Type="http://schemas.openxmlformats.org/officeDocument/2006/relationships/hyperlink" Target="https://www.yanafibre.fr/" TargetMode="External"/><Relationship Id="rId52" Type="http://schemas.openxmlformats.org/officeDocument/2006/relationships/image" Target="../media/image32.png"/><Relationship Id="rId4" Type="http://schemas.openxmlformats.org/officeDocument/2006/relationships/image" Target="../media/image4.svg"/><Relationship Id="rId9" Type="http://schemas.openxmlformats.org/officeDocument/2006/relationships/image" Target="../media/image7.png"/><Relationship Id="rId14" Type="http://schemas.openxmlformats.org/officeDocument/2006/relationships/image" Target="../media/image18.svg"/><Relationship Id="rId22" Type="http://schemas.openxmlformats.org/officeDocument/2006/relationships/image" Target="../media/image21.svg"/><Relationship Id="rId27" Type="http://schemas.openxmlformats.org/officeDocument/2006/relationships/image" Target="../media/image48.png"/><Relationship Id="rId30" Type="http://schemas.openxmlformats.org/officeDocument/2006/relationships/image" Target="../media/image29.svg"/><Relationship Id="rId35" Type="http://schemas.openxmlformats.org/officeDocument/2006/relationships/hyperlink" Target="https://www.caissedesdepots.fr/actualites/parc-eolien-le-born-et-pelouse-transformation-energetique-lozere" TargetMode="External"/><Relationship Id="rId43" Type="http://schemas.openxmlformats.org/officeDocument/2006/relationships/hyperlink" Target="https://www.hautesaonefibre.fr/" TargetMode="External"/><Relationship Id="rId48" Type="http://schemas.openxmlformats.org/officeDocument/2006/relationships/hyperlink" Target="https://www.emerige.com/choisir-emerige/references-programme-immobilier-neuf/programme-immobilier-saint-mande-commandant-mouchotte" TargetMode="External"/><Relationship Id="rId8" Type="http://schemas.openxmlformats.org/officeDocument/2006/relationships/image" Target="../media/image37.svg"/><Relationship Id="rId51" Type="http://schemas.openxmlformats.org/officeDocument/2006/relationships/image" Target="../media/image51.png"/></Relationships>
</file>

<file path=xl/drawings/_rels/drawing6.xml.rels><?xml version="1.0" encoding="UTF-8" standalone="yes"?>
<Relationships xmlns="http://schemas.openxmlformats.org/package/2006/relationships"><Relationship Id="rId8" Type="http://schemas.openxmlformats.org/officeDocument/2006/relationships/image" Target="../media/image16.svg"/><Relationship Id="rId13" Type="http://schemas.openxmlformats.org/officeDocument/2006/relationships/image" Target="../media/image28.png"/><Relationship Id="rId18" Type="http://schemas.openxmlformats.org/officeDocument/2006/relationships/image" Target="../media/image34.png"/><Relationship Id="rId26" Type="http://schemas.openxmlformats.org/officeDocument/2006/relationships/hyperlink" Target="https://www.charentemaritimetreshautdebit.fr/" TargetMode="External"/><Relationship Id="rId3" Type="http://schemas.openxmlformats.org/officeDocument/2006/relationships/image" Target="../media/image5.png"/><Relationship Id="rId21" Type="http://schemas.openxmlformats.org/officeDocument/2006/relationships/hyperlink" Target="https://bfcfibre.fr/" TargetMode="External"/><Relationship Id="rId7" Type="http://schemas.openxmlformats.org/officeDocument/2006/relationships/image" Target="../media/image15.png"/><Relationship Id="rId12" Type="http://schemas.openxmlformats.org/officeDocument/2006/relationships/image" Target="../media/image27.svg"/><Relationship Id="rId17" Type="http://schemas.openxmlformats.org/officeDocument/2006/relationships/hyperlink" Target="https://altarea-gestion-immobiliere.com/acheter-louer/location-appartement-asnieres-sur-seine-1800-e/" TargetMode="External"/><Relationship Id="rId25" Type="http://schemas.openxmlformats.org/officeDocument/2006/relationships/hyperlink" Target="https://alliancetreshautdebit.fr/" TargetMode="External"/><Relationship Id="rId2" Type="http://schemas.openxmlformats.org/officeDocument/2006/relationships/image" Target="../media/image2.png"/><Relationship Id="rId16" Type="http://schemas.openxmlformats.org/officeDocument/2006/relationships/image" Target="../media/image23.svg"/><Relationship Id="rId20" Type="http://schemas.openxmlformats.org/officeDocument/2006/relationships/hyperlink" Target="https://www.ynsect.com/fr/" TargetMode="External"/><Relationship Id="rId29" Type="http://schemas.openxmlformats.org/officeDocument/2006/relationships/hyperlink" Target="https://www.banquedesterritoires.fr/pret-booster" TargetMode="External"/><Relationship Id="rId1" Type="http://schemas.openxmlformats.org/officeDocument/2006/relationships/image" Target="../media/image1.png"/><Relationship Id="rId6" Type="http://schemas.openxmlformats.org/officeDocument/2006/relationships/image" Target="../media/image18.svg"/><Relationship Id="rId11" Type="http://schemas.openxmlformats.org/officeDocument/2006/relationships/image" Target="../media/image26.png"/><Relationship Id="rId24" Type="http://schemas.openxmlformats.org/officeDocument/2006/relationships/hyperlink" Target="https://www.interconstruction.fr/relation-presse-297-logements-interconstruction-emerige-brownfields/" TargetMode="External"/><Relationship Id="rId5" Type="http://schemas.openxmlformats.org/officeDocument/2006/relationships/image" Target="../media/image17.png"/><Relationship Id="rId15" Type="http://schemas.openxmlformats.org/officeDocument/2006/relationships/image" Target="../media/image22.png"/><Relationship Id="rId23" Type="http://schemas.openxmlformats.org/officeDocument/2006/relationships/hyperlink" Target="https://www.cosy-diem.fr/" TargetMode="External"/><Relationship Id="rId28" Type="http://schemas.openxmlformats.org/officeDocument/2006/relationships/hyperlink" Target="https://www.banquedesterritoires.fr/pret-pam-taux-fixe-habitat-sp%C3%A9cifique" TargetMode="External"/><Relationship Id="rId10" Type="http://schemas.openxmlformats.org/officeDocument/2006/relationships/image" Target="../media/image19.jpeg"/><Relationship Id="rId19" Type="http://schemas.openxmlformats.org/officeDocument/2006/relationships/image" Target="../media/image35.svg"/><Relationship Id="rId31" Type="http://schemas.openxmlformats.org/officeDocument/2006/relationships/image" Target="../media/image10.svg"/><Relationship Id="rId4" Type="http://schemas.openxmlformats.org/officeDocument/2006/relationships/image" Target="../media/image6.svg"/><Relationship Id="rId9" Type="http://schemas.openxmlformats.org/officeDocument/2006/relationships/chart" Target="../charts/chart6.xml"/><Relationship Id="rId14" Type="http://schemas.openxmlformats.org/officeDocument/2006/relationships/image" Target="../media/image29.svg"/><Relationship Id="rId22" Type="http://schemas.openxmlformats.org/officeDocument/2006/relationships/hyperlink" Target="https://www.mayenne-fibre.fr/" TargetMode="External"/><Relationship Id="rId27" Type="http://schemas.openxmlformats.org/officeDocument/2006/relationships/image" Target="../media/image51.png"/><Relationship Id="rId30" Type="http://schemas.openxmlformats.org/officeDocument/2006/relationships/image" Target="../media/image9.png"/></Relationships>
</file>

<file path=xl/drawings/_rels/drawing7.xml.rels><?xml version="1.0" encoding="UTF-8" standalone="yes"?>
<Relationships xmlns="http://schemas.openxmlformats.org/package/2006/relationships"><Relationship Id="rId8" Type="http://schemas.openxmlformats.org/officeDocument/2006/relationships/image" Target="../media/image8.svg"/><Relationship Id="rId13" Type="http://schemas.openxmlformats.org/officeDocument/2006/relationships/image" Target="../media/image38.png"/><Relationship Id="rId18" Type="http://schemas.openxmlformats.org/officeDocument/2006/relationships/image" Target="../media/image16.svg"/><Relationship Id="rId26" Type="http://schemas.openxmlformats.org/officeDocument/2006/relationships/image" Target="../media/image54.jpg"/><Relationship Id="rId3" Type="http://schemas.openxmlformats.org/officeDocument/2006/relationships/image" Target="../media/image3.png"/><Relationship Id="rId21" Type="http://schemas.openxmlformats.org/officeDocument/2006/relationships/image" Target="../media/image17.png"/><Relationship Id="rId7" Type="http://schemas.openxmlformats.org/officeDocument/2006/relationships/image" Target="../media/image7.png"/><Relationship Id="rId12" Type="http://schemas.openxmlformats.org/officeDocument/2006/relationships/image" Target="../media/image47.svg"/><Relationship Id="rId17" Type="http://schemas.openxmlformats.org/officeDocument/2006/relationships/image" Target="../media/image15.png"/><Relationship Id="rId25" Type="http://schemas.openxmlformats.org/officeDocument/2006/relationships/image" Target="../media/image10.svg"/><Relationship Id="rId2" Type="http://schemas.openxmlformats.org/officeDocument/2006/relationships/image" Target="../media/image2.png"/><Relationship Id="rId16" Type="http://schemas.openxmlformats.org/officeDocument/2006/relationships/image" Target="../media/image14.svg"/><Relationship Id="rId20" Type="http://schemas.openxmlformats.org/officeDocument/2006/relationships/image" Target="../media/image12.svg"/><Relationship Id="rId1" Type="http://schemas.openxmlformats.org/officeDocument/2006/relationships/image" Target="../media/image1.png"/><Relationship Id="rId6" Type="http://schemas.openxmlformats.org/officeDocument/2006/relationships/image" Target="../media/image52.svg"/><Relationship Id="rId11" Type="http://schemas.openxmlformats.org/officeDocument/2006/relationships/image" Target="../media/image46.png"/><Relationship Id="rId24" Type="http://schemas.openxmlformats.org/officeDocument/2006/relationships/image" Target="../media/image9.png"/><Relationship Id="rId5" Type="http://schemas.openxmlformats.org/officeDocument/2006/relationships/image" Target="../media/image36.png"/><Relationship Id="rId15" Type="http://schemas.openxmlformats.org/officeDocument/2006/relationships/image" Target="../media/image13.png"/><Relationship Id="rId23" Type="http://schemas.openxmlformats.org/officeDocument/2006/relationships/chart" Target="../charts/chart7.xml"/><Relationship Id="rId10" Type="http://schemas.openxmlformats.org/officeDocument/2006/relationships/image" Target="../media/image6.svg"/><Relationship Id="rId19" Type="http://schemas.openxmlformats.org/officeDocument/2006/relationships/image" Target="../media/image11.png"/><Relationship Id="rId4" Type="http://schemas.openxmlformats.org/officeDocument/2006/relationships/image" Target="../media/image4.svg"/><Relationship Id="rId9" Type="http://schemas.openxmlformats.org/officeDocument/2006/relationships/image" Target="../media/image5.png"/><Relationship Id="rId14" Type="http://schemas.openxmlformats.org/officeDocument/2006/relationships/image" Target="../media/image53.svg"/><Relationship Id="rId22" Type="http://schemas.openxmlformats.org/officeDocument/2006/relationships/image" Target="../media/image18.svg"/><Relationship Id="rId27" Type="http://schemas.openxmlformats.org/officeDocument/2006/relationships/chart" Target="../charts/chart8.xml"/></Relationships>
</file>

<file path=xl/drawings/_rels/drawing8.xml.rels><?xml version="1.0" encoding="UTF-8" standalone="yes"?>
<Relationships xmlns="http://schemas.openxmlformats.org/package/2006/relationships"><Relationship Id="rId8" Type="http://schemas.openxmlformats.org/officeDocument/2006/relationships/image" Target="../media/image62.png"/><Relationship Id="rId13" Type="http://schemas.openxmlformats.org/officeDocument/2006/relationships/image" Target="../media/image67.png"/><Relationship Id="rId18" Type="http://schemas.openxmlformats.org/officeDocument/2006/relationships/image" Target="../media/image72.svg"/><Relationship Id="rId26" Type="http://schemas.openxmlformats.org/officeDocument/2006/relationships/image" Target="../media/image80.png"/><Relationship Id="rId3" Type="http://schemas.openxmlformats.org/officeDocument/2006/relationships/image" Target="../media/image57.svg"/><Relationship Id="rId21" Type="http://schemas.openxmlformats.org/officeDocument/2006/relationships/image" Target="../media/image75.svg"/><Relationship Id="rId7" Type="http://schemas.openxmlformats.org/officeDocument/2006/relationships/image" Target="../media/image61.png"/><Relationship Id="rId12" Type="http://schemas.openxmlformats.org/officeDocument/2006/relationships/image" Target="../media/image66.png"/><Relationship Id="rId17" Type="http://schemas.openxmlformats.org/officeDocument/2006/relationships/image" Target="../media/image71.png"/><Relationship Id="rId25" Type="http://schemas.openxmlformats.org/officeDocument/2006/relationships/image" Target="../media/image79.svg"/><Relationship Id="rId2" Type="http://schemas.openxmlformats.org/officeDocument/2006/relationships/image" Target="../media/image56.png"/><Relationship Id="rId16" Type="http://schemas.openxmlformats.org/officeDocument/2006/relationships/image" Target="../media/image70.svg"/><Relationship Id="rId20" Type="http://schemas.openxmlformats.org/officeDocument/2006/relationships/image" Target="../media/image74.png"/><Relationship Id="rId1" Type="http://schemas.openxmlformats.org/officeDocument/2006/relationships/image" Target="../media/image55.png"/><Relationship Id="rId6" Type="http://schemas.openxmlformats.org/officeDocument/2006/relationships/image" Target="../media/image60.png"/><Relationship Id="rId11" Type="http://schemas.openxmlformats.org/officeDocument/2006/relationships/image" Target="../media/image65.png"/><Relationship Id="rId24" Type="http://schemas.openxmlformats.org/officeDocument/2006/relationships/image" Target="../media/image78.png"/><Relationship Id="rId5" Type="http://schemas.openxmlformats.org/officeDocument/2006/relationships/image" Target="../media/image59.png"/><Relationship Id="rId15" Type="http://schemas.openxmlformats.org/officeDocument/2006/relationships/image" Target="../media/image69.png"/><Relationship Id="rId23" Type="http://schemas.openxmlformats.org/officeDocument/2006/relationships/image" Target="../media/image77.png"/><Relationship Id="rId28" Type="http://schemas.openxmlformats.org/officeDocument/2006/relationships/image" Target="../media/image54.jpg"/><Relationship Id="rId10" Type="http://schemas.openxmlformats.org/officeDocument/2006/relationships/image" Target="../media/image64.png"/><Relationship Id="rId19" Type="http://schemas.openxmlformats.org/officeDocument/2006/relationships/image" Target="../media/image73.svg"/><Relationship Id="rId4" Type="http://schemas.openxmlformats.org/officeDocument/2006/relationships/image" Target="../media/image58.png"/><Relationship Id="rId9" Type="http://schemas.openxmlformats.org/officeDocument/2006/relationships/image" Target="../media/image63.png"/><Relationship Id="rId14" Type="http://schemas.openxmlformats.org/officeDocument/2006/relationships/image" Target="../media/image68.png"/><Relationship Id="rId22" Type="http://schemas.openxmlformats.org/officeDocument/2006/relationships/image" Target="../media/image76.svg"/><Relationship Id="rId27" Type="http://schemas.openxmlformats.org/officeDocument/2006/relationships/image" Target="../media/image81.svg"/></Relationships>
</file>

<file path=xl/drawings/drawing1.xml><?xml version="1.0" encoding="utf-8"?>
<xdr:wsDr xmlns:xdr="http://schemas.openxmlformats.org/drawingml/2006/spreadsheetDrawing" xmlns:a="http://schemas.openxmlformats.org/drawingml/2006/main">
  <xdr:oneCellAnchor>
    <xdr:from>
      <xdr:col>12</xdr:col>
      <xdr:colOff>571501</xdr:colOff>
      <xdr:row>14</xdr:row>
      <xdr:rowOff>120732</xdr:rowOff>
    </xdr:from>
    <xdr:ext cx="688194" cy="600315"/>
    <xdr:pic>
      <xdr:nvPicPr>
        <xdr:cNvPr id="2" name="Image 1">
          <a:extLst>
            <a:ext uri="{FF2B5EF4-FFF2-40B4-BE49-F238E27FC236}">
              <a16:creationId xmlns:a16="http://schemas.microsoft.com/office/drawing/2014/main" id="{9A603FD4-B039-4763-8F9A-8906AA53760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r="61271" b="9660"/>
        <a:stretch/>
      </xdr:blipFill>
      <xdr:spPr>
        <a:xfrm>
          <a:off x="21076228" y="9316687"/>
          <a:ext cx="688194" cy="600315"/>
        </a:xfrm>
        <a:prstGeom prst="rect">
          <a:avLst/>
        </a:prstGeom>
      </xdr:spPr>
    </xdr:pic>
    <xdr:clientData/>
  </xdr:oneCellAnchor>
  <xdr:oneCellAnchor>
    <xdr:from>
      <xdr:col>13</xdr:col>
      <xdr:colOff>328181</xdr:colOff>
      <xdr:row>14</xdr:row>
      <xdr:rowOff>111578</xdr:rowOff>
    </xdr:from>
    <xdr:ext cx="608938" cy="582626"/>
    <xdr:pic>
      <xdr:nvPicPr>
        <xdr:cNvPr id="3" name="Image 2">
          <a:extLst>
            <a:ext uri="{FF2B5EF4-FFF2-40B4-BE49-F238E27FC236}">
              <a16:creationId xmlns:a16="http://schemas.microsoft.com/office/drawing/2014/main" id="{614E7C99-7AFF-47EC-B29C-EE035EB360D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4650" r="66667" b="21019"/>
        <a:stretch/>
      </xdr:blipFill>
      <xdr:spPr>
        <a:xfrm>
          <a:off x="22374226" y="9307533"/>
          <a:ext cx="608938" cy="582626"/>
        </a:xfrm>
        <a:prstGeom prst="rect">
          <a:avLst/>
        </a:prstGeom>
      </xdr:spPr>
    </xdr:pic>
    <xdr:clientData/>
  </xdr:oneCellAnchor>
  <xdr:twoCellAnchor editAs="oneCell">
    <xdr:from>
      <xdr:col>1</xdr:col>
      <xdr:colOff>540327</xdr:colOff>
      <xdr:row>15</xdr:row>
      <xdr:rowOff>221672</xdr:rowOff>
    </xdr:from>
    <xdr:to>
      <xdr:col>1</xdr:col>
      <xdr:colOff>1204355</xdr:colOff>
      <xdr:row>15</xdr:row>
      <xdr:rowOff>881346</xdr:rowOff>
    </xdr:to>
    <xdr:pic>
      <xdr:nvPicPr>
        <xdr:cNvPr id="5" name="Graphique 4" descr="Pile avec un remplissage uni">
          <a:extLst>
            <a:ext uri="{FF2B5EF4-FFF2-40B4-BE49-F238E27FC236}">
              <a16:creationId xmlns:a16="http://schemas.microsoft.com/office/drawing/2014/main" id="{9FFC28ED-0F41-4490-BF47-2B97085218A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330036" y="3713017"/>
          <a:ext cx="664028" cy="659674"/>
        </a:xfrm>
        <a:prstGeom prst="rect">
          <a:avLst/>
        </a:prstGeom>
      </xdr:spPr>
    </xdr:pic>
    <xdr:clientData/>
  </xdr:twoCellAnchor>
  <xdr:twoCellAnchor editAs="oneCell">
    <xdr:from>
      <xdr:col>1</xdr:col>
      <xdr:colOff>457201</xdr:colOff>
      <xdr:row>16</xdr:row>
      <xdr:rowOff>152401</xdr:rowOff>
    </xdr:from>
    <xdr:to>
      <xdr:col>1</xdr:col>
      <xdr:colOff>1180012</xdr:colOff>
      <xdr:row>16</xdr:row>
      <xdr:rowOff>877427</xdr:rowOff>
    </xdr:to>
    <xdr:pic>
      <xdr:nvPicPr>
        <xdr:cNvPr id="6" name="Graphique 5" descr="Maison avec un remplissage uni">
          <a:extLst>
            <a:ext uri="{FF2B5EF4-FFF2-40B4-BE49-F238E27FC236}">
              <a16:creationId xmlns:a16="http://schemas.microsoft.com/office/drawing/2014/main" id="{57FE3557-91C7-49AC-AB93-B3BF7E3D4B7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246910" y="4585856"/>
          <a:ext cx="722811" cy="718457"/>
        </a:xfrm>
        <a:prstGeom prst="rect">
          <a:avLst/>
        </a:prstGeom>
      </xdr:spPr>
    </xdr:pic>
    <xdr:clientData/>
  </xdr:twoCellAnchor>
  <xdr:twoCellAnchor editAs="oneCell">
    <xdr:from>
      <xdr:col>1</xdr:col>
      <xdr:colOff>484909</xdr:colOff>
      <xdr:row>17</xdr:row>
      <xdr:rowOff>0</xdr:rowOff>
    </xdr:from>
    <xdr:to>
      <xdr:col>1</xdr:col>
      <xdr:colOff>1148936</xdr:colOff>
      <xdr:row>17</xdr:row>
      <xdr:rowOff>670599</xdr:rowOff>
    </xdr:to>
    <xdr:pic>
      <xdr:nvPicPr>
        <xdr:cNvPr id="8" name="Graphique 7" descr="Usine avec un remplissage uni">
          <a:extLst>
            <a:ext uri="{FF2B5EF4-FFF2-40B4-BE49-F238E27FC236}">
              <a16:creationId xmlns:a16="http://schemas.microsoft.com/office/drawing/2014/main" id="{FC8F0F6F-A859-4108-B71A-520D0B639D69}"/>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274618" y="5597236"/>
          <a:ext cx="664027" cy="664027"/>
        </a:xfrm>
        <a:prstGeom prst="rect">
          <a:avLst/>
        </a:prstGeom>
      </xdr:spPr>
    </xdr:pic>
    <xdr:clientData/>
  </xdr:twoCellAnchor>
  <xdr:twoCellAnchor editAs="oneCell">
    <xdr:from>
      <xdr:col>1</xdr:col>
      <xdr:colOff>443345</xdr:colOff>
      <xdr:row>18</xdr:row>
      <xdr:rowOff>55418</xdr:rowOff>
    </xdr:from>
    <xdr:to>
      <xdr:col>1</xdr:col>
      <xdr:colOff>1166156</xdr:colOff>
      <xdr:row>18</xdr:row>
      <xdr:rowOff>773875</xdr:rowOff>
    </xdr:to>
    <xdr:pic>
      <xdr:nvPicPr>
        <xdr:cNvPr id="9" name="Graphique 8" descr="Maison avec un remplissage uni">
          <a:extLst>
            <a:ext uri="{FF2B5EF4-FFF2-40B4-BE49-F238E27FC236}">
              <a16:creationId xmlns:a16="http://schemas.microsoft.com/office/drawing/2014/main" id="{50879419-F949-47DA-82A9-1573F894B2B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1233054" y="6483927"/>
          <a:ext cx="722811" cy="718457"/>
        </a:xfrm>
        <a:prstGeom prst="rect">
          <a:avLst/>
        </a:prstGeom>
      </xdr:spPr>
    </xdr:pic>
    <xdr:clientData/>
  </xdr:twoCellAnchor>
  <xdr:twoCellAnchor editAs="oneCell">
    <xdr:from>
      <xdr:col>1</xdr:col>
      <xdr:colOff>415636</xdr:colOff>
      <xdr:row>19</xdr:row>
      <xdr:rowOff>35502</xdr:rowOff>
    </xdr:from>
    <xdr:to>
      <xdr:col>1</xdr:col>
      <xdr:colOff>1134094</xdr:colOff>
      <xdr:row>19</xdr:row>
      <xdr:rowOff>750049</xdr:rowOff>
    </xdr:to>
    <xdr:pic>
      <xdr:nvPicPr>
        <xdr:cNvPr id="11" name="Graphique 10" descr="Main ouverte avec une plante avec un remplissage uni">
          <a:extLst>
            <a:ext uri="{FF2B5EF4-FFF2-40B4-BE49-F238E27FC236}">
              <a16:creationId xmlns:a16="http://schemas.microsoft.com/office/drawing/2014/main" id="{9182FA64-F2EB-4F7B-9660-8A4949D64F78}"/>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803692" y="14428835"/>
          <a:ext cx="718458" cy="714547"/>
        </a:xfrm>
        <a:prstGeom prst="rect">
          <a:avLst/>
        </a:prstGeom>
      </xdr:spPr>
    </xdr:pic>
    <xdr:clientData/>
  </xdr:twoCellAnchor>
  <xdr:twoCellAnchor editAs="oneCell">
    <xdr:from>
      <xdr:col>1</xdr:col>
      <xdr:colOff>461241</xdr:colOff>
      <xdr:row>20</xdr:row>
      <xdr:rowOff>41561</xdr:rowOff>
    </xdr:from>
    <xdr:to>
      <xdr:col>1</xdr:col>
      <xdr:colOff>1125271</xdr:colOff>
      <xdr:row>21</xdr:row>
      <xdr:rowOff>15171</xdr:rowOff>
    </xdr:to>
    <xdr:pic>
      <xdr:nvPicPr>
        <xdr:cNvPr id="12" name="Graphique 11" descr="Apprentissage des langues à distance avec un remplissage uni">
          <a:extLst>
            <a:ext uri="{FF2B5EF4-FFF2-40B4-BE49-F238E27FC236}">
              <a16:creationId xmlns:a16="http://schemas.microsoft.com/office/drawing/2014/main" id="{730C23C0-A833-48CD-BDFA-35CC910F72D3}"/>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842241" y="15202186"/>
          <a:ext cx="664030" cy="656234"/>
        </a:xfrm>
        <a:prstGeom prst="rect">
          <a:avLst/>
        </a:prstGeom>
      </xdr:spPr>
    </xdr:pic>
    <xdr:clientData/>
  </xdr:twoCellAnchor>
  <xdr:twoCellAnchor editAs="oneCell">
    <xdr:from>
      <xdr:col>1</xdr:col>
      <xdr:colOff>477635</xdr:colOff>
      <xdr:row>22</xdr:row>
      <xdr:rowOff>207818</xdr:rowOff>
    </xdr:from>
    <xdr:to>
      <xdr:col>1</xdr:col>
      <xdr:colOff>1076350</xdr:colOff>
      <xdr:row>22</xdr:row>
      <xdr:rowOff>806533</xdr:rowOff>
    </xdr:to>
    <xdr:pic>
      <xdr:nvPicPr>
        <xdr:cNvPr id="13" name="Graphique 12" descr="Homme médecin avec un remplissage uni">
          <a:extLst>
            <a:ext uri="{FF2B5EF4-FFF2-40B4-BE49-F238E27FC236}">
              <a16:creationId xmlns:a16="http://schemas.microsoft.com/office/drawing/2014/main" id="{BC2A4A1C-FA93-4E11-A3BF-09CB111E87F7}"/>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873875" y="16621298"/>
          <a:ext cx="598715" cy="598715"/>
        </a:xfrm>
        <a:prstGeom prst="rect">
          <a:avLst/>
        </a:prstGeom>
      </xdr:spPr>
    </xdr:pic>
    <xdr:clientData/>
  </xdr:twoCellAnchor>
  <xdr:twoCellAnchor editAs="oneCell">
    <xdr:from>
      <xdr:col>1</xdr:col>
      <xdr:colOff>477117</xdr:colOff>
      <xdr:row>21</xdr:row>
      <xdr:rowOff>152401</xdr:rowOff>
    </xdr:from>
    <xdr:to>
      <xdr:col>1</xdr:col>
      <xdr:colOff>1123728</xdr:colOff>
      <xdr:row>21</xdr:row>
      <xdr:rowOff>722398</xdr:rowOff>
    </xdr:to>
    <xdr:pic>
      <xdr:nvPicPr>
        <xdr:cNvPr id="14" name="Graphique 13" descr="Routeur sans fil avec un remplissage uni">
          <a:extLst>
            <a:ext uri="{FF2B5EF4-FFF2-40B4-BE49-F238E27FC236}">
              <a16:creationId xmlns:a16="http://schemas.microsoft.com/office/drawing/2014/main" id="{3BA44A1C-ADF0-4797-9490-8FE61CBA7F51}"/>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858117" y="15995651"/>
          <a:ext cx="646611" cy="569997"/>
        </a:xfrm>
        <a:prstGeom prst="rect">
          <a:avLst/>
        </a:prstGeom>
      </xdr:spPr>
    </xdr:pic>
    <xdr:clientData/>
  </xdr:twoCellAnchor>
  <xdr:oneCellAnchor>
    <xdr:from>
      <xdr:col>2</xdr:col>
      <xdr:colOff>1237796</xdr:colOff>
      <xdr:row>0</xdr:row>
      <xdr:rowOff>294119</xdr:rowOff>
    </xdr:from>
    <xdr:ext cx="8670387" cy="1125501"/>
    <xdr:sp macro="" textlink="">
      <xdr:nvSpPr>
        <xdr:cNvPr id="15" name="Rectangle 14">
          <a:extLst>
            <a:ext uri="{FF2B5EF4-FFF2-40B4-BE49-F238E27FC236}">
              <a16:creationId xmlns:a16="http://schemas.microsoft.com/office/drawing/2014/main" id="{EE3F71F0-0D12-4F52-AA2D-38AD997DE236}"/>
            </a:ext>
          </a:extLst>
        </xdr:cNvPr>
        <xdr:cNvSpPr/>
      </xdr:nvSpPr>
      <xdr:spPr>
        <a:xfrm>
          <a:off x="3028496" y="294119"/>
          <a:ext cx="8670387" cy="1125501"/>
        </a:xfrm>
        <a:prstGeom prst="rect">
          <a:avLst/>
        </a:prstGeom>
        <a:noFill/>
      </xdr:spPr>
      <xdr:txBody>
        <a:bodyPr wrap="none" lIns="91440" tIns="45720" rIns="91440" bIns="45720">
          <a:spAutoFit/>
        </a:bodyPr>
        <a:lstStyle/>
        <a:p>
          <a:pPr algn="ctr"/>
          <a:r>
            <a:rPr lang="fr-FR" sz="6600" b="1" cap="none" spc="50">
              <a:ln w="9525" cmpd="sng">
                <a:solidFill>
                  <a:srgbClr val="FF0000"/>
                </a:solidFill>
                <a:prstDash val="solid"/>
              </a:ln>
              <a:solidFill>
                <a:srgbClr val="70AD47">
                  <a:tint val="1000"/>
                </a:srgbClr>
              </a:solidFill>
              <a:effectLst/>
            </a:rPr>
            <a:t>Synthèse de l'allocation</a:t>
          </a:r>
        </a:p>
      </xdr:txBody>
    </xdr:sp>
    <xdr:clientData/>
  </xdr:oneCellAnchor>
  <xdr:oneCellAnchor>
    <xdr:from>
      <xdr:col>2</xdr:col>
      <xdr:colOff>1163240</xdr:colOff>
      <xdr:row>0</xdr:row>
      <xdr:rowOff>1211406</xdr:rowOff>
    </xdr:from>
    <xdr:ext cx="13709780" cy="1125501"/>
    <xdr:sp macro="" textlink="">
      <xdr:nvSpPr>
        <xdr:cNvPr id="18" name="Rectangle 17">
          <a:extLst>
            <a:ext uri="{FF2B5EF4-FFF2-40B4-BE49-F238E27FC236}">
              <a16:creationId xmlns:a16="http://schemas.microsoft.com/office/drawing/2014/main" id="{BFA4D5CD-431A-499E-AEB8-873BD788A4C7}"/>
            </a:ext>
          </a:extLst>
        </xdr:cNvPr>
        <xdr:cNvSpPr/>
      </xdr:nvSpPr>
      <xdr:spPr>
        <a:xfrm>
          <a:off x="2912376" y="1211406"/>
          <a:ext cx="13709780" cy="1125501"/>
        </a:xfrm>
        <a:prstGeom prst="rect">
          <a:avLst/>
        </a:prstGeom>
        <a:noFill/>
      </xdr:spPr>
      <xdr:txBody>
        <a:bodyPr wrap="none" lIns="91440" tIns="45720" rIns="91440" bIns="45720">
          <a:spAutoFit/>
        </a:bodyPr>
        <a:lstStyle/>
        <a:p>
          <a:pPr algn="ctr"/>
          <a:r>
            <a:rPr lang="fr-FR" sz="6600" b="1" cap="none" spc="50">
              <a:ln w="9525" cmpd="sng">
                <a:solidFill>
                  <a:srgbClr val="FF0000"/>
                </a:solidFill>
                <a:prstDash val="solid"/>
              </a:ln>
              <a:solidFill>
                <a:srgbClr val="FF0000"/>
              </a:solidFill>
              <a:effectLst/>
            </a:rPr>
            <a:t>des</a:t>
          </a:r>
          <a:r>
            <a:rPr lang="fr-FR" sz="6600" b="1" cap="none" spc="50" baseline="0">
              <a:ln w="9525" cmpd="sng">
                <a:solidFill>
                  <a:srgbClr val="FF0000"/>
                </a:solidFill>
                <a:prstDash val="solid"/>
              </a:ln>
              <a:solidFill>
                <a:srgbClr val="FF0000"/>
              </a:solidFill>
              <a:effectLst/>
            </a:rPr>
            <a:t> fonds levés pour l'obligation 2019</a:t>
          </a:r>
          <a:endParaRPr lang="fr-FR" sz="6600" b="1" cap="none" spc="50">
            <a:ln w="9525" cmpd="sng">
              <a:solidFill>
                <a:srgbClr val="FF0000"/>
              </a:solidFill>
              <a:prstDash val="solid"/>
            </a:ln>
            <a:solidFill>
              <a:srgbClr val="FF0000"/>
            </a:solidFill>
            <a:effectLst/>
          </a:endParaRPr>
        </a:p>
      </xdr:txBody>
    </xdr:sp>
    <xdr:clientData/>
  </xdr:oneCellAnchor>
  <xdr:twoCellAnchor>
    <xdr:from>
      <xdr:col>3</xdr:col>
      <xdr:colOff>207818</xdr:colOff>
      <xdr:row>1</xdr:row>
      <xdr:rowOff>397191</xdr:rowOff>
    </xdr:from>
    <xdr:to>
      <xdr:col>9</xdr:col>
      <xdr:colOff>831272</xdr:colOff>
      <xdr:row>13</xdr:row>
      <xdr:rowOff>272759</xdr:rowOff>
    </xdr:to>
    <xdr:graphicFrame macro="">
      <xdr:nvGraphicFramePr>
        <xdr:cNvPr id="19" name="Graphique 18">
          <a:extLst>
            <a:ext uri="{FF2B5EF4-FFF2-40B4-BE49-F238E27FC236}">
              <a16:creationId xmlns:a16="http://schemas.microsoft.com/office/drawing/2014/main" id="{4291F106-A124-40CB-A3D1-8D36F609B0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363682</xdr:colOff>
      <xdr:row>2</xdr:row>
      <xdr:rowOff>34636</xdr:rowOff>
    </xdr:from>
    <xdr:to>
      <xdr:col>3</xdr:col>
      <xdr:colOff>86591</xdr:colOff>
      <xdr:row>5</xdr:row>
      <xdr:rowOff>329047</xdr:rowOff>
    </xdr:to>
    <xdr:sp macro="" textlink="">
      <xdr:nvSpPr>
        <xdr:cNvPr id="10" name="ZoneTexte 9">
          <a:extLst>
            <a:ext uri="{FF2B5EF4-FFF2-40B4-BE49-F238E27FC236}">
              <a16:creationId xmlns:a16="http://schemas.microsoft.com/office/drawing/2014/main" id="{DD09AC4E-D5B9-19ED-90B4-E487770176EA}"/>
            </a:ext>
          </a:extLst>
        </xdr:cNvPr>
        <xdr:cNvSpPr txBox="1"/>
      </xdr:nvSpPr>
      <xdr:spPr>
        <a:xfrm>
          <a:off x="762000" y="3290454"/>
          <a:ext cx="3359727" cy="18010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r" defTabSz="914400" rtl="0" eaLnBrk="1" fontAlgn="auto" latinLnBrk="0" hangingPunct="1">
            <a:lnSpc>
              <a:spcPct val="100000"/>
            </a:lnSpc>
            <a:spcBef>
              <a:spcPts val="0"/>
            </a:spcBef>
            <a:spcAft>
              <a:spcPts val="0"/>
            </a:spcAft>
            <a:buClrTx/>
            <a:buSzTx/>
            <a:buFontTx/>
            <a:buNone/>
            <a:tabLst/>
            <a:defRPr/>
          </a:pPr>
          <a:r>
            <a:rPr lang="fr-FR" sz="2800" b="1" i="0" baseline="0">
              <a:solidFill>
                <a:srgbClr val="FF0000"/>
              </a:solidFill>
              <a:effectLst/>
              <a:latin typeface="+mn-lt"/>
              <a:ea typeface="+mn-ea"/>
              <a:cs typeface="+mn-cs"/>
            </a:rPr>
            <a:t>Répartition du montant total investi par catégorie d'actif</a:t>
          </a:r>
          <a:endParaRPr lang="fr-FR" sz="2800">
            <a:solidFill>
              <a:srgbClr val="FF0000"/>
            </a:solidFill>
            <a:effectLst/>
          </a:endParaRPr>
        </a:p>
      </xdr:txBody>
    </xdr:sp>
    <xdr:clientData/>
  </xdr:twoCellAnchor>
  <xdr:twoCellAnchor editAs="oneCell">
    <xdr:from>
      <xdr:col>0</xdr:col>
      <xdr:colOff>299863</xdr:colOff>
      <xdr:row>0</xdr:row>
      <xdr:rowOff>194029</xdr:rowOff>
    </xdr:from>
    <xdr:to>
      <xdr:col>2</xdr:col>
      <xdr:colOff>875974</xdr:colOff>
      <xdr:row>0</xdr:row>
      <xdr:rowOff>2534029</xdr:rowOff>
    </xdr:to>
    <xdr:pic>
      <xdr:nvPicPr>
        <xdr:cNvPr id="20" name="Image 19">
          <a:extLst>
            <a:ext uri="{FF2B5EF4-FFF2-40B4-BE49-F238E27FC236}">
              <a16:creationId xmlns:a16="http://schemas.microsoft.com/office/drawing/2014/main" id="{FF257BF5-53D7-1469-20DB-1CBF37DB7E3C}"/>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299863" y="194029"/>
          <a:ext cx="2340000" cy="2340000"/>
        </a:xfrm>
        <a:prstGeom prst="rect">
          <a:avLst/>
        </a:prstGeom>
      </xdr:spPr>
    </xdr:pic>
    <xdr:clientData/>
  </xdr:twoCellAnchor>
  <xdr:twoCellAnchor editAs="oneCell">
    <xdr:from>
      <xdr:col>2</xdr:col>
      <xdr:colOff>817819</xdr:colOff>
      <xdr:row>32</xdr:row>
      <xdr:rowOff>421822</xdr:rowOff>
    </xdr:from>
    <xdr:to>
      <xdr:col>2</xdr:col>
      <xdr:colOff>1481847</xdr:colOff>
      <xdr:row>32</xdr:row>
      <xdr:rowOff>1072292</xdr:rowOff>
    </xdr:to>
    <xdr:pic>
      <xdr:nvPicPr>
        <xdr:cNvPr id="25" name="Graphique 24" descr="Pile avec un remplissage uni">
          <a:extLst>
            <a:ext uri="{FF2B5EF4-FFF2-40B4-BE49-F238E27FC236}">
              <a16:creationId xmlns:a16="http://schemas.microsoft.com/office/drawing/2014/main" id="{2DF0395A-83C7-499C-A633-D4105B11F3C4}"/>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 uri="{96DAC541-7B7A-43D3-8B79-37D633B846F1}">
              <asvg:svgBlip xmlns:asvg="http://schemas.microsoft.com/office/drawing/2016/SVG/main" r:embed="rId22"/>
            </a:ext>
          </a:extLst>
        </a:blip>
        <a:stretch>
          <a:fillRect/>
        </a:stretch>
      </xdr:blipFill>
      <xdr:spPr>
        <a:xfrm>
          <a:off x="2586748" y="24724179"/>
          <a:ext cx="664028" cy="650470"/>
        </a:xfrm>
        <a:prstGeom prst="rect">
          <a:avLst/>
        </a:prstGeom>
      </xdr:spPr>
    </xdr:pic>
    <xdr:clientData/>
  </xdr:twoCellAnchor>
  <xdr:twoCellAnchor editAs="oneCell">
    <xdr:from>
      <xdr:col>2</xdr:col>
      <xdr:colOff>845229</xdr:colOff>
      <xdr:row>61</xdr:row>
      <xdr:rowOff>332445</xdr:rowOff>
    </xdr:from>
    <xdr:to>
      <xdr:col>2</xdr:col>
      <xdr:colOff>1443944</xdr:colOff>
      <xdr:row>61</xdr:row>
      <xdr:rowOff>930519</xdr:rowOff>
    </xdr:to>
    <xdr:pic>
      <xdr:nvPicPr>
        <xdr:cNvPr id="26" name="Graphique 25" descr="Homme médecin avec un remplissage uni">
          <a:extLst>
            <a:ext uri="{FF2B5EF4-FFF2-40B4-BE49-F238E27FC236}">
              <a16:creationId xmlns:a16="http://schemas.microsoft.com/office/drawing/2014/main" id="{B9E8587B-1C19-41CE-9083-BCF3C0425AB0}"/>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 uri="{96DAC541-7B7A-43D3-8B79-37D633B846F1}">
              <asvg:svgBlip xmlns:asvg="http://schemas.microsoft.com/office/drawing/2016/SVG/main" r:embed="rId24"/>
            </a:ext>
          </a:extLst>
        </a:blip>
        <a:stretch>
          <a:fillRect/>
        </a:stretch>
      </xdr:blipFill>
      <xdr:spPr>
        <a:xfrm>
          <a:off x="2658789" y="94729005"/>
          <a:ext cx="598715" cy="598074"/>
        </a:xfrm>
        <a:prstGeom prst="rect">
          <a:avLst/>
        </a:prstGeom>
      </xdr:spPr>
    </xdr:pic>
    <xdr:clientData/>
  </xdr:twoCellAnchor>
  <xdr:twoCellAnchor editAs="oneCell">
    <xdr:from>
      <xdr:col>2</xdr:col>
      <xdr:colOff>771313</xdr:colOff>
      <xdr:row>69</xdr:row>
      <xdr:rowOff>1368127</xdr:rowOff>
    </xdr:from>
    <xdr:to>
      <xdr:col>2</xdr:col>
      <xdr:colOff>1489771</xdr:colOff>
      <xdr:row>69</xdr:row>
      <xdr:rowOff>2082674</xdr:rowOff>
    </xdr:to>
    <xdr:pic>
      <xdr:nvPicPr>
        <xdr:cNvPr id="27" name="Graphique 26" descr="Main ouverte avec une plante avec un remplissage uni">
          <a:extLst>
            <a:ext uri="{FF2B5EF4-FFF2-40B4-BE49-F238E27FC236}">
              <a16:creationId xmlns:a16="http://schemas.microsoft.com/office/drawing/2014/main" id="{77A45D2F-21BB-456E-8F13-E4B00B5C96BC}"/>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 uri="{96DAC541-7B7A-43D3-8B79-37D633B846F1}">
              <asvg:svgBlip xmlns:asvg="http://schemas.microsoft.com/office/drawing/2016/SVG/main" r:embed="rId26"/>
            </a:ext>
          </a:extLst>
        </a:blip>
        <a:stretch>
          <a:fillRect/>
        </a:stretch>
      </xdr:blipFill>
      <xdr:spPr>
        <a:xfrm>
          <a:off x="2584873" y="113778367"/>
          <a:ext cx="718458" cy="714547"/>
        </a:xfrm>
        <a:prstGeom prst="rect">
          <a:avLst/>
        </a:prstGeom>
      </xdr:spPr>
    </xdr:pic>
    <xdr:clientData/>
  </xdr:twoCellAnchor>
  <xdr:twoCellAnchor editAs="oneCell">
    <xdr:from>
      <xdr:col>2</xdr:col>
      <xdr:colOff>799454</xdr:colOff>
      <xdr:row>58</xdr:row>
      <xdr:rowOff>941860</xdr:rowOff>
    </xdr:from>
    <xdr:to>
      <xdr:col>2</xdr:col>
      <xdr:colOff>1522265</xdr:colOff>
      <xdr:row>58</xdr:row>
      <xdr:rowOff>1660317</xdr:rowOff>
    </xdr:to>
    <xdr:pic>
      <xdr:nvPicPr>
        <xdr:cNvPr id="28" name="Graphique 27" descr="Maison avec un remplissage uni">
          <a:extLst>
            <a:ext uri="{FF2B5EF4-FFF2-40B4-BE49-F238E27FC236}">
              <a16:creationId xmlns:a16="http://schemas.microsoft.com/office/drawing/2014/main" id="{EBD28BD5-29BB-4726-A206-6C1F5AB1E6D9}"/>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 uri="{96DAC541-7B7A-43D3-8B79-37D633B846F1}">
              <asvg:svgBlip xmlns:asvg="http://schemas.microsoft.com/office/drawing/2016/SVG/main" r:embed="rId28"/>
            </a:ext>
          </a:extLst>
        </a:blip>
        <a:stretch>
          <a:fillRect/>
        </a:stretch>
      </xdr:blipFill>
      <xdr:spPr>
        <a:xfrm>
          <a:off x="2613014" y="89547220"/>
          <a:ext cx="722811" cy="718457"/>
        </a:xfrm>
        <a:prstGeom prst="rect">
          <a:avLst/>
        </a:prstGeom>
      </xdr:spPr>
    </xdr:pic>
    <xdr:clientData/>
  </xdr:twoCellAnchor>
  <xdr:twoCellAnchor editAs="oneCell">
    <xdr:from>
      <xdr:col>2</xdr:col>
      <xdr:colOff>838158</xdr:colOff>
      <xdr:row>55</xdr:row>
      <xdr:rowOff>411519</xdr:rowOff>
    </xdr:from>
    <xdr:to>
      <xdr:col>2</xdr:col>
      <xdr:colOff>1484769</xdr:colOff>
      <xdr:row>55</xdr:row>
      <xdr:rowOff>977394</xdr:rowOff>
    </xdr:to>
    <xdr:pic>
      <xdr:nvPicPr>
        <xdr:cNvPr id="29" name="Graphique 28" descr="Routeur sans fil avec un remplissage uni">
          <a:extLst>
            <a:ext uri="{FF2B5EF4-FFF2-40B4-BE49-F238E27FC236}">
              <a16:creationId xmlns:a16="http://schemas.microsoft.com/office/drawing/2014/main" id="{EADF67F5-F523-4845-BA5D-38D08A05CC83}"/>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 uri="{96DAC541-7B7A-43D3-8B79-37D633B846F1}">
              <asvg:svgBlip xmlns:asvg="http://schemas.microsoft.com/office/drawing/2016/SVG/main" r:embed="rId30"/>
            </a:ext>
          </a:extLst>
        </a:blip>
        <a:stretch>
          <a:fillRect/>
        </a:stretch>
      </xdr:blipFill>
      <xdr:spPr>
        <a:xfrm>
          <a:off x="2607087" y="78462090"/>
          <a:ext cx="646611" cy="565875"/>
        </a:xfrm>
        <a:prstGeom prst="rect">
          <a:avLst/>
        </a:prstGeom>
      </xdr:spPr>
    </xdr:pic>
    <xdr:clientData/>
  </xdr:twoCellAnchor>
  <xdr:twoCellAnchor editAs="oneCell">
    <xdr:from>
      <xdr:col>2</xdr:col>
      <xdr:colOff>783167</xdr:colOff>
      <xdr:row>57</xdr:row>
      <xdr:rowOff>419100</xdr:rowOff>
    </xdr:from>
    <xdr:to>
      <xdr:col>2</xdr:col>
      <xdr:colOff>1447197</xdr:colOff>
      <xdr:row>57</xdr:row>
      <xdr:rowOff>1080626</xdr:rowOff>
    </xdr:to>
    <xdr:pic>
      <xdr:nvPicPr>
        <xdr:cNvPr id="30" name="Graphique 29" descr="Apprentissage des langues à distance avec un remplissage uni">
          <a:extLst>
            <a:ext uri="{FF2B5EF4-FFF2-40B4-BE49-F238E27FC236}">
              <a16:creationId xmlns:a16="http://schemas.microsoft.com/office/drawing/2014/main" id="{5433CC9F-7D13-4C30-BB47-261D981A113A}"/>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 uri="{96DAC541-7B7A-43D3-8B79-37D633B846F1}">
              <asvg:svgBlip xmlns:asvg="http://schemas.microsoft.com/office/drawing/2016/SVG/main" r:embed="rId32"/>
            </a:ext>
          </a:extLst>
        </a:blip>
        <a:stretch>
          <a:fillRect/>
        </a:stretch>
      </xdr:blipFill>
      <xdr:spPr>
        <a:xfrm>
          <a:off x="2599267" y="61569600"/>
          <a:ext cx="664030" cy="661526"/>
        </a:xfrm>
        <a:prstGeom prst="rect">
          <a:avLst/>
        </a:prstGeom>
      </xdr:spPr>
    </xdr:pic>
    <xdr:clientData/>
  </xdr:twoCellAnchor>
  <xdr:twoCellAnchor editAs="oneCell">
    <xdr:from>
      <xdr:col>2</xdr:col>
      <xdr:colOff>863371</xdr:colOff>
      <xdr:row>53</xdr:row>
      <xdr:rowOff>1144765</xdr:rowOff>
    </xdr:from>
    <xdr:to>
      <xdr:col>2</xdr:col>
      <xdr:colOff>1527398</xdr:colOff>
      <xdr:row>53</xdr:row>
      <xdr:rowOff>1812769</xdr:rowOff>
    </xdr:to>
    <xdr:pic>
      <xdr:nvPicPr>
        <xdr:cNvPr id="31" name="Graphique 30" descr="Usine avec un remplissage uni">
          <a:extLst>
            <a:ext uri="{FF2B5EF4-FFF2-40B4-BE49-F238E27FC236}">
              <a16:creationId xmlns:a16="http://schemas.microsoft.com/office/drawing/2014/main" id="{A483CBE3-674F-4C97-A923-1F453C339B94}"/>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 uri="{96DAC541-7B7A-43D3-8B79-37D633B846F1}">
              <asvg:svgBlip xmlns:asvg="http://schemas.microsoft.com/office/drawing/2016/SVG/main" r:embed="rId34"/>
            </a:ext>
          </a:extLst>
        </a:blip>
        <a:stretch>
          <a:fillRect/>
        </a:stretch>
      </xdr:blipFill>
      <xdr:spPr>
        <a:xfrm>
          <a:off x="2676931" y="76765645"/>
          <a:ext cx="664027" cy="668004"/>
        </a:xfrm>
        <a:prstGeom prst="rect">
          <a:avLst/>
        </a:prstGeom>
      </xdr:spPr>
    </xdr:pic>
    <xdr:clientData/>
  </xdr:twoCellAnchor>
  <xdr:twoCellAnchor editAs="oneCell">
    <xdr:from>
      <xdr:col>2</xdr:col>
      <xdr:colOff>762021</xdr:colOff>
      <xdr:row>45</xdr:row>
      <xdr:rowOff>1632904</xdr:rowOff>
    </xdr:from>
    <xdr:to>
      <xdr:col>2</xdr:col>
      <xdr:colOff>1484832</xdr:colOff>
      <xdr:row>46</xdr:row>
      <xdr:rowOff>193313</xdr:rowOff>
    </xdr:to>
    <xdr:pic>
      <xdr:nvPicPr>
        <xdr:cNvPr id="32" name="Graphique 31" descr="Maison avec un remplissage uni">
          <a:extLst>
            <a:ext uri="{FF2B5EF4-FFF2-40B4-BE49-F238E27FC236}">
              <a16:creationId xmlns:a16="http://schemas.microsoft.com/office/drawing/2014/main" id="{1B8A9749-E85D-42FA-96FD-1A942097600F}"/>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 uri="{96DAC541-7B7A-43D3-8B79-37D633B846F1}">
              <asvg:svgBlip xmlns:asvg="http://schemas.microsoft.com/office/drawing/2016/SVG/main" r:embed="rId28"/>
            </a:ext>
          </a:extLst>
        </a:blip>
        <a:stretch>
          <a:fillRect/>
        </a:stretch>
      </xdr:blipFill>
      <xdr:spPr>
        <a:xfrm>
          <a:off x="2524146" y="54068029"/>
          <a:ext cx="722811" cy="719410"/>
        </a:xfrm>
        <a:prstGeom prst="rect">
          <a:avLst/>
        </a:prstGeom>
      </xdr:spPr>
    </xdr:pic>
    <xdr:clientData/>
  </xdr:twoCellAnchor>
  <xdr:twoCellAnchor editAs="oneCell">
    <xdr:from>
      <xdr:col>13</xdr:col>
      <xdr:colOff>946209</xdr:colOff>
      <xdr:row>30</xdr:row>
      <xdr:rowOff>784019</xdr:rowOff>
    </xdr:from>
    <xdr:to>
      <xdr:col>13</xdr:col>
      <xdr:colOff>1515442</xdr:colOff>
      <xdr:row>30</xdr:row>
      <xdr:rowOff>1382734</xdr:rowOff>
    </xdr:to>
    <xdr:pic>
      <xdr:nvPicPr>
        <xdr:cNvPr id="17" name="Graphique 16" descr="Écran avec un remplissage uni">
          <a:hlinkClick xmlns:r="http://schemas.openxmlformats.org/officeDocument/2006/relationships" r:id="rId35"/>
          <a:extLst>
            <a:ext uri="{FF2B5EF4-FFF2-40B4-BE49-F238E27FC236}">
              <a16:creationId xmlns:a16="http://schemas.microsoft.com/office/drawing/2014/main" id="{92171B45-A3F6-B063-C70C-EDF353E1EFDD}"/>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992254" y="20457474"/>
          <a:ext cx="569233" cy="598715"/>
        </a:xfrm>
        <a:prstGeom prst="rect">
          <a:avLst/>
        </a:prstGeom>
      </xdr:spPr>
    </xdr:pic>
    <xdr:clientData/>
  </xdr:twoCellAnchor>
  <xdr:oneCellAnchor>
    <xdr:from>
      <xdr:col>13</xdr:col>
      <xdr:colOff>931468</xdr:colOff>
      <xdr:row>31</xdr:row>
      <xdr:rowOff>849334</xdr:rowOff>
    </xdr:from>
    <xdr:ext cx="598715" cy="598715"/>
    <xdr:pic>
      <xdr:nvPicPr>
        <xdr:cNvPr id="21" name="Graphique 20" descr="Écran avec un remplissage uni">
          <a:hlinkClick xmlns:r="http://schemas.openxmlformats.org/officeDocument/2006/relationships" r:id="rId38"/>
          <a:extLst>
            <a:ext uri="{FF2B5EF4-FFF2-40B4-BE49-F238E27FC236}">
              <a16:creationId xmlns:a16="http://schemas.microsoft.com/office/drawing/2014/main" id="{222F8FCE-3794-4D10-8167-A5F80A2C4547}"/>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977513" y="22670243"/>
          <a:ext cx="598715" cy="598715"/>
        </a:xfrm>
        <a:prstGeom prst="rect">
          <a:avLst/>
        </a:prstGeom>
      </xdr:spPr>
    </xdr:pic>
    <xdr:clientData/>
  </xdr:oneCellAnchor>
  <xdr:oneCellAnchor>
    <xdr:from>
      <xdr:col>13</xdr:col>
      <xdr:colOff>931468</xdr:colOff>
      <xdr:row>32</xdr:row>
      <xdr:rowOff>745919</xdr:rowOff>
    </xdr:from>
    <xdr:ext cx="598715" cy="598715"/>
    <xdr:pic>
      <xdr:nvPicPr>
        <xdr:cNvPr id="22" name="Graphique 21" descr="Écran avec un remplissage uni">
          <a:hlinkClick xmlns:r="http://schemas.openxmlformats.org/officeDocument/2006/relationships" r:id="rId39"/>
          <a:extLst>
            <a:ext uri="{FF2B5EF4-FFF2-40B4-BE49-F238E27FC236}">
              <a16:creationId xmlns:a16="http://schemas.microsoft.com/office/drawing/2014/main" id="{28316518-3EF7-48A5-9499-288F657CF190}"/>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977513" y="24714283"/>
          <a:ext cx="598715" cy="598715"/>
        </a:xfrm>
        <a:prstGeom prst="rect">
          <a:avLst/>
        </a:prstGeom>
      </xdr:spPr>
    </xdr:pic>
    <xdr:clientData/>
  </xdr:oneCellAnchor>
  <xdr:oneCellAnchor>
    <xdr:from>
      <xdr:col>13</xdr:col>
      <xdr:colOff>931468</xdr:colOff>
      <xdr:row>33</xdr:row>
      <xdr:rowOff>944584</xdr:rowOff>
    </xdr:from>
    <xdr:ext cx="598715" cy="598715"/>
    <xdr:pic>
      <xdr:nvPicPr>
        <xdr:cNvPr id="24" name="Graphique 23" descr="Écran avec un remplissage uni">
          <a:hlinkClick xmlns:r="http://schemas.openxmlformats.org/officeDocument/2006/relationships" r:id="rId40"/>
          <a:extLst>
            <a:ext uri="{FF2B5EF4-FFF2-40B4-BE49-F238E27FC236}">
              <a16:creationId xmlns:a16="http://schemas.microsoft.com/office/drawing/2014/main" id="{48775181-CBD8-4594-AFDF-2B936134C97A}"/>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977513" y="27060402"/>
          <a:ext cx="598715" cy="598715"/>
        </a:xfrm>
        <a:prstGeom prst="rect">
          <a:avLst/>
        </a:prstGeom>
      </xdr:spPr>
    </xdr:pic>
    <xdr:clientData/>
  </xdr:oneCellAnchor>
  <xdr:oneCellAnchor>
    <xdr:from>
      <xdr:col>13</xdr:col>
      <xdr:colOff>931468</xdr:colOff>
      <xdr:row>34</xdr:row>
      <xdr:rowOff>853416</xdr:rowOff>
    </xdr:from>
    <xdr:ext cx="598715" cy="598715"/>
    <xdr:pic>
      <xdr:nvPicPr>
        <xdr:cNvPr id="33" name="Graphique 32" descr="Écran avec un remplissage uni">
          <a:hlinkClick xmlns:r="http://schemas.openxmlformats.org/officeDocument/2006/relationships" r:id="rId41"/>
          <a:extLst>
            <a:ext uri="{FF2B5EF4-FFF2-40B4-BE49-F238E27FC236}">
              <a16:creationId xmlns:a16="http://schemas.microsoft.com/office/drawing/2014/main" id="{D8E36BEF-B263-4182-8E37-71C69FC660BE}"/>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977513" y="29116689"/>
          <a:ext cx="598715" cy="598715"/>
        </a:xfrm>
        <a:prstGeom prst="rect">
          <a:avLst/>
        </a:prstGeom>
      </xdr:spPr>
    </xdr:pic>
    <xdr:clientData/>
  </xdr:oneCellAnchor>
  <xdr:oneCellAnchor>
    <xdr:from>
      <xdr:col>13</xdr:col>
      <xdr:colOff>931468</xdr:colOff>
      <xdr:row>35</xdr:row>
      <xdr:rowOff>642506</xdr:rowOff>
    </xdr:from>
    <xdr:ext cx="598715" cy="598715"/>
    <xdr:pic>
      <xdr:nvPicPr>
        <xdr:cNvPr id="34" name="Graphique 33" descr="Écran avec un remplissage uni">
          <a:hlinkClick xmlns:r="http://schemas.openxmlformats.org/officeDocument/2006/relationships" r:id="rId42"/>
          <a:extLst>
            <a:ext uri="{FF2B5EF4-FFF2-40B4-BE49-F238E27FC236}">
              <a16:creationId xmlns:a16="http://schemas.microsoft.com/office/drawing/2014/main" id="{255654F1-A51E-4C59-A037-6727FFF98118}"/>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977513" y="31053233"/>
          <a:ext cx="598715" cy="598715"/>
        </a:xfrm>
        <a:prstGeom prst="rect">
          <a:avLst/>
        </a:prstGeom>
      </xdr:spPr>
    </xdr:pic>
    <xdr:clientData/>
  </xdr:oneCellAnchor>
  <xdr:oneCellAnchor>
    <xdr:from>
      <xdr:col>13</xdr:col>
      <xdr:colOff>931468</xdr:colOff>
      <xdr:row>36</xdr:row>
      <xdr:rowOff>552698</xdr:rowOff>
    </xdr:from>
    <xdr:ext cx="598715" cy="598715"/>
    <xdr:pic>
      <xdr:nvPicPr>
        <xdr:cNvPr id="35" name="Graphique 34" descr="Écran avec un remplissage uni">
          <a:hlinkClick xmlns:r="http://schemas.openxmlformats.org/officeDocument/2006/relationships" r:id="rId43"/>
          <a:extLst>
            <a:ext uri="{FF2B5EF4-FFF2-40B4-BE49-F238E27FC236}">
              <a16:creationId xmlns:a16="http://schemas.microsoft.com/office/drawing/2014/main" id="{975B397C-6D60-45D0-9AF2-F09483EAF65B}"/>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977513" y="33110880"/>
          <a:ext cx="598715" cy="598715"/>
        </a:xfrm>
        <a:prstGeom prst="rect">
          <a:avLst/>
        </a:prstGeom>
      </xdr:spPr>
    </xdr:pic>
    <xdr:clientData/>
  </xdr:oneCellAnchor>
  <xdr:oneCellAnchor>
    <xdr:from>
      <xdr:col>13</xdr:col>
      <xdr:colOff>931468</xdr:colOff>
      <xdr:row>37</xdr:row>
      <xdr:rowOff>694213</xdr:rowOff>
    </xdr:from>
    <xdr:ext cx="598715" cy="598715"/>
    <xdr:pic>
      <xdr:nvPicPr>
        <xdr:cNvPr id="36" name="Graphique 35" descr="Écran avec un remplissage uni">
          <a:hlinkClick xmlns:r="http://schemas.openxmlformats.org/officeDocument/2006/relationships" r:id="rId44"/>
          <a:extLst>
            <a:ext uri="{FF2B5EF4-FFF2-40B4-BE49-F238E27FC236}">
              <a16:creationId xmlns:a16="http://schemas.microsoft.com/office/drawing/2014/main" id="{83FFFA3B-4644-4229-9AF1-AF300CF09922}"/>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977513" y="35399849"/>
          <a:ext cx="598715" cy="598715"/>
        </a:xfrm>
        <a:prstGeom prst="rect">
          <a:avLst/>
        </a:prstGeom>
      </xdr:spPr>
    </xdr:pic>
    <xdr:clientData/>
  </xdr:oneCellAnchor>
  <xdr:oneCellAnchor>
    <xdr:from>
      <xdr:col>13</xdr:col>
      <xdr:colOff>931468</xdr:colOff>
      <xdr:row>38</xdr:row>
      <xdr:rowOff>770412</xdr:rowOff>
    </xdr:from>
    <xdr:ext cx="598715" cy="598715"/>
    <xdr:pic>
      <xdr:nvPicPr>
        <xdr:cNvPr id="37" name="Graphique 36" descr="Écran avec un remplissage uni">
          <a:hlinkClick xmlns:r="http://schemas.openxmlformats.org/officeDocument/2006/relationships" r:id="rId45"/>
          <a:extLst>
            <a:ext uri="{FF2B5EF4-FFF2-40B4-BE49-F238E27FC236}">
              <a16:creationId xmlns:a16="http://schemas.microsoft.com/office/drawing/2014/main" id="{391EFB78-1455-42EB-A5E7-4CF5E233B9F1}"/>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977513" y="37623503"/>
          <a:ext cx="598715" cy="598715"/>
        </a:xfrm>
        <a:prstGeom prst="rect">
          <a:avLst/>
        </a:prstGeom>
      </xdr:spPr>
    </xdr:pic>
    <xdr:clientData/>
  </xdr:oneCellAnchor>
  <xdr:oneCellAnchor>
    <xdr:from>
      <xdr:col>13</xdr:col>
      <xdr:colOff>931468</xdr:colOff>
      <xdr:row>39</xdr:row>
      <xdr:rowOff>726869</xdr:rowOff>
    </xdr:from>
    <xdr:ext cx="598715" cy="598715"/>
    <xdr:pic>
      <xdr:nvPicPr>
        <xdr:cNvPr id="38" name="Graphique 37" descr="Écran avec un remplissage uni">
          <a:hlinkClick xmlns:r="http://schemas.openxmlformats.org/officeDocument/2006/relationships" r:id="rId46"/>
          <a:extLst>
            <a:ext uri="{FF2B5EF4-FFF2-40B4-BE49-F238E27FC236}">
              <a16:creationId xmlns:a16="http://schemas.microsoft.com/office/drawing/2014/main" id="{7E426D48-678E-4882-9016-DD1BE8E7AE32}"/>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977513" y="39727414"/>
          <a:ext cx="598715" cy="598715"/>
        </a:xfrm>
        <a:prstGeom prst="rect">
          <a:avLst/>
        </a:prstGeom>
      </xdr:spPr>
    </xdr:pic>
    <xdr:clientData/>
  </xdr:oneCellAnchor>
  <xdr:oneCellAnchor>
    <xdr:from>
      <xdr:col>13</xdr:col>
      <xdr:colOff>931468</xdr:colOff>
      <xdr:row>40</xdr:row>
      <xdr:rowOff>813955</xdr:rowOff>
    </xdr:from>
    <xdr:ext cx="598715" cy="598715"/>
    <xdr:pic>
      <xdr:nvPicPr>
        <xdr:cNvPr id="39" name="Graphique 38" descr="Écran avec un remplissage uni">
          <a:hlinkClick xmlns:r="http://schemas.openxmlformats.org/officeDocument/2006/relationships" r:id="rId47"/>
          <a:extLst>
            <a:ext uri="{FF2B5EF4-FFF2-40B4-BE49-F238E27FC236}">
              <a16:creationId xmlns:a16="http://schemas.microsoft.com/office/drawing/2014/main" id="{7A7F5450-FEB7-4A80-A91A-BA0A64236E07}"/>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977513" y="41961955"/>
          <a:ext cx="598715" cy="598715"/>
        </a:xfrm>
        <a:prstGeom prst="rect">
          <a:avLst/>
        </a:prstGeom>
      </xdr:spPr>
    </xdr:pic>
    <xdr:clientData/>
  </xdr:oneCellAnchor>
  <xdr:oneCellAnchor>
    <xdr:from>
      <xdr:col>13</xdr:col>
      <xdr:colOff>931468</xdr:colOff>
      <xdr:row>41</xdr:row>
      <xdr:rowOff>794905</xdr:rowOff>
    </xdr:from>
    <xdr:ext cx="598715" cy="598715"/>
    <xdr:pic>
      <xdr:nvPicPr>
        <xdr:cNvPr id="40" name="Graphique 39" descr="Écran avec un remplissage uni">
          <a:hlinkClick xmlns:r="http://schemas.openxmlformats.org/officeDocument/2006/relationships" r:id="rId48"/>
          <a:extLst>
            <a:ext uri="{FF2B5EF4-FFF2-40B4-BE49-F238E27FC236}">
              <a16:creationId xmlns:a16="http://schemas.microsoft.com/office/drawing/2014/main" id="{5E6BCB91-66B9-40F4-8C91-E533A840B1A6}"/>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977513" y="44090360"/>
          <a:ext cx="598715" cy="598715"/>
        </a:xfrm>
        <a:prstGeom prst="rect">
          <a:avLst/>
        </a:prstGeom>
      </xdr:spPr>
    </xdr:pic>
    <xdr:clientData/>
  </xdr:oneCellAnchor>
  <xdr:oneCellAnchor>
    <xdr:from>
      <xdr:col>13</xdr:col>
      <xdr:colOff>931468</xdr:colOff>
      <xdr:row>42</xdr:row>
      <xdr:rowOff>792184</xdr:rowOff>
    </xdr:from>
    <xdr:ext cx="598715" cy="598715"/>
    <xdr:pic>
      <xdr:nvPicPr>
        <xdr:cNvPr id="41" name="Graphique 40" descr="Écran avec un remplissage uni">
          <a:hlinkClick xmlns:r="http://schemas.openxmlformats.org/officeDocument/2006/relationships" r:id="rId49"/>
          <a:extLst>
            <a:ext uri="{FF2B5EF4-FFF2-40B4-BE49-F238E27FC236}">
              <a16:creationId xmlns:a16="http://schemas.microsoft.com/office/drawing/2014/main" id="{0A598E62-C09C-450F-9CC1-67F3CF629D0B}"/>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977513" y="46235093"/>
          <a:ext cx="598715" cy="598715"/>
        </a:xfrm>
        <a:prstGeom prst="rect">
          <a:avLst/>
        </a:prstGeom>
      </xdr:spPr>
    </xdr:pic>
    <xdr:clientData/>
  </xdr:oneCellAnchor>
  <xdr:oneCellAnchor>
    <xdr:from>
      <xdr:col>13</xdr:col>
      <xdr:colOff>931468</xdr:colOff>
      <xdr:row>43</xdr:row>
      <xdr:rowOff>661555</xdr:rowOff>
    </xdr:from>
    <xdr:ext cx="598715" cy="598715"/>
    <xdr:pic>
      <xdr:nvPicPr>
        <xdr:cNvPr id="42" name="Graphique 41" descr="Écran avec un remplissage uni">
          <a:hlinkClick xmlns:r="http://schemas.openxmlformats.org/officeDocument/2006/relationships" r:id="rId50"/>
          <a:extLst>
            <a:ext uri="{FF2B5EF4-FFF2-40B4-BE49-F238E27FC236}">
              <a16:creationId xmlns:a16="http://schemas.microsoft.com/office/drawing/2014/main" id="{B57820A2-74A3-4756-AB20-E1822E657157}"/>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977513" y="48251919"/>
          <a:ext cx="598715" cy="598715"/>
        </a:xfrm>
        <a:prstGeom prst="rect">
          <a:avLst/>
        </a:prstGeom>
      </xdr:spPr>
    </xdr:pic>
    <xdr:clientData/>
  </xdr:oneCellAnchor>
  <xdr:oneCellAnchor>
    <xdr:from>
      <xdr:col>13</xdr:col>
      <xdr:colOff>931468</xdr:colOff>
      <xdr:row>44</xdr:row>
      <xdr:rowOff>721425</xdr:rowOff>
    </xdr:from>
    <xdr:ext cx="598715" cy="598715"/>
    <xdr:pic>
      <xdr:nvPicPr>
        <xdr:cNvPr id="43" name="Graphique 42" descr="Écran avec un remplissage uni">
          <a:hlinkClick xmlns:r="http://schemas.openxmlformats.org/officeDocument/2006/relationships" r:id="rId51"/>
          <a:extLst>
            <a:ext uri="{FF2B5EF4-FFF2-40B4-BE49-F238E27FC236}">
              <a16:creationId xmlns:a16="http://schemas.microsoft.com/office/drawing/2014/main" id="{BEB7F4FD-EA63-48D7-8278-CE431A7EA080}"/>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977513" y="50459243"/>
          <a:ext cx="598715" cy="598715"/>
        </a:xfrm>
        <a:prstGeom prst="rect">
          <a:avLst/>
        </a:prstGeom>
      </xdr:spPr>
    </xdr:pic>
    <xdr:clientData/>
  </xdr:oneCellAnchor>
  <xdr:oneCellAnchor>
    <xdr:from>
      <xdr:col>13</xdr:col>
      <xdr:colOff>931468</xdr:colOff>
      <xdr:row>45</xdr:row>
      <xdr:rowOff>585355</xdr:rowOff>
    </xdr:from>
    <xdr:ext cx="598715" cy="598715"/>
    <xdr:pic>
      <xdr:nvPicPr>
        <xdr:cNvPr id="44" name="Graphique 43" descr="Écran avec un remplissage uni">
          <a:hlinkClick xmlns:r="http://schemas.openxmlformats.org/officeDocument/2006/relationships" r:id="rId52"/>
          <a:extLst>
            <a:ext uri="{FF2B5EF4-FFF2-40B4-BE49-F238E27FC236}">
              <a16:creationId xmlns:a16="http://schemas.microsoft.com/office/drawing/2014/main" id="{9CD65A8D-691B-4E03-BBAC-21AB8B0FC0BA}"/>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977513" y="52470628"/>
          <a:ext cx="598715" cy="598715"/>
        </a:xfrm>
        <a:prstGeom prst="rect">
          <a:avLst/>
        </a:prstGeom>
      </xdr:spPr>
    </xdr:pic>
    <xdr:clientData/>
  </xdr:oneCellAnchor>
  <xdr:oneCellAnchor>
    <xdr:from>
      <xdr:col>13</xdr:col>
      <xdr:colOff>931468</xdr:colOff>
      <xdr:row>46</xdr:row>
      <xdr:rowOff>743198</xdr:rowOff>
    </xdr:from>
    <xdr:ext cx="598715" cy="598715"/>
    <xdr:pic>
      <xdr:nvPicPr>
        <xdr:cNvPr id="45" name="Graphique 44" descr="Écran avec un remplissage uni">
          <a:hlinkClick xmlns:r="http://schemas.openxmlformats.org/officeDocument/2006/relationships" r:id="rId53"/>
          <a:extLst>
            <a:ext uri="{FF2B5EF4-FFF2-40B4-BE49-F238E27FC236}">
              <a16:creationId xmlns:a16="http://schemas.microsoft.com/office/drawing/2014/main" id="{7011DC66-5CC6-4C04-BA6B-A88C8D77CF85}"/>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977513" y="54775925"/>
          <a:ext cx="598715" cy="598715"/>
        </a:xfrm>
        <a:prstGeom prst="rect">
          <a:avLst/>
        </a:prstGeom>
      </xdr:spPr>
    </xdr:pic>
    <xdr:clientData/>
  </xdr:oneCellAnchor>
  <xdr:oneCellAnchor>
    <xdr:from>
      <xdr:col>13</xdr:col>
      <xdr:colOff>931468</xdr:colOff>
      <xdr:row>47</xdr:row>
      <xdr:rowOff>737755</xdr:rowOff>
    </xdr:from>
    <xdr:ext cx="598715" cy="598715"/>
    <xdr:pic>
      <xdr:nvPicPr>
        <xdr:cNvPr id="46" name="Graphique 45" descr="Écran avec un remplissage uni">
          <a:hlinkClick xmlns:r="http://schemas.openxmlformats.org/officeDocument/2006/relationships" r:id="rId54"/>
          <a:extLst>
            <a:ext uri="{FF2B5EF4-FFF2-40B4-BE49-F238E27FC236}">
              <a16:creationId xmlns:a16="http://schemas.microsoft.com/office/drawing/2014/main" id="{A8D9AF97-9686-4418-9ACE-7679025137F6}"/>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977513" y="56917937"/>
          <a:ext cx="598715" cy="598715"/>
        </a:xfrm>
        <a:prstGeom prst="rect">
          <a:avLst/>
        </a:prstGeom>
      </xdr:spPr>
    </xdr:pic>
    <xdr:clientData/>
  </xdr:oneCellAnchor>
  <xdr:oneCellAnchor>
    <xdr:from>
      <xdr:col>13</xdr:col>
      <xdr:colOff>931468</xdr:colOff>
      <xdr:row>48</xdr:row>
      <xdr:rowOff>745919</xdr:rowOff>
    </xdr:from>
    <xdr:ext cx="598715" cy="598715"/>
    <xdr:pic>
      <xdr:nvPicPr>
        <xdr:cNvPr id="47" name="Graphique 46" descr="Écran avec un remplissage uni">
          <a:hlinkClick xmlns:r="http://schemas.openxmlformats.org/officeDocument/2006/relationships" r:id="rId55"/>
          <a:extLst>
            <a:ext uri="{FF2B5EF4-FFF2-40B4-BE49-F238E27FC236}">
              <a16:creationId xmlns:a16="http://schemas.microsoft.com/office/drawing/2014/main" id="{B69432E0-1195-4969-B9F0-BB8395ADF9AD}"/>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977513" y="59073555"/>
          <a:ext cx="598715" cy="598715"/>
        </a:xfrm>
        <a:prstGeom prst="rect">
          <a:avLst/>
        </a:prstGeom>
      </xdr:spPr>
    </xdr:pic>
    <xdr:clientData/>
  </xdr:oneCellAnchor>
  <xdr:oneCellAnchor>
    <xdr:from>
      <xdr:col>13</xdr:col>
      <xdr:colOff>931468</xdr:colOff>
      <xdr:row>49</xdr:row>
      <xdr:rowOff>726866</xdr:rowOff>
    </xdr:from>
    <xdr:ext cx="598715" cy="598715"/>
    <xdr:pic>
      <xdr:nvPicPr>
        <xdr:cNvPr id="49" name="Graphique 48" descr="Écran avec un remplissage uni">
          <a:hlinkClick xmlns:r="http://schemas.openxmlformats.org/officeDocument/2006/relationships" r:id="rId56"/>
          <a:extLst>
            <a:ext uri="{FF2B5EF4-FFF2-40B4-BE49-F238E27FC236}">
              <a16:creationId xmlns:a16="http://schemas.microsoft.com/office/drawing/2014/main" id="{353653AF-BF3F-4955-A59A-533558EFA1D4}"/>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977513" y="61201957"/>
          <a:ext cx="598715" cy="598715"/>
        </a:xfrm>
        <a:prstGeom prst="rect">
          <a:avLst/>
        </a:prstGeom>
      </xdr:spPr>
    </xdr:pic>
    <xdr:clientData/>
  </xdr:oneCellAnchor>
  <xdr:oneCellAnchor>
    <xdr:from>
      <xdr:col>13</xdr:col>
      <xdr:colOff>931468</xdr:colOff>
      <xdr:row>50</xdr:row>
      <xdr:rowOff>781298</xdr:rowOff>
    </xdr:from>
    <xdr:ext cx="598715" cy="598715"/>
    <xdr:pic>
      <xdr:nvPicPr>
        <xdr:cNvPr id="50" name="Graphique 49" descr="Écran avec un remplissage uni">
          <a:hlinkClick xmlns:r="http://schemas.openxmlformats.org/officeDocument/2006/relationships" r:id="rId57"/>
          <a:extLst>
            <a:ext uri="{FF2B5EF4-FFF2-40B4-BE49-F238E27FC236}">
              <a16:creationId xmlns:a16="http://schemas.microsoft.com/office/drawing/2014/main" id="{1F816BE0-CC2B-4B3E-AA66-3E98C14867FE}"/>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977513" y="63403843"/>
          <a:ext cx="598715" cy="598715"/>
        </a:xfrm>
        <a:prstGeom prst="rect">
          <a:avLst/>
        </a:prstGeom>
      </xdr:spPr>
    </xdr:pic>
    <xdr:clientData/>
  </xdr:oneCellAnchor>
  <xdr:oneCellAnchor>
    <xdr:from>
      <xdr:col>13</xdr:col>
      <xdr:colOff>931468</xdr:colOff>
      <xdr:row>51</xdr:row>
      <xdr:rowOff>843890</xdr:rowOff>
    </xdr:from>
    <xdr:ext cx="598715" cy="598715"/>
    <xdr:pic>
      <xdr:nvPicPr>
        <xdr:cNvPr id="51" name="Graphique 50" descr="Écran avec un remplissage uni">
          <a:hlinkClick xmlns:r="http://schemas.openxmlformats.org/officeDocument/2006/relationships" r:id="rId58"/>
          <a:extLst>
            <a:ext uri="{FF2B5EF4-FFF2-40B4-BE49-F238E27FC236}">
              <a16:creationId xmlns:a16="http://schemas.microsoft.com/office/drawing/2014/main" id="{8C93B25A-6ED2-4F7E-B67C-B973D3940A13}"/>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977513" y="65613890"/>
          <a:ext cx="598715" cy="598715"/>
        </a:xfrm>
        <a:prstGeom prst="rect">
          <a:avLst/>
        </a:prstGeom>
      </xdr:spPr>
    </xdr:pic>
    <xdr:clientData/>
  </xdr:oneCellAnchor>
  <xdr:oneCellAnchor>
    <xdr:from>
      <xdr:col>13</xdr:col>
      <xdr:colOff>848591</xdr:colOff>
      <xdr:row>52</xdr:row>
      <xdr:rowOff>849334</xdr:rowOff>
    </xdr:from>
    <xdr:ext cx="745545" cy="745545"/>
    <xdr:pic>
      <xdr:nvPicPr>
        <xdr:cNvPr id="52" name="Graphique 51" descr="Écran avec un remplissage uni">
          <a:hlinkClick xmlns:r="http://schemas.openxmlformats.org/officeDocument/2006/relationships" r:id="rId59"/>
          <a:extLst>
            <a:ext uri="{FF2B5EF4-FFF2-40B4-BE49-F238E27FC236}">
              <a16:creationId xmlns:a16="http://schemas.microsoft.com/office/drawing/2014/main" id="{6AC5572F-4858-44A3-9F02-C8384F8B8533}"/>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894636" y="67766789"/>
          <a:ext cx="745545" cy="745545"/>
        </a:xfrm>
        <a:prstGeom prst="rect">
          <a:avLst/>
        </a:prstGeom>
      </xdr:spPr>
    </xdr:pic>
    <xdr:clientData/>
  </xdr:oneCellAnchor>
  <xdr:oneCellAnchor>
    <xdr:from>
      <xdr:col>13</xdr:col>
      <xdr:colOff>931468</xdr:colOff>
      <xdr:row>53</xdr:row>
      <xdr:rowOff>830284</xdr:rowOff>
    </xdr:from>
    <xdr:ext cx="598715" cy="598715"/>
    <xdr:pic>
      <xdr:nvPicPr>
        <xdr:cNvPr id="53" name="Graphique 52" descr="Écran avec un remplissage uni">
          <a:hlinkClick xmlns:r="http://schemas.openxmlformats.org/officeDocument/2006/relationships" r:id="rId60"/>
          <a:extLst>
            <a:ext uri="{FF2B5EF4-FFF2-40B4-BE49-F238E27FC236}">
              <a16:creationId xmlns:a16="http://schemas.microsoft.com/office/drawing/2014/main" id="{37F337CC-0DBD-462C-9FCB-E39151CB0788}"/>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977513" y="69895193"/>
          <a:ext cx="598715" cy="598715"/>
        </a:xfrm>
        <a:prstGeom prst="rect">
          <a:avLst/>
        </a:prstGeom>
      </xdr:spPr>
    </xdr:pic>
    <xdr:clientData/>
  </xdr:oneCellAnchor>
  <xdr:oneCellAnchor>
    <xdr:from>
      <xdr:col>13</xdr:col>
      <xdr:colOff>931468</xdr:colOff>
      <xdr:row>54</xdr:row>
      <xdr:rowOff>811234</xdr:rowOff>
    </xdr:from>
    <xdr:ext cx="598715" cy="598715"/>
    <xdr:pic>
      <xdr:nvPicPr>
        <xdr:cNvPr id="54" name="Graphique 53" descr="Écran avec un remplissage uni">
          <a:hlinkClick xmlns:r="http://schemas.openxmlformats.org/officeDocument/2006/relationships" r:id="rId61"/>
          <a:extLst>
            <a:ext uri="{FF2B5EF4-FFF2-40B4-BE49-F238E27FC236}">
              <a16:creationId xmlns:a16="http://schemas.microsoft.com/office/drawing/2014/main" id="{D0656314-70A3-4411-AAAF-69C790720954}"/>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977513" y="72023598"/>
          <a:ext cx="598715" cy="598715"/>
        </a:xfrm>
        <a:prstGeom prst="rect">
          <a:avLst/>
        </a:prstGeom>
      </xdr:spPr>
    </xdr:pic>
    <xdr:clientData/>
  </xdr:oneCellAnchor>
  <xdr:oneCellAnchor>
    <xdr:from>
      <xdr:col>13</xdr:col>
      <xdr:colOff>931468</xdr:colOff>
      <xdr:row>55</xdr:row>
      <xdr:rowOff>865663</xdr:rowOff>
    </xdr:from>
    <xdr:ext cx="598715" cy="598715"/>
    <xdr:pic>
      <xdr:nvPicPr>
        <xdr:cNvPr id="55" name="Graphique 54" descr="Écran avec un remplissage uni">
          <a:hlinkClick xmlns:r="http://schemas.openxmlformats.org/officeDocument/2006/relationships" r:id="rId62"/>
          <a:extLst>
            <a:ext uri="{FF2B5EF4-FFF2-40B4-BE49-F238E27FC236}">
              <a16:creationId xmlns:a16="http://schemas.microsoft.com/office/drawing/2014/main" id="{358761D9-F348-42F6-8B79-31FDDBE909E3}"/>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977513" y="74225481"/>
          <a:ext cx="598715" cy="598715"/>
        </a:xfrm>
        <a:prstGeom prst="rect">
          <a:avLst/>
        </a:prstGeom>
      </xdr:spPr>
    </xdr:pic>
    <xdr:clientData/>
  </xdr:oneCellAnchor>
  <xdr:oneCellAnchor>
    <xdr:from>
      <xdr:col>13</xdr:col>
      <xdr:colOff>931468</xdr:colOff>
      <xdr:row>56</xdr:row>
      <xdr:rowOff>892877</xdr:rowOff>
    </xdr:from>
    <xdr:ext cx="598715" cy="598715"/>
    <xdr:pic>
      <xdr:nvPicPr>
        <xdr:cNvPr id="57" name="Graphique 56" descr="Écran avec un remplissage uni">
          <a:hlinkClick xmlns:r="http://schemas.openxmlformats.org/officeDocument/2006/relationships" r:id="rId63"/>
          <a:extLst>
            <a:ext uri="{FF2B5EF4-FFF2-40B4-BE49-F238E27FC236}">
              <a16:creationId xmlns:a16="http://schemas.microsoft.com/office/drawing/2014/main" id="{3DB19B7E-5ACE-4AC3-BFBA-1161BDBECE17}"/>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977513" y="76400150"/>
          <a:ext cx="598715" cy="598715"/>
        </a:xfrm>
        <a:prstGeom prst="rect">
          <a:avLst/>
        </a:prstGeom>
      </xdr:spPr>
    </xdr:pic>
    <xdr:clientData/>
  </xdr:oneCellAnchor>
  <xdr:oneCellAnchor>
    <xdr:from>
      <xdr:col>13</xdr:col>
      <xdr:colOff>931468</xdr:colOff>
      <xdr:row>57</xdr:row>
      <xdr:rowOff>806698</xdr:rowOff>
    </xdr:from>
    <xdr:ext cx="598715" cy="598715"/>
    <xdr:pic>
      <xdr:nvPicPr>
        <xdr:cNvPr id="58" name="Graphique 57" descr="Écran avec un remplissage uni">
          <a:hlinkClick xmlns:r="http://schemas.openxmlformats.org/officeDocument/2006/relationships" r:id="rId64"/>
          <a:extLst>
            <a:ext uri="{FF2B5EF4-FFF2-40B4-BE49-F238E27FC236}">
              <a16:creationId xmlns:a16="http://schemas.microsoft.com/office/drawing/2014/main" id="{14435F36-94DC-4EBD-9FDD-57B341D7DF65}"/>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977513" y="78461425"/>
          <a:ext cx="598715" cy="598715"/>
        </a:xfrm>
        <a:prstGeom prst="rect">
          <a:avLst/>
        </a:prstGeom>
      </xdr:spPr>
    </xdr:pic>
    <xdr:clientData/>
  </xdr:oneCellAnchor>
  <xdr:oneCellAnchor>
    <xdr:from>
      <xdr:col>13</xdr:col>
      <xdr:colOff>931468</xdr:colOff>
      <xdr:row>58</xdr:row>
      <xdr:rowOff>838448</xdr:rowOff>
    </xdr:from>
    <xdr:ext cx="598715" cy="598715"/>
    <xdr:pic>
      <xdr:nvPicPr>
        <xdr:cNvPr id="59" name="Graphique 58" descr="Écran avec un remplissage uni">
          <a:hlinkClick xmlns:r="http://schemas.openxmlformats.org/officeDocument/2006/relationships" r:id="rId65"/>
          <a:extLst>
            <a:ext uri="{FF2B5EF4-FFF2-40B4-BE49-F238E27FC236}">
              <a16:creationId xmlns:a16="http://schemas.microsoft.com/office/drawing/2014/main" id="{757A800F-5258-437E-BBDD-BBD9B1250701}"/>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977513" y="80640630"/>
          <a:ext cx="598715" cy="598715"/>
        </a:xfrm>
        <a:prstGeom prst="rect">
          <a:avLst/>
        </a:prstGeom>
      </xdr:spPr>
    </xdr:pic>
    <xdr:clientData/>
  </xdr:oneCellAnchor>
  <xdr:oneCellAnchor>
    <xdr:from>
      <xdr:col>13</xdr:col>
      <xdr:colOff>931468</xdr:colOff>
      <xdr:row>59</xdr:row>
      <xdr:rowOff>720066</xdr:rowOff>
    </xdr:from>
    <xdr:ext cx="598715" cy="598715"/>
    <xdr:pic>
      <xdr:nvPicPr>
        <xdr:cNvPr id="60" name="Graphique 59" descr="Écran avec un remplissage uni">
          <a:hlinkClick xmlns:r="http://schemas.openxmlformats.org/officeDocument/2006/relationships" r:id="rId66"/>
          <a:extLst>
            <a:ext uri="{FF2B5EF4-FFF2-40B4-BE49-F238E27FC236}">
              <a16:creationId xmlns:a16="http://schemas.microsoft.com/office/drawing/2014/main" id="{226263FF-0835-4597-87A2-5268BBAC026B}"/>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977513" y="82669702"/>
          <a:ext cx="598715" cy="598715"/>
        </a:xfrm>
        <a:prstGeom prst="rect">
          <a:avLst/>
        </a:prstGeom>
      </xdr:spPr>
    </xdr:pic>
    <xdr:clientData/>
  </xdr:oneCellAnchor>
  <xdr:oneCellAnchor>
    <xdr:from>
      <xdr:col>13</xdr:col>
      <xdr:colOff>931468</xdr:colOff>
      <xdr:row>60</xdr:row>
      <xdr:rowOff>796537</xdr:rowOff>
    </xdr:from>
    <xdr:ext cx="598715" cy="598715"/>
    <xdr:pic>
      <xdr:nvPicPr>
        <xdr:cNvPr id="61" name="Graphique 60" descr="Écran avec un remplissage uni">
          <a:hlinkClick xmlns:r="http://schemas.openxmlformats.org/officeDocument/2006/relationships" r:id="rId67"/>
          <a:extLst>
            <a:ext uri="{FF2B5EF4-FFF2-40B4-BE49-F238E27FC236}">
              <a16:creationId xmlns:a16="http://schemas.microsoft.com/office/drawing/2014/main" id="{D6F99E63-4419-43D2-A596-D9914D959614}"/>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977513" y="84893628"/>
          <a:ext cx="598715" cy="598715"/>
        </a:xfrm>
        <a:prstGeom prst="rect">
          <a:avLst/>
        </a:prstGeom>
      </xdr:spPr>
    </xdr:pic>
    <xdr:clientData/>
  </xdr:oneCellAnchor>
  <xdr:oneCellAnchor>
    <xdr:from>
      <xdr:col>13</xdr:col>
      <xdr:colOff>931468</xdr:colOff>
      <xdr:row>61</xdr:row>
      <xdr:rowOff>726869</xdr:rowOff>
    </xdr:from>
    <xdr:ext cx="598715" cy="598715"/>
    <xdr:pic>
      <xdr:nvPicPr>
        <xdr:cNvPr id="62" name="Graphique 61" descr="Écran avec un remplissage uni">
          <a:hlinkClick xmlns:r="http://schemas.openxmlformats.org/officeDocument/2006/relationships" r:id="rId68"/>
          <a:extLst>
            <a:ext uri="{FF2B5EF4-FFF2-40B4-BE49-F238E27FC236}">
              <a16:creationId xmlns:a16="http://schemas.microsoft.com/office/drawing/2014/main" id="{1CF76808-130F-4891-AE03-1FBEE16BAE7B}"/>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977513" y="86971414"/>
          <a:ext cx="598715" cy="598715"/>
        </a:xfrm>
        <a:prstGeom prst="rect">
          <a:avLst/>
        </a:prstGeom>
      </xdr:spPr>
    </xdr:pic>
    <xdr:clientData/>
  </xdr:oneCellAnchor>
  <xdr:oneCellAnchor>
    <xdr:from>
      <xdr:col>13</xdr:col>
      <xdr:colOff>931468</xdr:colOff>
      <xdr:row>62</xdr:row>
      <xdr:rowOff>805246</xdr:rowOff>
    </xdr:from>
    <xdr:ext cx="598715" cy="598715"/>
    <xdr:pic>
      <xdr:nvPicPr>
        <xdr:cNvPr id="63" name="Graphique 62" descr="Écran avec un remplissage uni">
          <a:hlinkClick xmlns:r="http://schemas.openxmlformats.org/officeDocument/2006/relationships" r:id="rId69"/>
          <a:extLst>
            <a:ext uri="{FF2B5EF4-FFF2-40B4-BE49-F238E27FC236}">
              <a16:creationId xmlns:a16="http://schemas.microsoft.com/office/drawing/2014/main" id="{B722A870-B4C9-49B9-A625-C77FD309015C}"/>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977513" y="89197246"/>
          <a:ext cx="598715" cy="598715"/>
        </a:xfrm>
        <a:prstGeom prst="rect">
          <a:avLst/>
        </a:prstGeom>
      </xdr:spPr>
    </xdr:pic>
    <xdr:clientData/>
  </xdr:oneCellAnchor>
  <xdr:oneCellAnchor>
    <xdr:from>
      <xdr:col>13</xdr:col>
      <xdr:colOff>931468</xdr:colOff>
      <xdr:row>63</xdr:row>
      <xdr:rowOff>872738</xdr:rowOff>
    </xdr:from>
    <xdr:ext cx="598715" cy="598715"/>
    <xdr:pic>
      <xdr:nvPicPr>
        <xdr:cNvPr id="64" name="Graphique 63" descr="Écran avec un remplissage uni">
          <a:hlinkClick xmlns:r="http://schemas.openxmlformats.org/officeDocument/2006/relationships" r:id="rId70"/>
          <a:extLst>
            <a:ext uri="{FF2B5EF4-FFF2-40B4-BE49-F238E27FC236}">
              <a16:creationId xmlns:a16="http://schemas.microsoft.com/office/drawing/2014/main" id="{A374FD66-E61C-4F56-8D58-9BE71204262E}"/>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977513" y="91412193"/>
          <a:ext cx="598715" cy="598715"/>
        </a:xfrm>
        <a:prstGeom prst="rect">
          <a:avLst/>
        </a:prstGeom>
      </xdr:spPr>
    </xdr:pic>
    <xdr:clientData/>
  </xdr:oneCellAnchor>
  <xdr:oneCellAnchor>
    <xdr:from>
      <xdr:col>13</xdr:col>
      <xdr:colOff>931468</xdr:colOff>
      <xdr:row>64</xdr:row>
      <xdr:rowOff>803070</xdr:rowOff>
    </xdr:from>
    <xdr:ext cx="598715" cy="598715"/>
    <xdr:pic>
      <xdr:nvPicPr>
        <xdr:cNvPr id="65" name="Graphique 64" descr="Écran avec un remplissage uni">
          <a:hlinkClick xmlns:r="http://schemas.openxmlformats.org/officeDocument/2006/relationships" r:id="rId71"/>
          <a:extLst>
            <a:ext uri="{FF2B5EF4-FFF2-40B4-BE49-F238E27FC236}">
              <a16:creationId xmlns:a16="http://schemas.microsoft.com/office/drawing/2014/main" id="{08B15041-BB21-4B67-9758-59B5FF20EEC4}"/>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977513" y="93489979"/>
          <a:ext cx="598715" cy="598715"/>
        </a:xfrm>
        <a:prstGeom prst="rect">
          <a:avLst/>
        </a:prstGeom>
      </xdr:spPr>
    </xdr:pic>
    <xdr:clientData/>
  </xdr:oneCellAnchor>
  <xdr:oneCellAnchor>
    <xdr:from>
      <xdr:col>13</xdr:col>
      <xdr:colOff>931468</xdr:colOff>
      <xdr:row>65</xdr:row>
      <xdr:rowOff>756806</xdr:rowOff>
    </xdr:from>
    <xdr:ext cx="598715" cy="598715"/>
    <xdr:pic>
      <xdr:nvPicPr>
        <xdr:cNvPr id="66" name="Graphique 65" descr="Écran avec un remplissage uni">
          <a:hlinkClick xmlns:r="http://schemas.openxmlformats.org/officeDocument/2006/relationships" r:id="rId72"/>
          <a:extLst>
            <a:ext uri="{FF2B5EF4-FFF2-40B4-BE49-F238E27FC236}">
              <a16:creationId xmlns:a16="http://schemas.microsoft.com/office/drawing/2014/main" id="{E3294D17-D7F4-4593-BA49-830A0832F749}"/>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977513" y="95591170"/>
          <a:ext cx="598715" cy="598715"/>
        </a:xfrm>
        <a:prstGeom prst="rect">
          <a:avLst/>
        </a:prstGeom>
      </xdr:spPr>
    </xdr:pic>
    <xdr:clientData/>
  </xdr:oneCellAnchor>
  <xdr:oneCellAnchor>
    <xdr:from>
      <xdr:col>13</xdr:col>
      <xdr:colOff>931468</xdr:colOff>
      <xdr:row>66</xdr:row>
      <xdr:rowOff>707276</xdr:rowOff>
    </xdr:from>
    <xdr:ext cx="598715" cy="598715"/>
    <xdr:pic>
      <xdr:nvPicPr>
        <xdr:cNvPr id="67" name="Graphique 66" descr="Écran avec un remplissage uni">
          <a:hlinkClick xmlns:r="http://schemas.openxmlformats.org/officeDocument/2006/relationships" r:id="rId73"/>
          <a:extLst>
            <a:ext uri="{FF2B5EF4-FFF2-40B4-BE49-F238E27FC236}">
              <a16:creationId xmlns:a16="http://schemas.microsoft.com/office/drawing/2014/main" id="{5887A80A-8B36-4203-9205-AF9D50FBD80A}"/>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977513" y="97689094"/>
          <a:ext cx="598715" cy="598715"/>
        </a:xfrm>
        <a:prstGeom prst="rect">
          <a:avLst/>
        </a:prstGeom>
      </xdr:spPr>
    </xdr:pic>
    <xdr:clientData/>
  </xdr:oneCellAnchor>
  <xdr:oneCellAnchor>
    <xdr:from>
      <xdr:col>13</xdr:col>
      <xdr:colOff>931468</xdr:colOff>
      <xdr:row>67</xdr:row>
      <xdr:rowOff>789462</xdr:rowOff>
    </xdr:from>
    <xdr:ext cx="598715" cy="598715"/>
    <xdr:pic>
      <xdr:nvPicPr>
        <xdr:cNvPr id="68" name="Graphique 67" descr="Écran avec un remplissage uni">
          <a:hlinkClick xmlns:r="http://schemas.openxmlformats.org/officeDocument/2006/relationships" r:id="rId74"/>
          <a:extLst>
            <a:ext uri="{FF2B5EF4-FFF2-40B4-BE49-F238E27FC236}">
              <a16:creationId xmlns:a16="http://schemas.microsoft.com/office/drawing/2014/main" id="{7F7D0ECD-6178-4CFC-9DCA-2A290DE33F98}"/>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977513" y="99918735"/>
          <a:ext cx="598715" cy="598715"/>
        </a:xfrm>
        <a:prstGeom prst="rect">
          <a:avLst/>
        </a:prstGeom>
      </xdr:spPr>
    </xdr:pic>
    <xdr:clientData/>
  </xdr:oneCellAnchor>
  <xdr:oneCellAnchor>
    <xdr:from>
      <xdr:col>13</xdr:col>
      <xdr:colOff>931468</xdr:colOff>
      <xdr:row>68</xdr:row>
      <xdr:rowOff>732312</xdr:rowOff>
    </xdr:from>
    <xdr:ext cx="598715" cy="598715"/>
    <xdr:pic>
      <xdr:nvPicPr>
        <xdr:cNvPr id="69" name="Graphique 68" descr="Écran avec un remplissage uni">
          <a:hlinkClick xmlns:r="http://schemas.openxmlformats.org/officeDocument/2006/relationships" r:id="rId75"/>
          <a:extLst>
            <a:ext uri="{FF2B5EF4-FFF2-40B4-BE49-F238E27FC236}">
              <a16:creationId xmlns:a16="http://schemas.microsoft.com/office/drawing/2014/main" id="{2FACCEDE-8ED8-4EE9-B24E-F40B93AF8995}"/>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977513" y="102009039"/>
          <a:ext cx="598715" cy="598715"/>
        </a:xfrm>
        <a:prstGeom prst="rect">
          <a:avLst/>
        </a:prstGeom>
      </xdr:spPr>
    </xdr:pic>
    <xdr:clientData/>
  </xdr:oneCellAnchor>
  <xdr:oneCellAnchor>
    <xdr:from>
      <xdr:col>13</xdr:col>
      <xdr:colOff>931468</xdr:colOff>
      <xdr:row>69</xdr:row>
      <xdr:rowOff>596241</xdr:rowOff>
    </xdr:from>
    <xdr:ext cx="598715" cy="598715"/>
    <xdr:pic>
      <xdr:nvPicPr>
        <xdr:cNvPr id="70" name="Graphique 69" descr="Écran avec un remplissage uni">
          <a:hlinkClick xmlns:r="http://schemas.openxmlformats.org/officeDocument/2006/relationships" r:id="rId76"/>
          <a:extLst>
            <a:ext uri="{FF2B5EF4-FFF2-40B4-BE49-F238E27FC236}">
              <a16:creationId xmlns:a16="http://schemas.microsoft.com/office/drawing/2014/main" id="{D3D6590F-78ED-4726-9B7D-EDEAB139B703}"/>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977513" y="104020423"/>
          <a:ext cx="598715" cy="598715"/>
        </a:xfrm>
        <a:prstGeom prst="rect">
          <a:avLst/>
        </a:prstGeom>
      </xdr:spPr>
    </xdr:pic>
    <xdr:clientData/>
  </xdr:oneCellAnchor>
  <xdr:twoCellAnchor editAs="oneCell">
    <xdr:from>
      <xdr:col>2</xdr:col>
      <xdr:colOff>753292</xdr:colOff>
      <xdr:row>38</xdr:row>
      <xdr:rowOff>283028</xdr:rowOff>
    </xdr:from>
    <xdr:to>
      <xdr:col>2</xdr:col>
      <xdr:colOff>1476103</xdr:colOff>
      <xdr:row>38</xdr:row>
      <xdr:rowOff>1002438</xdr:rowOff>
    </xdr:to>
    <xdr:pic>
      <xdr:nvPicPr>
        <xdr:cNvPr id="4" name="Graphique 3" descr="Maison avec un remplissage uni">
          <a:extLst>
            <a:ext uri="{FF2B5EF4-FFF2-40B4-BE49-F238E27FC236}">
              <a16:creationId xmlns:a16="http://schemas.microsoft.com/office/drawing/2014/main" id="{B459EF30-4AF6-4C31-91CE-D0E95205A9E4}"/>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 uri="{96DAC541-7B7A-43D3-8B79-37D633B846F1}">
              <asvg:svgBlip xmlns:asvg="http://schemas.microsoft.com/office/drawing/2016/SVG/main" r:embed="rId28"/>
            </a:ext>
          </a:extLst>
        </a:blip>
        <a:stretch>
          <a:fillRect/>
        </a:stretch>
      </xdr:blipFill>
      <xdr:spPr>
        <a:xfrm>
          <a:off x="2560321" y="39700199"/>
          <a:ext cx="722811" cy="719410"/>
        </a:xfrm>
        <a:prstGeom prst="rect">
          <a:avLst/>
        </a:prstGeom>
      </xdr:spPr>
    </xdr:pic>
    <xdr:clientData/>
  </xdr:twoCellAnchor>
  <xdr:twoCellAnchor editAs="oneCell">
    <xdr:from>
      <xdr:col>2</xdr:col>
      <xdr:colOff>899160</xdr:colOff>
      <xdr:row>66</xdr:row>
      <xdr:rowOff>426720</xdr:rowOff>
    </xdr:from>
    <xdr:to>
      <xdr:col>2</xdr:col>
      <xdr:colOff>1497875</xdr:colOff>
      <xdr:row>66</xdr:row>
      <xdr:rowOff>1024794</xdr:rowOff>
    </xdr:to>
    <xdr:pic>
      <xdr:nvPicPr>
        <xdr:cNvPr id="7" name="Graphique 6" descr="Homme médecin avec un remplissage uni">
          <a:extLst>
            <a:ext uri="{FF2B5EF4-FFF2-40B4-BE49-F238E27FC236}">
              <a16:creationId xmlns:a16="http://schemas.microsoft.com/office/drawing/2014/main" id="{67DB51AB-FE3C-4A22-8DB5-1AF317E13CFD}"/>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 uri="{96DAC541-7B7A-43D3-8B79-37D633B846F1}">
              <asvg:svgBlip xmlns:asvg="http://schemas.microsoft.com/office/drawing/2016/SVG/main" r:embed="rId24"/>
            </a:ext>
          </a:extLst>
        </a:blip>
        <a:stretch>
          <a:fillRect/>
        </a:stretch>
      </xdr:blipFill>
      <xdr:spPr>
        <a:xfrm>
          <a:off x="2712720" y="105643680"/>
          <a:ext cx="598715" cy="598074"/>
        </a:xfrm>
        <a:prstGeom prst="rect">
          <a:avLst/>
        </a:prstGeom>
      </xdr:spPr>
    </xdr:pic>
    <xdr:clientData/>
  </xdr:twoCellAnchor>
  <xdr:twoCellAnchor editAs="oneCell">
    <xdr:from>
      <xdr:col>2</xdr:col>
      <xdr:colOff>762000</xdr:colOff>
      <xdr:row>51</xdr:row>
      <xdr:rowOff>396240</xdr:rowOff>
    </xdr:from>
    <xdr:to>
      <xdr:col>2</xdr:col>
      <xdr:colOff>1484811</xdr:colOff>
      <xdr:row>51</xdr:row>
      <xdr:rowOff>1115650</xdr:rowOff>
    </xdr:to>
    <xdr:pic>
      <xdr:nvPicPr>
        <xdr:cNvPr id="16" name="Graphique 15" descr="Maison avec un remplissage uni">
          <a:extLst>
            <a:ext uri="{FF2B5EF4-FFF2-40B4-BE49-F238E27FC236}">
              <a16:creationId xmlns:a16="http://schemas.microsoft.com/office/drawing/2014/main" id="{1866033F-815E-4B3E-88AD-6548AAA9330D}"/>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 uri="{96DAC541-7B7A-43D3-8B79-37D633B846F1}">
              <asvg:svgBlip xmlns:asvg="http://schemas.microsoft.com/office/drawing/2016/SVG/main" r:embed="rId28"/>
            </a:ext>
          </a:extLst>
        </a:blip>
        <a:stretch>
          <a:fillRect/>
        </a:stretch>
      </xdr:blipFill>
      <xdr:spPr>
        <a:xfrm>
          <a:off x="2575560" y="70987920"/>
          <a:ext cx="722811" cy="7194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426720</xdr:colOff>
      <xdr:row>14</xdr:row>
      <xdr:rowOff>76834</xdr:rowOff>
    </xdr:from>
    <xdr:to>
      <xdr:col>12</xdr:col>
      <xdr:colOff>1081894</xdr:colOff>
      <xdr:row>14</xdr:row>
      <xdr:rowOff>675095</xdr:rowOff>
    </xdr:to>
    <xdr:pic>
      <xdr:nvPicPr>
        <xdr:cNvPr id="2" name="Image 1">
          <a:extLst>
            <a:ext uri="{FF2B5EF4-FFF2-40B4-BE49-F238E27FC236}">
              <a16:creationId xmlns:a16="http://schemas.microsoft.com/office/drawing/2014/main" id="{13025E33-4AB5-4525-B1AD-2EC38056009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r="61271" b="9660"/>
        <a:stretch/>
      </xdr:blipFill>
      <xdr:spPr>
        <a:xfrm>
          <a:off x="21048345" y="9435147"/>
          <a:ext cx="655174" cy="598261"/>
        </a:xfrm>
        <a:prstGeom prst="rect">
          <a:avLst/>
        </a:prstGeom>
      </xdr:spPr>
    </xdr:pic>
    <xdr:clientData/>
  </xdr:twoCellAnchor>
  <xdr:twoCellAnchor editAs="oneCell">
    <xdr:from>
      <xdr:col>13</xdr:col>
      <xdr:colOff>465455</xdr:colOff>
      <xdr:row>14</xdr:row>
      <xdr:rowOff>65676</xdr:rowOff>
    </xdr:from>
    <xdr:to>
      <xdr:col>13</xdr:col>
      <xdr:colOff>1074393</xdr:colOff>
      <xdr:row>14</xdr:row>
      <xdr:rowOff>680851</xdr:rowOff>
    </xdr:to>
    <xdr:pic>
      <xdr:nvPicPr>
        <xdr:cNvPr id="3" name="Image 2">
          <a:extLst>
            <a:ext uri="{FF2B5EF4-FFF2-40B4-BE49-F238E27FC236}">
              <a16:creationId xmlns:a16="http://schemas.microsoft.com/office/drawing/2014/main" id="{EF6B3D29-64C7-4781-9106-E428047CA51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4650" r="66667" b="21019"/>
        <a:stretch/>
      </xdr:blipFill>
      <xdr:spPr>
        <a:xfrm>
          <a:off x="22539643" y="9423989"/>
          <a:ext cx="608938" cy="615175"/>
        </a:xfrm>
        <a:prstGeom prst="rect">
          <a:avLst/>
        </a:prstGeom>
      </xdr:spPr>
    </xdr:pic>
    <xdr:clientData/>
  </xdr:twoCellAnchor>
  <xdr:twoCellAnchor editAs="oneCell">
    <xdr:from>
      <xdr:col>1</xdr:col>
      <xdr:colOff>496888</xdr:colOff>
      <xdr:row>15</xdr:row>
      <xdr:rowOff>57150</xdr:rowOff>
    </xdr:from>
    <xdr:to>
      <xdr:col>1</xdr:col>
      <xdr:colOff>1160916</xdr:colOff>
      <xdr:row>15</xdr:row>
      <xdr:rowOff>717459</xdr:rowOff>
    </xdr:to>
    <xdr:pic>
      <xdr:nvPicPr>
        <xdr:cNvPr id="5" name="Graphique 4" descr="Pile avec un remplissage uni">
          <a:extLst>
            <a:ext uri="{FF2B5EF4-FFF2-40B4-BE49-F238E27FC236}">
              <a16:creationId xmlns:a16="http://schemas.microsoft.com/office/drawing/2014/main" id="{F70028F2-C7DA-4762-8D3D-B907178E4CF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877888" y="10344150"/>
          <a:ext cx="664028" cy="660309"/>
        </a:xfrm>
        <a:prstGeom prst="rect">
          <a:avLst/>
        </a:prstGeom>
      </xdr:spPr>
    </xdr:pic>
    <xdr:clientData/>
  </xdr:twoCellAnchor>
  <xdr:twoCellAnchor editAs="oneCell">
    <xdr:from>
      <xdr:col>1</xdr:col>
      <xdr:colOff>482737</xdr:colOff>
      <xdr:row>16</xdr:row>
      <xdr:rowOff>99728</xdr:rowOff>
    </xdr:from>
    <xdr:to>
      <xdr:col>1</xdr:col>
      <xdr:colOff>1175068</xdr:colOff>
      <xdr:row>17</xdr:row>
      <xdr:rowOff>56185</xdr:rowOff>
    </xdr:to>
    <xdr:pic>
      <xdr:nvPicPr>
        <xdr:cNvPr id="6" name="Graphique 5" descr="Maison avec un remplissage uni">
          <a:extLst>
            <a:ext uri="{FF2B5EF4-FFF2-40B4-BE49-F238E27FC236}">
              <a16:creationId xmlns:a16="http://schemas.microsoft.com/office/drawing/2014/main" id="{45925109-173B-4BC0-A7C9-02B6A3B69EF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863737" y="11148728"/>
          <a:ext cx="692331" cy="718457"/>
        </a:xfrm>
        <a:prstGeom prst="rect">
          <a:avLst/>
        </a:prstGeom>
      </xdr:spPr>
    </xdr:pic>
    <xdr:clientData/>
  </xdr:twoCellAnchor>
  <xdr:twoCellAnchor editAs="oneCell">
    <xdr:from>
      <xdr:col>1</xdr:col>
      <xdr:colOff>460965</xdr:colOff>
      <xdr:row>17</xdr:row>
      <xdr:rowOff>200454</xdr:rowOff>
    </xdr:from>
    <xdr:to>
      <xdr:col>1</xdr:col>
      <xdr:colOff>1196839</xdr:colOff>
      <xdr:row>18</xdr:row>
      <xdr:rowOff>200454</xdr:rowOff>
    </xdr:to>
    <xdr:pic>
      <xdr:nvPicPr>
        <xdr:cNvPr id="7" name="Graphique 6" descr="Voiture électrique avec un remplissage uni">
          <a:extLst>
            <a:ext uri="{FF2B5EF4-FFF2-40B4-BE49-F238E27FC236}">
              <a16:creationId xmlns:a16="http://schemas.microsoft.com/office/drawing/2014/main" id="{79DE123E-8C2D-478A-95FF-A20A8F9FC721}"/>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841965" y="12011454"/>
          <a:ext cx="735874" cy="762000"/>
        </a:xfrm>
        <a:prstGeom prst="rect">
          <a:avLst/>
        </a:prstGeom>
      </xdr:spPr>
    </xdr:pic>
    <xdr:clientData/>
  </xdr:twoCellAnchor>
  <xdr:twoCellAnchor editAs="oneCell">
    <xdr:from>
      <xdr:col>1</xdr:col>
      <xdr:colOff>501445</xdr:colOff>
      <xdr:row>18</xdr:row>
      <xdr:rowOff>344723</xdr:rowOff>
    </xdr:from>
    <xdr:to>
      <xdr:col>1</xdr:col>
      <xdr:colOff>1156360</xdr:colOff>
      <xdr:row>19</xdr:row>
      <xdr:rowOff>117577</xdr:rowOff>
    </xdr:to>
    <xdr:pic>
      <xdr:nvPicPr>
        <xdr:cNvPr id="8" name="Graphique 7" descr="Informatique hébergé avec un remplissage uni">
          <a:extLst>
            <a:ext uri="{FF2B5EF4-FFF2-40B4-BE49-F238E27FC236}">
              <a16:creationId xmlns:a16="http://schemas.microsoft.com/office/drawing/2014/main" id="{AE0F7A46-1B52-44C6-8EE8-3816EE6A6EC5}"/>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882445" y="12917723"/>
          <a:ext cx="654915" cy="661854"/>
        </a:xfrm>
        <a:prstGeom prst="rect">
          <a:avLst/>
        </a:prstGeom>
      </xdr:spPr>
    </xdr:pic>
    <xdr:clientData/>
  </xdr:twoCellAnchor>
  <xdr:twoCellAnchor editAs="oneCell">
    <xdr:from>
      <xdr:col>1</xdr:col>
      <xdr:colOff>511312</xdr:colOff>
      <xdr:row>19</xdr:row>
      <xdr:rowOff>261846</xdr:rowOff>
    </xdr:from>
    <xdr:to>
      <xdr:col>1</xdr:col>
      <xdr:colOff>1146493</xdr:colOff>
      <xdr:row>19</xdr:row>
      <xdr:rowOff>831843</xdr:rowOff>
    </xdr:to>
    <xdr:pic>
      <xdr:nvPicPr>
        <xdr:cNvPr id="9" name="Graphique 8" descr="Routeur sans fil avec un remplissage uni">
          <a:extLst>
            <a:ext uri="{FF2B5EF4-FFF2-40B4-BE49-F238E27FC236}">
              <a16:creationId xmlns:a16="http://schemas.microsoft.com/office/drawing/2014/main" id="{14E01CC8-8446-4D5F-B174-5E99DDDBA41E}"/>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892312" y="13723846"/>
          <a:ext cx="635181" cy="569997"/>
        </a:xfrm>
        <a:prstGeom prst="rect">
          <a:avLst/>
        </a:prstGeom>
      </xdr:spPr>
    </xdr:pic>
    <xdr:clientData/>
  </xdr:twoCellAnchor>
  <xdr:twoCellAnchor editAs="oneCell">
    <xdr:from>
      <xdr:col>1</xdr:col>
      <xdr:colOff>486002</xdr:colOff>
      <xdr:row>20</xdr:row>
      <xdr:rowOff>39486</xdr:rowOff>
    </xdr:from>
    <xdr:to>
      <xdr:col>1</xdr:col>
      <xdr:colOff>1171802</xdr:colOff>
      <xdr:row>20</xdr:row>
      <xdr:rowOff>755766</xdr:rowOff>
    </xdr:to>
    <xdr:pic>
      <xdr:nvPicPr>
        <xdr:cNvPr id="10" name="Graphique 9" descr="Homme médecin avec un remplissage uni">
          <a:extLst>
            <a:ext uri="{FF2B5EF4-FFF2-40B4-BE49-F238E27FC236}">
              <a16:creationId xmlns:a16="http://schemas.microsoft.com/office/drawing/2014/main" id="{DC4AEBE6-A2E4-4AC8-9473-F171EA6B610C}"/>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867002" y="14438111"/>
          <a:ext cx="685800" cy="716280"/>
        </a:xfrm>
        <a:prstGeom prst="rect">
          <a:avLst/>
        </a:prstGeom>
      </xdr:spPr>
    </xdr:pic>
    <xdr:clientData/>
  </xdr:twoCellAnchor>
  <xdr:oneCellAnchor>
    <xdr:from>
      <xdr:col>2</xdr:col>
      <xdr:colOff>1201420</xdr:colOff>
      <xdr:row>0</xdr:row>
      <xdr:rowOff>330836</xdr:rowOff>
    </xdr:from>
    <xdr:ext cx="8823960" cy="1125501"/>
    <xdr:sp macro="" textlink="">
      <xdr:nvSpPr>
        <xdr:cNvPr id="11" name="Rectangle 10">
          <a:extLst>
            <a:ext uri="{FF2B5EF4-FFF2-40B4-BE49-F238E27FC236}">
              <a16:creationId xmlns:a16="http://schemas.microsoft.com/office/drawing/2014/main" id="{9054CEE7-6665-48C8-BA28-6A1C418EEF28}"/>
            </a:ext>
          </a:extLst>
        </xdr:cNvPr>
        <xdr:cNvSpPr/>
      </xdr:nvSpPr>
      <xdr:spPr>
        <a:xfrm>
          <a:off x="2963545" y="330836"/>
          <a:ext cx="8823960" cy="1125501"/>
        </a:xfrm>
        <a:prstGeom prst="rect">
          <a:avLst/>
        </a:prstGeom>
        <a:noFill/>
      </xdr:spPr>
      <xdr:txBody>
        <a:bodyPr wrap="square" lIns="91440" tIns="45720" rIns="91440" bIns="45720">
          <a:spAutoFit/>
        </a:bodyPr>
        <a:lstStyle/>
        <a:p>
          <a:pPr algn="ctr"/>
          <a:r>
            <a:rPr lang="fr-FR" sz="6600" b="1" cap="none" spc="50">
              <a:ln w="9525" cmpd="sng">
                <a:solidFill>
                  <a:srgbClr val="FF0000"/>
                </a:solidFill>
                <a:prstDash val="solid"/>
              </a:ln>
              <a:solidFill>
                <a:srgbClr val="70AD47">
                  <a:tint val="1000"/>
                </a:srgbClr>
              </a:solidFill>
              <a:effectLst/>
            </a:rPr>
            <a:t>Synthèse de l'allocation</a:t>
          </a:r>
        </a:p>
      </xdr:txBody>
    </xdr:sp>
    <xdr:clientData/>
  </xdr:oneCellAnchor>
  <xdr:oneCellAnchor>
    <xdr:from>
      <xdr:col>2</xdr:col>
      <xdr:colOff>1188191</xdr:colOff>
      <xdr:row>0</xdr:row>
      <xdr:rowOff>1292860</xdr:rowOff>
    </xdr:from>
    <xdr:ext cx="13709780" cy="1125501"/>
    <xdr:sp macro="" textlink="">
      <xdr:nvSpPr>
        <xdr:cNvPr id="13" name="Rectangle 12">
          <a:extLst>
            <a:ext uri="{FF2B5EF4-FFF2-40B4-BE49-F238E27FC236}">
              <a16:creationId xmlns:a16="http://schemas.microsoft.com/office/drawing/2014/main" id="{D2ABAA3A-C832-4410-A5C8-7B20C10E7069}"/>
            </a:ext>
          </a:extLst>
        </xdr:cNvPr>
        <xdr:cNvSpPr/>
      </xdr:nvSpPr>
      <xdr:spPr>
        <a:xfrm>
          <a:off x="2950316" y="1292860"/>
          <a:ext cx="13709780" cy="1125501"/>
        </a:xfrm>
        <a:prstGeom prst="rect">
          <a:avLst/>
        </a:prstGeom>
        <a:noFill/>
      </xdr:spPr>
      <xdr:txBody>
        <a:bodyPr wrap="none" lIns="91440" tIns="45720" rIns="91440" bIns="45720">
          <a:spAutoFit/>
        </a:bodyPr>
        <a:lstStyle/>
        <a:p>
          <a:pPr algn="ctr"/>
          <a:r>
            <a:rPr lang="fr-FR" sz="6600" b="1" cap="none" spc="50">
              <a:ln w="9525" cmpd="sng">
                <a:solidFill>
                  <a:srgbClr val="FF0000"/>
                </a:solidFill>
                <a:prstDash val="solid"/>
              </a:ln>
              <a:solidFill>
                <a:srgbClr val="FF0000"/>
              </a:solidFill>
              <a:effectLst/>
            </a:rPr>
            <a:t>des</a:t>
          </a:r>
          <a:r>
            <a:rPr lang="fr-FR" sz="6600" b="1" cap="none" spc="50" baseline="0">
              <a:ln w="9525" cmpd="sng">
                <a:solidFill>
                  <a:srgbClr val="FF0000"/>
                </a:solidFill>
                <a:prstDash val="solid"/>
              </a:ln>
              <a:solidFill>
                <a:srgbClr val="FF0000"/>
              </a:solidFill>
              <a:effectLst/>
            </a:rPr>
            <a:t> fonds levés pour l'obligation 2020</a:t>
          </a:r>
          <a:endParaRPr lang="fr-FR" sz="6600" b="1" cap="none" spc="50">
            <a:ln w="9525" cmpd="sng">
              <a:solidFill>
                <a:srgbClr val="FF0000"/>
              </a:solidFill>
              <a:prstDash val="solid"/>
            </a:ln>
            <a:solidFill>
              <a:srgbClr val="FF0000"/>
            </a:solidFill>
            <a:effectLst/>
          </a:endParaRPr>
        </a:p>
      </xdr:txBody>
    </xdr:sp>
    <xdr:clientData/>
  </xdr:oneCellAnchor>
  <xdr:twoCellAnchor>
    <xdr:from>
      <xdr:col>3</xdr:col>
      <xdr:colOff>487680</xdr:colOff>
      <xdr:row>1</xdr:row>
      <xdr:rowOff>60960</xdr:rowOff>
    </xdr:from>
    <xdr:to>
      <xdr:col>9</xdr:col>
      <xdr:colOff>1247141</xdr:colOff>
      <xdr:row>13</xdr:row>
      <xdr:rowOff>439420</xdr:rowOff>
    </xdr:to>
    <xdr:graphicFrame macro="">
      <xdr:nvGraphicFramePr>
        <xdr:cNvPr id="14" name="Graphique 13">
          <a:extLst>
            <a:ext uri="{FF2B5EF4-FFF2-40B4-BE49-F238E27FC236}">
              <a16:creationId xmlns:a16="http://schemas.microsoft.com/office/drawing/2014/main" id="{9BDED5A4-00C6-492D-96ED-F6F864E464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152400</xdr:colOff>
      <xdr:row>2</xdr:row>
      <xdr:rowOff>101601</xdr:rowOff>
    </xdr:from>
    <xdr:to>
      <xdr:col>3</xdr:col>
      <xdr:colOff>317500</xdr:colOff>
      <xdr:row>5</xdr:row>
      <xdr:rowOff>269876</xdr:rowOff>
    </xdr:to>
    <xdr:sp macro="" textlink="">
      <xdr:nvSpPr>
        <xdr:cNvPr id="15" name="ZoneTexte 14">
          <a:extLst>
            <a:ext uri="{FF2B5EF4-FFF2-40B4-BE49-F238E27FC236}">
              <a16:creationId xmlns:a16="http://schemas.microsoft.com/office/drawing/2014/main" id="{E0EFBB5B-9F85-4F03-810A-314E04C5BC65}"/>
            </a:ext>
          </a:extLst>
        </xdr:cNvPr>
        <xdr:cNvSpPr txBox="1"/>
      </xdr:nvSpPr>
      <xdr:spPr>
        <a:xfrm>
          <a:off x="152400" y="3419476"/>
          <a:ext cx="3340100" cy="1549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r" defTabSz="914400" rtl="0" eaLnBrk="1" fontAlgn="auto" latinLnBrk="0" hangingPunct="1">
            <a:lnSpc>
              <a:spcPct val="100000"/>
            </a:lnSpc>
            <a:spcBef>
              <a:spcPts val="0"/>
            </a:spcBef>
            <a:spcAft>
              <a:spcPts val="0"/>
            </a:spcAft>
            <a:buClrTx/>
            <a:buSzTx/>
            <a:buFontTx/>
            <a:buNone/>
            <a:tabLst/>
            <a:defRPr/>
          </a:pPr>
          <a:r>
            <a:rPr lang="fr-FR" sz="2800" b="1" i="0" baseline="0">
              <a:solidFill>
                <a:srgbClr val="FF0000"/>
              </a:solidFill>
              <a:effectLst/>
              <a:latin typeface="+mn-lt"/>
              <a:ea typeface="+mn-ea"/>
              <a:cs typeface="+mn-cs"/>
            </a:rPr>
            <a:t>Répartition du montant total investi par catégorie d'actif</a:t>
          </a:r>
          <a:endParaRPr lang="fr-FR" sz="2800">
            <a:solidFill>
              <a:srgbClr val="FF0000"/>
            </a:solidFill>
            <a:effectLst/>
          </a:endParaRPr>
        </a:p>
      </xdr:txBody>
    </xdr:sp>
    <xdr:clientData/>
  </xdr:twoCellAnchor>
  <xdr:twoCellAnchor editAs="oneCell">
    <xdr:from>
      <xdr:col>0</xdr:col>
      <xdr:colOff>322551</xdr:colOff>
      <xdr:row>0</xdr:row>
      <xdr:rowOff>266266</xdr:rowOff>
    </xdr:from>
    <xdr:to>
      <xdr:col>2</xdr:col>
      <xdr:colOff>901959</xdr:colOff>
      <xdr:row>0</xdr:row>
      <xdr:rowOff>2606266</xdr:rowOff>
    </xdr:to>
    <xdr:pic>
      <xdr:nvPicPr>
        <xdr:cNvPr id="16" name="Image 15">
          <a:extLst>
            <a:ext uri="{FF2B5EF4-FFF2-40B4-BE49-F238E27FC236}">
              <a16:creationId xmlns:a16="http://schemas.microsoft.com/office/drawing/2014/main" id="{67131AD3-C074-5A4E-DBDF-413ECBEBA3B5}"/>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322551" y="266266"/>
          <a:ext cx="2345863" cy="2340000"/>
        </a:xfrm>
        <a:prstGeom prst="rect">
          <a:avLst/>
        </a:prstGeom>
      </xdr:spPr>
    </xdr:pic>
    <xdr:clientData/>
  </xdr:twoCellAnchor>
  <xdr:twoCellAnchor editAs="oneCell">
    <xdr:from>
      <xdr:col>2</xdr:col>
      <xdr:colOff>760267</xdr:colOff>
      <xdr:row>45</xdr:row>
      <xdr:rowOff>1257730</xdr:rowOff>
    </xdr:from>
    <xdr:to>
      <xdr:col>2</xdr:col>
      <xdr:colOff>1498380</xdr:colOff>
      <xdr:row>45</xdr:row>
      <xdr:rowOff>1995053</xdr:rowOff>
    </xdr:to>
    <xdr:pic>
      <xdr:nvPicPr>
        <xdr:cNvPr id="21" name="Graphique 20" descr="Homme médecin avec un remplissage uni">
          <a:extLst>
            <a:ext uri="{FF2B5EF4-FFF2-40B4-BE49-F238E27FC236}">
              <a16:creationId xmlns:a16="http://schemas.microsoft.com/office/drawing/2014/main" id="{57962E93-966C-4F81-9F26-E660CF98EF28}"/>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2561358" y="62633366"/>
          <a:ext cx="738113" cy="737323"/>
        </a:xfrm>
        <a:prstGeom prst="rect">
          <a:avLst/>
        </a:prstGeom>
      </xdr:spPr>
    </xdr:pic>
    <xdr:clientData/>
  </xdr:twoCellAnchor>
  <xdr:twoCellAnchor editAs="oneCell">
    <xdr:from>
      <xdr:col>2</xdr:col>
      <xdr:colOff>805728</xdr:colOff>
      <xdr:row>42</xdr:row>
      <xdr:rowOff>1555173</xdr:rowOff>
    </xdr:from>
    <xdr:to>
      <xdr:col>2</xdr:col>
      <xdr:colOff>1617868</xdr:colOff>
      <xdr:row>43</xdr:row>
      <xdr:rowOff>166602</xdr:rowOff>
    </xdr:to>
    <xdr:pic>
      <xdr:nvPicPr>
        <xdr:cNvPr id="22" name="Graphique 21" descr="Routeur sans fil avec un remplissage uni">
          <a:extLst>
            <a:ext uri="{FF2B5EF4-FFF2-40B4-BE49-F238E27FC236}">
              <a16:creationId xmlns:a16="http://schemas.microsoft.com/office/drawing/2014/main" id="{78D68CDB-E4FF-49F6-ADCD-64235008A1F1}"/>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 uri="{96DAC541-7B7A-43D3-8B79-37D633B846F1}">
              <asvg:svgBlip xmlns:asvg="http://schemas.microsoft.com/office/drawing/2016/SVG/main" r:embed="rId20"/>
            </a:ext>
          </a:extLst>
        </a:blip>
        <a:stretch>
          <a:fillRect/>
        </a:stretch>
      </xdr:blipFill>
      <xdr:spPr>
        <a:xfrm>
          <a:off x="2606819" y="56446882"/>
          <a:ext cx="812140" cy="730828"/>
        </a:xfrm>
        <a:prstGeom prst="rect">
          <a:avLst/>
        </a:prstGeom>
      </xdr:spPr>
    </xdr:pic>
    <xdr:clientData/>
  </xdr:twoCellAnchor>
  <xdr:twoCellAnchor editAs="oneCell">
    <xdr:from>
      <xdr:col>2</xdr:col>
      <xdr:colOff>881062</xdr:colOff>
      <xdr:row>29</xdr:row>
      <xdr:rowOff>484912</xdr:rowOff>
    </xdr:from>
    <xdr:to>
      <xdr:col>2</xdr:col>
      <xdr:colOff>1545090</xdr:colOff>
      <xdr:row>29</xdr:row>
      <xdr:rowOff>1149534</xdr:rowOff>
    </xdr:to>
    <xdr:pic>
      <xdr:nvPicPr>
        <xdr:cNvPr id="23" name="Graphique 22" descr="Pile avec un remplissage uni">
          <a:extLst>
            <a:ext uri="{FF2B5EF4-FFF2-40B4-BE49-F238E27FC236}">
              <a16:creationId xmlns:a16="http://schemas.microsoft.com/office/drawing/2014/main" id="{F51B107B-7BA9-492C-9916-69FA53A02893}"/>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 uri="{96DAC541-7B7A-43D3-8B79-37D633B846F1}">
              <asvg:svgBlip xmlns:asvg="http://schemas.microsoft.com/office/drawing/2016/SVG/main" r:embed="rId22"/>
            </a:ext>
          </a:extLst>
        </a:blip>
        <a:stretch>
          <a:fillRect/>
        </a:stretch>
      </xdr:blipFill>
      <xdr:spPr>
        <a:xfrm>
          <a:off x="2647517" y="21387957"/>
          <a:ext cx="664028" cy="664622"/>
        </a:xfrm>
        <a:prstGeom prst="rect">
          <a:avLst/>
        </a:prstGeom>
      </xdr:spPr>
    </xdr:pic>
    <xdr:clientData/>
  </xdr:twoCellAnchor>
  <xdr:twoCellAnchor editAs="oneCell">
    <xdr:from>
      <xdr:col>2</xdr:col>
      <xdr:colOff>786560</xdr:colOff>
      <xdr:row>31</xdr:row>
      <xdr:rowOff>1412875</xdr:rowOff>
    </xdr:from>
    <xdr:to>
      <xdr:col>2</xdr:col>
      <xdr:colOff>1509371</xdr:colOff>
      <xdr:row>32</xdr:row>
      <xdr:rowOff>3447</xdr:rowOff>
    </xdr:to>
    <xdr:pic>
      <xdr:nvPicPr>
        <xdr:cNvPr id="24" name="Graphique 23" descr="Maison avec un remplissage uni">
          <a:extLst>
            <a:ext uri="{FF2B5EF4-FFF2-40B4-BE49-F238E27FC236}">
              <a16:creationId xmlns:a16="http://schemas.microsoft.com/office/drawing/2014/main" id="{1CD65E4B-B38B-481F-B6D6-A69DF1601819}"/>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 uri="{96DAC541-7B7A-43D3-8B79-37D633B846F1}">
              <asvg:svgBlip xmlns:asvg="http://schemas.microsoft.com/office/drawing/2016/SVG/main" r:embed="rId24"/>
            </a:ext>
          </a:extLst>
        </a:blip>
        <a:stretch>
          <a:fillRect/>
        </a:stretch>
      </xdr:blipFill>
      <xdr:spPr>
        <a:xfrm>
          <a:off x="2548685" y="25257125"/>
          <a:ext cx="722811" cy="709885"/>
        </a:xfrm>
        <a:prstGeom prst="rect">
          <a:avLst/>
        </a:prstGeom>
      </xdr:spPr>
    </xdr:pic>
    <xdr:clientData/>
  </xdr:twoCellAnchor>
  <xdr:twoCellAnchor editAs="oneCell">
    <xdr:from>
      <xdr:col>2</xdr:col>
      <xdr:colOff>783648</xdr:colOff>
      <xdr:row>37</xdr:row>
      <xdr:rowOff>575136</xdr:rowOff>
    </xdr:from>
    <xdr:to>
      <xdr:col>2</xdr:col>
      <xdr:colOff>1519522</xdr:colOff>
      <xdr:row>37</xdr:row>
      <xdr:rowOff>1331940</xdr:rowOff>
    </xdr:to>
    <xdr:pic>
      <xdr:nvPicPr>
        <xdr:cNvPr id="25" name="Graphique 24" descr="Voiture électrique avec un remplissage uni">
          <a:extLst>
            <a:ext uri="{FF2B5EF4-FFF2-40B4-BE49-F238E27FC236}">
              <a16:creationId xmlns:a16="http://schemas.microsoft.com/office/drawing/2014/main" id="{BB92D698-7D51-4CD7-BE5C-5CA5A84FC26A}"/>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 uri="{96DAC541-7B7A-43D3-8B79-37D633B846F1}">
              <asvg:svgBlip xmlns:asvg="http://schemas.microsoft.com/office/drawing/2016/SVG/main" r:embed="rId26"/>
            </a:ext>
          </a:extLst>
        </a:blip>
        <a:stretch>
          <a:fillRect/>
        </a:stretch>
      </xdr:blipFill>
      <xdr:spPr>
        <a:xfrm>
          <a:off x="2584739" y="44660300"/>
          <a:ext cx="735874" cy="756804"/>
        </a:xfrm>
        <a:prstGeom prst="rect">
          <a:avLst/>
        </a:prstGeom>
      </xdr:spPr>
    </xdr:pic>
    <xdr:clientData/>
  </xdr:twoCellAnchor>
  <xdr:twoCellAnchor editAs="oneCell">
    <xdr:from>
      <xdr:col>2</xdr:col>
      <xdr:colOff>875000</xdr:colOff>
      <xdr:row>39</xdr:row>
      <xdr:rowOff>1417058</xdr:rowOff>
    </xdr:from>
    <xdr:to>
      <xdr:col>2</xdr:col>
      <xdr:colOff>1529915</xdr:colOff>
      <xdr:row>39</xdr:row>
      <xdr:rowOff>2083992</xdr:rowOff>
    </xdr:to>
    <xdr:pic>
      <xdr:nvPicPr>
        <xdr:cNvPr id="26" name="Graphique 25" descr="Informatique hébergé avec un remplissage uni">
          <a:extLst>
            <a:ext uri="{FF2B5EF4-FFF2-40B4-BE49-F238E27FC236}">
              <a16:creationId xmlns:a16="http://schemas.microsoft.com/office/drawing/2014/main" id="{B18D4613-BC60-48D5-9D20-CFA1C1AB42E2}"/>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 uri="{96DAC541-7B7A-43D3-8B79-37D633B846F1}">
              <asvg:svgBlip xmlns:asvg="http://schemas.microsoft.com/office/drawing/2016/SVG/main" r:embed="rId28"/>
            </a:ext>
          </a:extLst>
        </a:blip>
        <a:stretch>
          <a:fillRect/>
        </a:stretch>
      </xdr:blipFill>
      <xdr:spPr>
        <a:xfrm>
          <a:off x="2676091" y="49824840"/>
          <a:ext cx="654915" cy="661854"/>
        </a:xfrm>
        <a:prstGeom prst="rect">
          <a:avLst/>
        </a:prstGeom>
      </xdr:spPr>
    </xdr:pic>
    <xdr:clientData/>
  </xdr:twoCellAnchor>
  <xdr:twoCellAnchor editAs="oneCell">
    <xdr:from>
      <xdr:col>13</xdr:col>
      <xdr:colOff>752909</xdr:colOff>
      <xdr:row>28</xdr:row>
      <xdr:rowOff>634283</xdr:rowOff>
    </xdr:from>
    <xdr:to>
      <xdr:col>14</xdr:col>
      <xdr:colOff>8948</xdr:colOff>
      <xdr:row>28</xdr:row>
      <xdr:rowOff>1368573</xdr:rowOff>
    </xdr:to>
    <xdr:pic>
      <xdr:nvPicPr>
        <xdr:cNvPr id="12" name="Graphique 11" descr="Écran avec un remplissage uni">
          <a:hlinkClick xmlns:r="http://schemas.openxmlformats.org/officeDocument/2006/relationships" r:id="rId29"/>
          <a:extLst>
            <a:ext uri="{FF2B5EF4-FFF2-40B4-BE49-F238E27FC236}">
              <a16:creationId xmlns:a16="http://schemas.microsoft.com/office/drawing/2014/main" id="{B5B10FA6-3227-3D11-871B-4785A336B734}"/>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22708034" y="18707971"/>
          <a:ext cx="708601" cy="734290"/>
        </a:xfrm>
        <a:prstGeom prst="rect">
          <a:avLst/>
        </a:prstGeom>
      </xdr:spPr>
    </xdr:pic>
    <xdr:clientData/>
  </xdr:twoCellAnchor>
  <xdr:oneCellAnchor>
    <xdr:from>
      <xdr:col>13</xdr:col>
      <xdr:colOff>752909</xdr:colOff>
      <xdr:row>29</xdr:row>
      <xdr:rowOff>720868</xdr:rowOff>
    </xdr:from>
    <xdr:ext cx="734290" cy="734290"/>
    <xdr:pic>
      <xdr:nvPicPr>
        <xdr:cNvPr id="76" name="Graphique 75" descr="Écran avec un remplissage uni">
          <a:hlinkClick xmlns:r="http://schemas.openxmlformats.org/officeDocument/2006/relationships" r:id="rId32"/>
          <a:extLst>
            <a:ext uri="{FF2B5EF4-FFF2-40B4-BE49-F238E27FC236}">
              <a16:creationId xmlns:a16="http://schemas.microsoft.com/office/drawing/2014/main" id="{1248578B-C72B-4DED-9FC4-3962906FD554}"/>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22708034" y="20913868"/>
          <a:ext cx="734290" cy="734290"/>
        </a:xfrm>
        <a:prstGeom prst="rect">
          <a:avLst/>
        </a:prstGeom>
      </xdr:spPr>
    </xdr:pic>
    <xdr:clientData/>
  </xdr:oneCellAnchor>
  <xdr:oneCellAnchor>
    <xdr:from>
      <xdr:col>13</xdr:col>
      <xdr:colOff>752909</xdr:colOff>
      <xdr:row>30</xdr:row>
      <xdr:rowOff>787977</xdr:rowOff>
    </xdr:from>
    <xdr:ext cx="734290" cy="734290"/>
    <xdr:pic>
      <xdr:nvPicPr>
        <xdr:cNvPr id="77" name="Graphique 76" descr="Écran avec un remplissage uni">
          <a:hlinkClick xmlns:r="http://schemas.openxmlformats.org/officeDocument/2006/relationships" r:id="rId33"/>
          <a:extLst>
            <a:ext uri="{FF2B5EF4-FFF2-40B4-BE49-F238E27FC236}">
              <a16:creationId xmlns:a16="http://schemas.microsoft.com/office/drawing/2014/main" id="{1988CED4-47DE-435E-AF83-1B76BDEC6DE9}"/>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22708034" y="23100290"/>
          <a:ext cx="734290" cy="734290"/>
        </a:xfrm>
        <a:prstGeom prst="rect">
          <a:avLst/>
        </a:prstGeom>
      </xdr:spPr>
    </xdr:pic>
    <xdr:clientData/>
  </xdr:oneCellAnchor>
  <xdr:oneCellAnchor>
    <xdr:from>
      <xdr:col>13</xdr:col>
      <xdr:colOff>729097</xdr:colOff>
      <xdr:row>31</xdr:row>
      <xdr:rowOff>859415</xdr:rowOff>
    </xdr:from>
    <xdr:ext cx="734290" cy="734290"/>
    <xdr:pic>
      <xdr:nvPicPr>
        <xdr:cNvPr id="78" name="Graphique 77" descr="Écran avec un remplissage uni">
          <a:hlinkClick xmlns:r="http://schemas.openxmlformats.org/officeDocument/2006/relationships" r:id="rId34"/>
          <a:extLst>
            <a:ext uri="{FF2B5EF4-FFF2-40B4-BE49-F238E27FC236}">
              <a16:creationId xmlns:a16="http://schemas.microsoft.com/office/drawing/2014/main" id="{F0DA8FF6-0048-4D1C-919E-069DA512C126}"/>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22684222" y="25291040"/>
          <a:ext cx="734290" cy="734290"/>
        </a:xfrm>
        <a:prstGeom prst="rect">
          <a:avLst/>
        </a:prstGeom>
      </xdr:spPr>
    </xdr:pic>
    <xdr:clientData/>
  </xdr:oneCellAnchor>
  <xdr:oneCellAnchor>
    <xdr:from>
      <xdr:col>13</xdr:col>
      <xdr:colOff>752909</xdr:colOff>
      <xdr:row>32</xdr:row>
      <xdr:rowOff>811790</xdr:rowOff>
    </xdr:from>
    <xdr:ext cx="734290" cy="734290"/>
    <xdr:pic>
      <xdr:nvPicPr>
        <xdr:cNvPr id="80" name="Graphique 79" descr="Écran avec un remplissage uni">
          <a:hlinkClick xmlns:r="http://schemas.openxmlformats.org/officeDocument/2006/relationships" r:id="rId35"/>
          <a:extLst>
            <a:ext uri="{FF2B5EF4-FFF2-40B4-BE49-F238E27FC236}">
              <a16:creationId xmlns:a16="http://schemas.microsoft.com/office/drawing/2014/main" id="{C10037B2-DCE2-46AE-8965-C56B25B6C7AE}"/>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22708034" y="27362728"/>
          <a:ext cx="734290" cy="734290"/>
        </a:xfrm>
        <a:prstGeom prst="rect">
          <a:avLst/>
        </a:prstGeom>
      </xdr:spPr>
    </xdr:pic>
    <xdr:clientData/>
  </xdr:oneCellAnchor>
  <xdr:oneCellAnchor>
    <xdr:from>
      <xdr:col>13</xdr:col>
      <xdr:colOff>752909</xdr:colOff>
      <xdr:row>33</xdr:row>
      <xdr:rowOff>811790</xdr:rowOff>
    </xdr:from>
    <xdr:ext cx="734290" cy="734290"/>
    <xdr:pic>
      <xdr:nvPicPr>
        <xdr:cNvPr id="81" name="Graphique 80" descr="Écran avec un remplissage uni">
          <a:hlinkClick xmlns:r="http://schemas.openxmlformats.org/officeDocument/2006/relationships" r:id="rId36"/>
          <a:extLst>
            <a:ext uri="{FF2B5EF4-FFF2-40B4-BE49-F238E27FC236}">
              <a16:creationId xmlns:a16="http://schemas.microsoft.com/office/drawing/2014/main" id="{BA2C6976-3B32-446B-AFA5-87A986A3346E}"/>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22708034" y="29482040"/>
          <a:ext cx="734290" cy="734290"/>
        </a:xfrm>
        <a:prstGeom prst="rect">
          <a:avLst/>
        </a:prstGeom>
      </xdr:spPr>
    </xdr:pic>
    <xdr:clientData/>
  </xdr:oneCellAnchor>
  <xdr:oneCellAnchor>
    <xdr:from>
      <xdr:col>13</xdr:col>
      <xdr:colOff>752909</xdr:colOff>
      <xdr:row>34</xdr:row>
      <xdr:rowOff>787978</xdr:rowOff>
    </xdr:from>
    <xdr:ext cx="734290" cy="734290"/>
    <xdr:pic>
      <xdr:nvPicPr>
        <xdr:cNvPr id="82" name="Graphique 81" descr="Écran avec un remplissage uni">
          <a:hlinkClick xmlns:r="http://schemas.openxmlformats.org/officeDocument/2006/relationships" r:id="rId37"/>
          <a:extLst>
            <a:ext uri="{FF2B5EF4-FFF2-40B4-BE49-F238E27FC236}">
              <a16:creationId xmlns:a16="http://schemas.microsoft.com/office/drawing/2014/main" id="{780BA80C-3B62-4980-A3DB-E8E97828A93F}"/>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22708034" y="31577541"/>
          <a:ext cx="734290" cy="734290"/>
        </a:xfrm>
        <a:prstGeom prst="rect">
          <a:avLst/>
        </a:prstGeom>
      </xdr:spPr>
    </xdr:pic>
    <xdr:clientData/>
  </xdr:oneCellAnchor>
  <xdr:oneCellAnchor>
    <xdr:from>
      <xdr:col>13</xdr:col>
      <xdr:colOff>705284</xdr:colOff>
      <xdr:row>36</xdr:row>
      <xdr:rowOff>835603</xdr:rowOff>
    </xdr:from>
    <xdr:ext cx="734290" cy="734290"/>
    <xdr:pic>
      <xdr:nvPicPr>
        <xdr:cNvPr id="85" name="Graphique 84" descr="Écran avec un remplissage uni">
          <a:hlinkClick xmlns:r="http://schemas.openxmlformats.org/officeDocument/2006/relationships" r:id="rId38"/>
          <a:extLst>
            <a:ext uri="{FF2B5EF4-FFF2-40B4-BE49-F238E27FC236}">
              <a16:creationId xmlns:a16="http://schemas.microsoft.com/office/drawing/2014/main" id="{8A0DA517-1B2B-4E2A-AA40-C712613C3C08}"/>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22660409" y="35863791"/>
          <a:ext cx="734290" cy="734290"/>
        </a:xfrm>
        <a:prstGeom prst="rect">
          <a:avLst/>
        </a:prstGeom>
      </xdr:spPr>
    </xdr:pic>
    <xdr:clientData/>
  </xdr:oneCellAnchor>
  <xdr:oneCellAnchor>
    <xdr:from>
      <xdr:col>13</xdr:col>
      <xdr:colOff>729097</xdr:colOff>
      <xdr:row>37</xdr:row>
      <xdr:rowOff>859415</xdr:rowOff>
    </xdr:from>
    <xdr:ext cx="734290" cy="734290"/>
    <xdr:pic>
      <xdr:nvPicPr>
        <xdr:cNvPr id="86" name="Graphique 85" descr="Écran avec un remplissage uni">
          <a:hlinkClick xmlns:r="http://schemas.openxmlformats.org/officeDocument/2006/relationships" r:id="rId39"/>
          <a:extLst>
            <a:ext uri="{FF2B5EF4-FFF2-40B4-BE49-F238E27FC236}">
              <a16:creationId xmlns:a16="http://schemas.microsoft.com/office/drawing/2014/main" id="{041A68B4-A750-4A6F-AF34-FF658C5C4F72}"/>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22684222" y="38006915"/>
          <a:ext cx="734290" cy="734290"/>
        </a:xfrm>
        <a:prstGeom prst="rect">
          <a:avLst/>
        </a:prstGeom>
      </xdr:spPr>
    </xdr:pic>
    <xdr:clientData/>
  </xdr:oneCellAnchor>
  <xdr:oneCellAnchor>
    <xdr:from>
      <xdr:col>13</xdr:col>
      <xdr:colOff>729097</xdr:colOff>
      <xdr:row>38</xdr:row>
      <xdr:rowOff>787978</xdr:rowOff>
    </xdr:from>
    <xdr:ext cx="734290" cy="734290"/>
    <xdr:pic>
      <xdr:nvPicPr>
        <xdr:cNvPr id="87" name="Graphique 86" descr="Écran avec un remplissage uni">
          <a:hlinkClick xmlns:r="http://schemas.openxmlformats.org/officeDocument/2006/relationships" r:id="rId40"/>
          <a:extLst>
            <a:ext uri="{FF2B5EF4-FFF2-40B4-BE49-F238E27FC236}">
              <a16:creationId xmlns:a16="http://schemas.microsoft.com/office/drawing/2014/main" id="{BEA719DE-79F9-470C-9213-84FE564EEFE5}"/>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22684222" y="40054791"/>
          <a:ext cx="734290" cy="734290"/>
        </a:xfrm>
        <a:prstGeom prst="rect">
          <a:avLst/>
        </a:prstGeom>
      </xdr:spPr>
    </xdr:pic>
    <xdr:clientData/>
  </xdr:oneCellAnchor>
  <xdr:oneCellAnchor>
    <xdr:from>
      <xdr:col>13</xdr:col>
      <xdr:colOff>729096</xdr:colOff>
      <xdr:row>39</xdr:row>
      <xdr:rowOff>835602</xdr:rowOff>
    </xdr:from>
    <xdr:ext cx="734290" cy="734290"/>
    <xdr:pic>
      <xdr:nvPicPr>
        <xdr:cNvPr id="88" name="Graphique 87" descr="Écran avec un remplissage uni">
          <a:hlinkClick xmlns:r="http://schemas.openxmlformats.org/officeDocument/2006/relationships" r:id="rId41"/>
          <a:extLst>
            <a:ext uri="{FF2B5EF4-FFF2-40B4-BE49-F238E27FC236}">
              <a16:creationId xmlns:a16="http://schemas.microsoft.com/office/drawing/2014/main" id="{B1AC0792-B7C8-4628-8788-51A803B8BCD7}"/>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22684221" y="42221727"/>
          <a:ext cx="734290" cy="734290"/>
        </a:xfrm>
        <a:prstGeom prst="rect">
          <a:avLst/>
        </a:prstGeom>
      </xdr:spPr>
    </xdr:pic>
    <xdr:clientData/>
  </xdr:oneCellAnchor>
  <xdr:oneCellAnchor>
    <xdr:from>
      <xdr:col>13</xdr:col>
      <xdr:colOff>752909</xdr:colOff>
      <xdr:row>40</xdr:row>
      <xdr:rowOff>740353</xdr:rowOff>
    </xdr:from>
    <xdr:ext cx="734290" cy="734290"/>
    <xdr:pic>
      <xdr:nvPicPr>
        <xdr:cNvPr id="89" name="Graphique 88" descr="Écran avec un remplissage uni">
          <a:hlinkClick xmlns:r="http://schemas.openxmlformats.org/officeDocument/2006/relationships" r:id="rId42"/>
          <a:extLst>
            <a:ext uri="{FF2B5EF4-FFF2-40B4-BE49-F238E27FC236}">
              <a16:creationId xmlns:a16="http://schemas.microsoft.com/office/drawing/2014/main" id="{059CF621-74DD-4530-B691-B930693CB60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22708034" y="44245791"/>
          <a:ext cx="734290" cy="734290"/>
        </a:xfrm>
        <a:prstGeom prst="rect">
          <a:avLst/>
        </a:prstGeom>
      </xdr:spPr>
    </xdr:pic>
    <xdr:clientData/>
  </xdr:oneCellAnchor>
  <xdr:oneCellAnchor>
    <xdr:from>
      <xdr:col>13</xdr:col>
      <xdr:colOff>752909</xdr:colOff>
      <xdr:row>41</xdr:row>
      <xdr:rowOff>835603</xdr:rowOff>
    </xdr:from>
    <xdr:ext cx="734290" cy="734290"/>
    <xdr:pic>
      <xdr:nvPicPr>
        <xdr:cNvPr id="90" name="Graphique 89" descr="Écran avec un remplissage uni">
          <a:hlinkClick xmlns:r="http://schemas.openxmlformats.org/officeDocument/2006/relationships" r:id="rId43"/>
          <a:extLst>
            <a:ext uri="{FF2B5EF4-FFF2-40B4-BE49-F238E27FC236}">
              <a16:creationId xmlns:a16="http://schemas.microsoft.com/office/drawing/2014/main" id="{99FB432C-2C1E-49F0-B939-4FF1A4E4A4C3}"/>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22708034" y="46460353"/>
          <a:ext cx="734290" cy="734290"/>
        </a:xfrm>
        <a:prstGeom prst="rect">
          <a:avLst/>
        </a:prstGeom>
      </xdr:spPr>
    </xdr:pic>
    <xdr:clientData/>
  </xdr:oneCellAnchor>
  <xdr:oneCellAnchor>
    <xdr:from>
      <xdr:col>13</xdr:col>
      <xdr:colOff>729096</xdr:colOff>
      <xdr:row>42</xdr:row>
      <xdr:rowOff>859415</xdr:rowOff>
    </xdr:from>
    <xdr:ext cx="734290" cy="734290"/>
    <xdr:pic>
      <xdr:nvPicPr>
        <xdr:cNvPr id="91" name="Graphique 90" descr="Écran avec un remplissage uni">
          <a:hlinkClick xmlns:r="http://schemas.openxmlformats.org/officeDocument/2006/relationships" r:id="rId44"/>
          <a:extLst>
            <a:ext uri="{FF2B5EF4-FFF2-40B4-BE49-F238E27FC236}">
              <a16:creationId xmlns:a16="http://schemas.microsoft.com/office/drawing/2014/main" id="{8B71AC36-B30F-4CD1-B8B3-EE7E606E46D6}"/>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22684221" y="48603478"/>
          <a:ext cx="734290" cy="734290"/>
        </a:xfrm>
        <a:prstGeom prst="rect">
          <a:avLst/>
        </a:prstGeom>
      </xdr:spPr>
    </xdr:pic>
    <xdr:clientData/>
  </xdr:oneCellAnchor>
  <xdr:oneCellAnchor>
    <xdr:from>
      <xdr:col>13</xdr:col>
      <xdr:colOff>752909</xdr:colOff>
      <xdr:row>43</xdr:row>
      <xdr:rowOff>859415</xdr:rowOff>
    </xdr:from>
    <xdr:ext cx="734290" cy="734290"/>
    <xdr:pic>
      <xdr:nvPicPr>
        <xdr:cNvPr id="92" name="Graphique 91" descr="Écran avec un remplissage uni">
          <a:hlinkClick xmlns:r="http://schemas.openxmlformats.org/officeDocument/2006/relationships" r:id="rId45"/>
          <a:extLst>
            <a:ext uri="{FF2B5EF4-FFF2-40B4-BE49-F238E27FC236}">
              <a16:creationId xmlns:a16="http://schemas.microsoft.com/office/drawing/2014/main" id="{60DF63A7-D369-4C71-B830-A876CC7B68D4}"/>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22708034" y="50722790"/>
          <a:ext cx="734290" cy="734290"/>
        </a:xfrm>
        <a:prstGeom prst="rect">
          <a:avLst/>
        </a:prstGeom>
      </xdr:spPr>
    </xdr:pic>
    <xdr:clientData/>
  </xdr:oneCellAnchor>
  <xdr:oneCellAnchor>
    <xdr:from>
      <xdr:col>13</xdr:col>
      <xdr:colOff>729096</xdr:colOff>
      <xdr:row>44</xdr:row>
      <xdr:rowOff>835603</xdr:rowOff>
    </xdr:from>
    <xdr:ext cx="734290" cy="734290"/>
    <xdr:pic>
      <xdr:nvPicPr>
        <xdr:cNvPr id="93" name="Graphique 92" descr="Écran avec un remplissage uni">
          <a:hlinkClick xmlns:r="http://schemas.openxmlformats.org/officeDocument/2006/relationships" r:id="rId46"/>
          <a:extLst>
            <a:ext uri="{FF2B5EF4-FFF2-40B4-BE49-F238E27FC236}">
              <a16:creationId xmlns:a16="http://schemas.microsoft.com/office/drawing/2014/main" id="{FAF9FFEF-4DE3-4ACB-B323-C17D34E17AED}"/>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22684221" y="52818291"/>
          <a:ext cx="734290" cy="734290"/>
        </a:xfrm>
        <a:prstGeom prst="rect">
          <a:avLst/>
        </a:prstGeom>
      </xdr:spPr>
    </xdr:pic>
    <xdr:clientData/>
  </xdr:oneCellAnchor>
  <xdr:oneCellAnchor>
    <xdr:from>
      <xdr:col>13</xdr:col>
      <xdr:colOff>752909</xdr:colOff>
      <xdr:row>45</xdr:row>
      <xdr:rowOff>1049915</xdr:rowOff>
    </xdr:from>
    <xdr:ext cx="734290" cy="734290"/>
    <xdr:pic>
      <xdr:nvPicPr>
        <xdr:cNvPr id="94" name="Graphique 93" descr="Écran avec un remplissage uni">
          <a:hlinkClick xmlns:r="http://schemas.openxmlformats.org/officeDocument/2006/relationships" r:id="rId47"/>
          <a:extLst>
            <a:ext uri="{FF2B5EF4-FFF2-40B4-BE49-F238E27FC236}">
              <a16:creationId xmlns:a16="http://schemas.microsoft.com/office/drawing/2014/main" id="{3AD364B4-6489-4B8C-B6AB-A3ACC905D79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22708034" y="55151915"/>
          <a:ext cx="734290" cy="734290"/>
        </a:xfrm>
        <a:prstGeom prst="rect">
          <a:avLst/>
        </a:prstGeom>
      </xdr:spPr>
    </xdr:pic>
    <xdr:clientData/>
  </xdr:oneCellAnchor>
  <xdr:oneCellAnchor>
    <xdr:from>
      <xdr:col>13</xdr:col>
      <xdr:colOff>752909</xdr:colOff>
      <xdr:row>46</xdr:row>
      <xdr:rowOff>1049915</xdr:rowOff>
    </xdr:from>
    <xdr:ext cx="734290" cy="734290"/>
    <xdr:pic>
      <xdr:nvPicPr>
        <xdr:cNvPr id="95" name="Graphique 94" descr="Écran avec un remplissage uni">
          <a:hlinkClick xmlns:r="http://schemas.openxmlformats.org/officeDocument/2006/relationships" r:id="rId48"/>
          <a:extLst>
            <a:ext uri="{FF2B5EF4-FFF2-40B4-BE49-F238E27FC236}">
              <a16:creationId xmlns:a16="http://schemas.microsoft.com/office/drawing/2014/main" id="{6A2B4B10-72BB-4711-A039-DFE55B8E49E2}"/>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22708034" y="57271228"/>
          <a:ext cx="734290" cy="734290"/>
        </a:xfrm>
        <a:prstGeom prst="rect">
          <a:avLst/>
        </a:prstGeom>
      </xdr:spPr>
    </xdr:pic>
    <xdr:clientData/>
  </xdr:oneCellAnchor>
  <xdr:oneCellAnchor>
    <xdr:from>
      <xdr:col>13</xdr:col>
      <xdr:colOff>716194</xdr:colOff>
      <xdr:row>35</xdr:row>
      <xdr:rowOff>813435</xdr:rowOff>
    </xdr:from>
    <xdr:ext cx="734290" cy="734290"/>
    <xdr:pic>
      <xdr:nvPicPr>
        <xdr:cNvPr id="97" name="Graphique 96" descr="Écran avec un remplissage uni">
          <a:hlinkClick xmlns:r="http://schemas.openxmlformats.org/officeDocument/2006/relationships" r:id="rId49"/>
          <a:extLst>
            <a:ext uri="{FF2B5EF4-FFF2-40B4-BE49-F238E27FC236}">
              <a16:creationId xmlns:a16="http://schemas.microsoft.com/office/drawing/2014/main" id="{93FC7BAB-D3B7-40AD-81AA-44BCFE22260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22671319" y="33722310"/>
          <a:ext cx="734290" cy="734290"/>
        </a:xfrm>
        <a:prstGeom prst="rect">
          <a:avLst/>
        </a:prstGeom>
      </xdr:spPr>
    </xdr:pic>
    <xdr:clientData/>
  </xdr:oneCellAnchor>
  <xdr:twoCellAnchor editAs="oneCell">
    <xdr:from>
      <xdr:col>2</xdr:col>
      <xdr:colOff>793750</xdr:colOff>
      <xdr:row>35</xdr:row>
      <xdr:rowOff>285750</xdr:rowOff>
    </xdr:from>
    <xdr:to>
      <xdr:col>2</xdr:col>
      <xdr:colOff>1516561</xdr:colOff>
      <xdr:row>35</xdr:row>
      <xdr:rowOff>995635</xdr:rowOff>
    </xdr:to>
    <xdr:pic>
      <xdr:nvPicPr>
        <xdr:cNvPr id="4" name="Graphique 3" descr="Maison avec un remplissage uni">
          <a:extLst>
            <a:ext uri="{FF2B5EF4-FFF2-40B4-BE49-F238E27FC236}">
              <a16:creationId xmlns:a16="http://schemas.microsoft.com/office/drawing/2014/main" id="{691AB2C8-1901-4885-A0C5-A2B3DA67A22B}"/>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 uri="{96DAC541-7B7A-43D3-8B79-37D633B846F1}">
              <asvg:svgBlip xmlns:asvg="http://schemas.microsoft.com/office/drawing/2016/SVG/main" r:embed="rId24"/>
            </a:ext>
          </a:extLst>
        </a:blip>
        <a:stretch>
          <a:fillRect/>
        </a:stretch>
      </xdr:blipFill>
      <xdr:spPr>
        <a:xfrm>
          <a:off x="2555875" y="34290000"/>
          <a:ext cx="722811" cy="7098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623454</xdr:colOff>
      <xdr:row>14</xdr:row>
      <xdr:rowOff>124112</xdr:rowOff>
    </xdr:from>
    <xdr:to>
      <xdr:col>12</xdr:col>
      <xdr:colOff>1311648</xdr:colOff>
      <xdr:row>14</xdr:row>
      <xdr:rowOff>722373</xdr:rowOff>
    </xdr:to>
    <xdr:pic>
      <xdr:nvPicPr>
        <xdr:cNvPr id="2" name="Image 1">
          <a:extLst>
            <a:ext uri="{FF2B5EF4-FFF2-40B4-BE49-F238E27FC236}">
              <a16:creationId xmlns:a16="http://schemas.microsoft.com/office/drawing/2014/main" id="{15C531E7-ECAB-4547-9ED8-5137D176EDE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r="61271" b="9660"/>
        <a:stretch/>
      </xdr:blipFill>
      <xdr:spPr>
        <a:xfrm>
          <a:off x="21751636" y="9614476"/>
          <a:ext cx="688194" cy="598261"/>
        </a:xfrm>
        <a:prstGeom prst="rect">
          <a:avLst/>
        </a:prstGeom>
      </xdr:spPr>
    </xdr:pic>
    <xdr:clientData/>
  </xdr:twoCellAnchor>
  <xdr:twoCellAnchor editAs="oneCell">
    <xdr:from>
      <xdr:col>13</xdr:col>
      <xdr:colOff>517237</xdr:colOff>
      <xdr:row>14</xdr:row>
      <xdr:rowOff>97888</xdr:rowOff>
    </xdr:from>
    <xdr:to>
      <xdr:col>13</xdr:col>
      <xdr:colOff>1126175</xdr:colOff>
      <xdr:row>14</xdr:row>
      <xdr:rowOff>713063</xdr:rowOff>
    </xdr:to>
    <xdr:pic>
      <xdr:nvPicPr>
        <xdr:cNvPr id="3" name="Image 2">
          <a:extLst>
            <a:ext uri="{FF2B5EF4-FFF2-40B4-BE49-F238E27FC236}">
              <a16:creationId xmlns:a16="http://schemas.microsoft.com/office/drawing/2014/main" id="{8FA8EFB8-00F6-4939-8981-174B5C58C3E1}"/>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4650" r="66667" b="21019"/>
        <a:stretch/>
      </xdr:blipFill>
      <xdr:spPr>
        <a:xfrm>
          <a:off x="23481146" y="9588252"/>
          <a:ext cx="608938" cy="615175"/>
        </a:xfrm>
        <a:prstGeom prst="rect">
          <a:avLst/>
        </a:prstGeom>
      </xdr:spPr>
    </xdr:pic>
    <xdr:clientData/>
  </xdr:twoCellAnchor>
  <xdr:twoCellAnchor editAs="oneCell">
    <xdr:from>
      <xdr:col>1</xdr:col>
      <xdr:colOff>561600</xdr:colOff>
      <xdr:row>15</xdr:row>
      <xdr:rowOff>92983</xdr:rowOff>
    </xdr:from>
    <xdr:to>
      <xdr:col>1</xdr:col>
      <xdr:colOff>1198414</xdr:colOff>
      <xdr:row>15</xdr:row>
      <xdr:rowOff>752657</xdr:rowOff>
    </xdr:to>
    <xdr:pic>
      <xdr:nvPicPr>
        <xdr:cNvPr id="5" name="Graphique 4" descr="Pile avec un remplissage uni">
          <a:extLst>
            <a:ext uri="{FF2B5EF4-FFF2-40B4-BE49-F238E27FC236}">
              <a16:creationId xmlns:a16="http://schemas.microsoft.com/office/drawing/2014/main" id="{BFD4DC0C-AEBB-4FD0-B88E-D473157C0E7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42600" y="10427608"/>
          <a:ext cx="636814" cy="659674"/>
        </a:xfrm>
        <a:prstGeom prst="rect">
          <a:avLst/>
        </a:prstGeom>
      </xdr:spPr>
    </xdr:pic>
    <xdr:clientData/>
  </xdr:twoCellAnchor>
  <xdr:twoCellAnchor editAs="oneCell">
    <xdr:from>
      <xdr:col>1</xdr:col>
      <xdr:colOff>477689</xdr:colOff>
      <xdr:row>16</xdr:row>
      <xdr:rowOff>11338</xdr:rowOff>
    </xdr:from>
    <xdr:to>
      <xdr:col>1</xdr:col>
      <xdr:colOff>1173286</xdr:colOff>
      <xdr:row>16</xdr:row>
      <xdr:rowOff>742165</xdr:rowOff>
    </xdr:to>
    <xdr:pic>
      <xdr:nvPicPr>
        <xdr:cNvPr id="6" name="Graphique 5" descr="Maison avec un remplissage uni">
          <a:extLst>
            <a:ext uri="{FF2B5EF4-FFF2-40B4-BE49-F238E27FC236}">
              <a16:creationId xmlns:a16="http://schemas.microsoft.com/office/drawing/2014/main" id="{81F7F0AC-D0F3-467B-BFE0-0729B775427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858689" y="11107963"/>
          <a:ext cx="695597" cy="730827"/>
        </a:xfrm>
        <a:prstGeom prst="rect">
          <a:avLst/>
        </a:prstGeom>
      </xdr:spPr>
    </xdr:pic>
    <xdr:clientData/>
  </xdr:twoCellAnchor>
  <xdr:twoCellAnchor editAs="oneCell">
    <xdr:from>
      <xdr:col>1</xdr:col>
      <xdr:colOff>394850</xdr:colOff>
      <xdr:row>17</xdr:row>
      <xdr:rowOff>0</xdr:rowOff>
    </xdr:from>
    <xdr:to>
      <xdr:col>1</xdr:col>
      <xdr:colOff>1133990</xdr:colOff>
      <xdr:row>18</xdr:row>
      <xdr:rowOff>0</xdr:rowOff>
    </xdr:to>
    <xdr:pic>
      <xdr:nvPicPr>
        <xdr:cNvPr id="7" name="Graphique 6" descr="Voiture électrique avec un remplissage uni">
          <a:extLst>
            <a:ext uri="{FF2B5EF4-FFF2-40B4-BE49-F238E27FC236}">
              <a16:creationId xmlns:a16="http://schemas.microsoft.com/office/drawing/2014/main" id="{084BBE1B-4A8C-4AFE-A20A-680A063B4ED6}"/>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782777" y="12474781"/>
          <a:ext cx="739140" cy="762000"/>
        </a:xfrm>
        <a:prstGeom prst="rect">
          <a:avLst/>
        </a:prstGeom>
      </xdr:spPr>
    </xdr:pic>
    <xdr:clientData/>
  </xdr:twoCellAnchor>
  <xdr:twoCellAnchor editAs="oneCell">
    <xdr:from>
      <xdr:col>1</xdr:col>
      <xdr:colOff>451753</xdr:colOff>
      <xdr:row>18</xdr:row>
      <xdr:rowOff>54183</xdr:rowOff>
    </xdr:from>
    <xdr:to>
      <xdr:col>1</xdr:col>
      <xdr:colOff>1071150</xdr:colOff>
      <xdr:row>18</xdr:row>
      <xdr:rowOff>624180</xdr:rowOff>
    </xdr:to>
    <xdr:pic>
      <xdr:nvPicPr>
        <xdr:cNvPr id="8" name="Graphique 7" descr="Routeur sans fil avec un remplissage uni">
          <a:extLst>
            <a:ext uri="{FF2B5EF4-FFF2-40B4-BE49-F238E27FC236}">
              <a16:creationId xmlns:a16="http://schemas.microsoft.com/office/drawing/2014/main" id="{DB14FDBB-5D15-4C51-B545-ADC9F7C2B8BD}"/>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839680" y="13354547"/>
          <a:ext cx="619397" cy="569997"/>
        </a:xfrm>
        <a:prstGeom prst="rect">
          <a:avLst/>
        </a:prstGeom>
      </xdr:spPr>
    </xdr:pic>
    <xdr:clientData/>
  </xdr:twoCellAnchor>
  <xdr:twoCellAnchor editAs="oneCell">
    <xdr:from>
      <xdr:col>1</xdr:col>
      <xdr:colOff>415715</xdr:colOff>
      <xdr:row>20</xdr:row>
      <xdr:rowOff>446767</xdr:rowOff>
    </xdr:from>
    <xdr:to>
      <xdr:col>1</xdr:col>
      <xdr:colOff>1104781</xdr:colOff>
      <xdr:row>21</xdr:row>
      <xdr:rowOff>406490</xdr:rowOff>
    </xdr:to>
    <xdr:pic>
      <xdr:nvPicPr>
        <xdr:cNvPr id="9" name="Graphique 8" descr="Homme médecin avec un remplissage uni">
          <a:extLst>
            <a:ext uri="{FF2B5EF4-FFF2-40B4-BE49-F238E27FC236}">
              <a16:creationId xmlns:a16="http://schemas.microsoft.com/office/drawing/2014/main" id="{7FB8E511-6F6A-4E12-9698-3837802B81FE}"/>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796715" y="14591392"/>
          <a:ext cx="689066" cy="721723"/>
        </a:xfrm>
        <a:prstGeom prst="rect">
          <a:avLst/>
        </a:prstGeom>
      </xdr:spPr>
    </xdr:pic>
    <xdr:clientData/>
  </xdr:twoCellAnchor>
  <xdr:twoCellAnchor editAs="oneCell">
    <xdr:from>
      <xdr:col>1</xdr:col>
      <xdr:colOff>397325</xdr:colOff>
      <xdr:row>19</xdr:row>
      <xdr:rowOff>81642</xdr:rowOff>
    </xdr:from>
    <xdr:to>
      <xdr:col>1</xdr:col>
      <xdr:colOff>1088569</xdr:colOff>
      <xdr:row>20</xdr:row>
      <xdr:rowOff>35014</xdr:rowOff>
    </xdr:to>
    <xdr:pic>
      <xdr:nvPicPr>
        <xdr:cNvPr id="10" name="Graphique 9" descr="Main ouverte avec une plante avec un remplissage uni">
          <a:extLst>
            <a:ext uri="{FF2B5EF4-FFF2-40B4-BE49-F238E27FC236}">
              <a16:creationId xmlns:a16="http://schemas.microsoft.com/office/drawing/2014/main" id="{3A1E8290-6204-4388-8EB1-5BDD9C6A478B}"/>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785252" y="14144006"/>
          <a:ext cx="691244" cy="715372"/>
        </a:xfrm>
        <a:prstGeom prst="rect">
          <a:avLst/>
        </a:prstGeom>
      </xdr:spPr>
    </xdr:pic>
    <xdr:clientData/>
  </xdr:twoCellAnchor>
  <xdr:oneCellAnchor>
    <xdr:from>
      <xdr:col>2</xdr:col>
      <xdr:colOff>1437533</xdr:colOff>
      <xdr:row>0</xdr:row>
      <xdr:rowOff>346364</xdr:rowOff>
    </xdr:from>
    <xdr:ext cx="8670387" cy="1125501"/>
    <xdr:sp macro="" textlink="">
      <xdr:nvSpPr>
        <xdr:cNvPr id="13" name="Rectangle 12">
          <a:extLst>
            <a:ext uri="{FF2B5EF4-FFF2-40B4-BE49-F238E27FC236}">
              <a16:creationId xmlns:a16="http://schemas.microsoft.com/office/drawing/2014/main" id="{F1A20EE4-4EAC-4F94-9DD8-3BAB666BC292}"/>
            </a:ext>
          </a:extLst>
        </xdr:cNvPr>
        <xdr:cNvSpPr/>
      </xdr:nvSpPr>
      <xdr:spPr>
        <a:xfrm>
          <a:off x="2961533" y="346364"/>
          <a:ext cx="8670387" cy="1125501"/>
        </a:xfrm>
        <a:prstGeom prst="rect">
          <a:avLst/>
        </a:prstGeom>
        <a:noFill/>
      </xdr:spPr>
      <xdr:txBody>
        <a:bodyPr wrap="none" lIns="91440" tIns="45720" rIns="91440" bIns="45720">
          <a:spAutoFit/>
        </a:bodyPr>
        <a:lstStyle/>
        <a:p>
          <a:pPr algn="ctr"/>
          <a:r>
            <a:rPr lang="fr-FR" sz="6600" b="1" cap="none" spc="50">
              <a:ln w="9525" cmpd="sng">
                <a:solidFill>
                  <a:srgbClr val="FF0000"/>
                </a:solidFill>
                <a:prstDash val="solid"/>
              </a:ln>
              <a:solidFill>
                <a:srgbClr val="70AD47">
                  <a:tint val="1000"/>
                </a:srgbClr>
              </a:solidFill>
              <a:effectLst/>
            </a:rPr>
            <a:t>Synthèse de l'allocation</a:t>
          </a:r>
        </a:p>
      </xdr:txBody>
    </xdr:sp>
    <xdr:clientData/>
  </xdr:oneCellAnchor>
  <xdr:oneCellAnchor>
    <xdr:from>
      <xdr:col>2</xdr:col>
      <xdr:colOff>1353341</xdr:colOff>
      <xdr:row>0</xdr:row>
      <xdr:rowOff>1246827</xdr:rowOff>
    </xdr:from>
    <xdr:ext cx="13709780" cy="1125501"/>
    <xdr:sp macro="" textlink="">
      <xdr:nvSpPr>
        <xdr:cNvPr id="14" name="Rectangle 13">
          <a:extLst>
            <a:ext uri="{FF2B5EF4-FFF2-40B4-BE49-F238E27FC236}">
              <a16:creationId xmlns:a16="http://schemas.microsoft.com/office/drawing/2014/main" id="{20DF955D-9317-4C29-A5C0-1A392287BB2E}"/>
            </a:ext>
          </a:extLst>
        </xdr:cNvPr>
        <xdr:cNvSpPr/>
      </xdr:nvSpPr>
      <xdr:spPr>
        <a:xfrm>
          <a:off x="2877341" y="1246827"/>
          <a:ext cx="13709780" cy="1125501"/>
        </a:xfrm>
        <a:prstGeom prst="rect">
          <a:avLst/>
        </a:prstGeom>
        <a:noFill/>
      </xdr:spPr>
      <xdr:txBody>
        <a:bodyPr wrap="none" lIns="91440" tIns="45720" rIns="91440" bIns="45720">
          <a:spAutoFit/>
        </a:bodyPr>
        <a:lstStyle/>
        <a:p>
          <a:pPr algn="ctr"/>
          <a:r>
            <a:rPr lang="fr-FR" sz="6600" b="1" cap="none" spc="50">
              <a:ln w="9525" cmpd="sng">
                <a:solidFill>
                  <a:srgbClr val="FF0000"/>
                </a:solidFill>
                <a:prstDash val="solid"/>
              </a:ln>
              <a:solidFill>
                <a:srgbClr val="FF0000"/>
              </a:solidFill>
              <a:effectLst/>
            </a:rPr>
            <a:t>des</a:t>
          </a:r>
          <a:r>
            <a:rPr lang="fr-FR" sz="6600" b="1" cap="none" spc="50" baseline="0">
              <a:ln w="9525" cmpd="sng">
                <a:solidFill>
                  <a:srgbClr val="FF0000"/>
                </a:solidFill>
                <a:prstDash val="solid"/>
              </a:ln>
              <a:solidFill>
                <a:srgbClr val="FF0000"/>
              </a:solidFill>
              <a:effectLst/>
            </a:rPr>
            <a:t> fonds levés pour l'obligation 2021</a:t>
          </a:r>
          <a:endParaRPr lang="fr-FR" sz="6600" b="1" cap="none" spc="50">
            <a:ln w="9525" cmpd="sng">
              <a:solidFill>
                <a:srgbClr val="FF0000"/>
              </a:solidFill>
              <a:prstDash val="solid"/>
            </a:ln>
            <a:solidFill>
              <a:srgbClr val="FF0000"/>
            </a:solidFill>
            <a:effectLst/>
          </a:endParaRPr>
        </a:p>
      </xdr:txBody>
    </xdr:sp>
    <xdr:clientData/>
  </xdr:oneCellAnchor>
  <xdr:twoCellAnchor>
    <xdr:from>
      <xdr:col>2</xdr:col>
      <xdr:colOff>1903516</xdr:colOff>
      <xdr:row>1</xdr:row>
      <xdr:rowOff>121227</xdr:rowOff>
    </xdr:from>
    <xdr:to>
      <xdr:col>9</xdr:col>
      <xdr:colOff>1262166</xdr:colOff>
      <xdr:row>13</xdr:row>
      <xdr:rowOff>235692</xdr:rowOff>
    </xdr:to>
    <xdr:graphicFrame macro="">
      <xdr:nvGraphicFramePr>
        <xdr:cNvPr id="12" name="Graphique 11">
          <a:extLst>
            <a:ext uri="{FF2B5EF4-FFF2-40B4-BE49-F238E27FC236}">
              <a16:creationId xmlns:a16="http://schemas.microsoft.com/office/drawing/2014/main" id="{C78F23D6-504D-4E5A-BDD6-E45A710C06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1</xdr:row>
      <xdr:rowOff>228600</xdr:rowOff>
    </xdr:from>
    <xdr:to>
      <xdr:col>3</xdr:col>
      <xdr:colOff>533400</xdr:colOff>
      <xdr:row>5</xdr:row>
      <xdr:rowOff>130175</xdr:rowOff>
    </xdr:to>
    <xdr:sp macro="" textlink="">
      <xdr:nvSpPr>
        <xdr:cNvPr id="15" name="ZoneTexte 14">
          <a:extLst>
            <a:ext uri="{FF2B5EF4-FFF2-40B4-BE49-F238E27FC236}">
              <a16:creationId xmlns:a16="http://schemas.microsoft.com/office/drawing/2014/main" id="{72AFA855-3141-43F8-89E0-F6BC77337EE3}"/>
            </a:ext>
          </a:extLst>
        </xdr:cNvPr>
        <xdr:cNvSpPr txBox="1"/>
      </xdr:nvSpPr>
      <xdr:spPr>
        <a:xfrm>
          <a:off x="787400" y="2578100"/>
          <a:ext cx="3429000" cy="1577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r" defTabSz="914400" rtl="0" eaLnBrk="1" fontAlgn="auto" latinLnBrk="0" hangingPunct="1">
            <a:lnSpc>
              <a:spcPct val="100000"/>
            </a:lnSpc>
            <a:spcBef>
              <a:spcPts val="0"/>
            </a:spcBef>
            <a:spcAft>
              <a:spcPts val="0"/>
            </a:spcAft>
            <a:buClrTx/>
            <a:buSzTx/>
            <a:buFontTx/>
            <a:buNone/>
            <a:tabLst/>
            <a:defRPr/>
          </a:pPr>
          <a:r>
            <a:rPr lang="fr-FR" sz="2800" b="1" i="0" baseline="0">
              <a:solidFill>
                <a:srgbClr val="FF0000"/>
              </a:solidFill>
              <a:effectLst/>
              <a:latin typeface="+mn-lt"/>
              <a:ea typeface="+mn-ea"/>
              <a:cs typeface="+mn-cs"/>
            </a:rPr>
            <a:t>Répartition du montant total investi par catégorie d'actif</a:t>
          </a:r>
          <a:endParaRPr lang="fr-FR" sz="2800">
            <a:solidFill>
              <a:srgbClr val="FF0000"/>
            </a:solidFill>
            <a:effectLst/>
          </a:endParaRPr>
        </a:p>
      </xdr:txBody>
    </xdr:sp>
    <xdr:clientData/>
  </xdr:twoCellAnchor>
  <xdr:twoCellAnchor editAs="oneCell">
    <xdr:from>
      <xdr:col>1</xdr:col>
      <xdr:colOff>58271</xdr:colOff>
      <xdr:row>0</xdr:row>
      <xdr:rowOff>184897</xdr:rowOff>
    </xdr:from>
    <xdr:to>
      <xdr:col>2</xdr:col>
      <xdr:colOff>996738</xdr:colOff>
      <xdr:row>0</xdr:row>
      <xdr:rowOff>2524897</xdr:rowOff>
    </xdr:to>
    <xdr:pic>
      <xdr:nvPicPr>
        <xdr:cNvPr id="16" name="Image 15">
          <a:extLst>
            <a:ext uri="{FF2B5EF4-FFF2-40B4-BE49-F238E27FC236}">
              <a16:creationId xmlns:a16="http://schemas.microsoft.com/office/drawing/2014/main" id="{85213C9E-DFCB-8B89-A747-779E84BE547F}"/>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439271" y="184897"/>
          <a:ext cx="2310067" cy="2340000"/>
        </a:xfrm>
        <a:prstGeom prst="rect">
          <a:avLst/>
        </a:prstGeom>
      </xdr:spPr>
    </xdr:pic>
    <xdr:clientData/>
  </xdr:twoCellAnchor>
  <xdr:twoCellAnchor editAs="oneCell">
    <xdr:from>
      <xdr:col>13</xdr:col>
      <xdr:colOff>791864</xdr:colOff>
      <xdr:row>29</xdr:row>
      <xdr:rowOff>721920</xdr:rowOff>
    </xdr:from>
    <xdr:to>
      <xdr:col>13</xdr:col>
      <xdr:colOff>1452223</xdr:colOff>
      <xdr:row>29</xdr:row>
      <xdr:rowOff>1411471</xdr:rowOff>
    </xdr:to>
    <xdr:pic>
      <xdr:nvPicPr>
        <xdr:cNvPr id="11" name="Graphique 10" descr="Écran avec un remplissage uni">
          <a:hlinkClick xmlns:r="http://schemas.openxmlformats.org/officeDocument/2006/relationships" r:id="rId17"/>
          <a:extLst>
            <a:ext uri="{FF2B5EF4-FFF2-40B4-BE49-F238E27FC236}">
              <a16:creationId xmlns:a16="http://schemas.microsoft.com/office/drawing/2014/main" id="{4B2595E5-70AD-FEDE-1D8B-4AD20414F9AE}"/>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842364" y="19219470"/>
          <a:ext cx="660359" cy="689551"/>
        </a:xfrm>
        <a:prstGeom prst="rect">
          <a:avLst/>
        </a:prstGeom>
      </xdr:spPr>
    </xdr:pic>
    <xdr:clientData/>
  </xdr:twoCellAnchor>
  <xdr:oneCellAnchor>
    <xdr:from>
      <xdr:col>13</xdr:col>
      <xdr:colOff>773701</xdr:colOff>
      <xdr:row>30</xdr:row>
      <xdr:rowOff>833976</xdr:rowOff>
    </xdr:from>
    <xdr:ext cx="696685" cy="692563"/>
    <xdr:pic>
      <xdr:nvPicPr>
        <xdr:cNvPr id="46" name="Graphique 45" descr="Écran avec un remplissage uni">
          <a:hlinkClick xmlns:r="http://schemas.openxmlformats.org/officeDocument/2006/relationships" r:id="rId20"/>
          <a:extLst>
            <a:ext uri="{FF2B5EF4-FFF2-40B4-BE49-F238E27FC236}">
              <a16:creationId xmlns:a16="http://schemas.microsoft.com/office/drawing/2014/main" id="{BE6E4ADC-93BF-4912-89BD-6A8950119149}"/>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824201" y="21465126"/>
          <a:ext cx="696685" cy="692563"/>
        </a:xfrm>
        <a:prstGeom prst="rect">
          <a:avLst/>
        </a:prstGeom>
      </xdr:spPr>
    </xdr:pic>
    <xdr:clientData/>
  </xdr:oneCellAnchor>
  <xdr:oneCellAnchor>
    <xdr:from>
      <xdr:col>13</xdr:col>
      <xdr:colOff>773701</xdr:colOff>
      <xdr:row>32</xdr:row>
      <xdr:rowOff>871598</xdr:rowOff>
    </xdr:from>
    <xdr:ext cx="696685" cy="692563"/>
    <xdr:pic>
      <xdr:nvPicPr>
        <xdr:cNvPr id="50" name="Graphique 49" descr="Écran avec un remplissage uni">
          <a:hlinkClick xmlns:r="http://schemas.openxmlformats.org/officeDocument/2006/relationships" r:id="rId21"/>
          <a:extLst>
            <a:ext uri="{FF2B5EF4-FFF2-40B4-BE49-F238E27FC236}">
              <a16:creationId xmlns:a16="http://schemas.microsoft.com/office/drawing/2014/main" id="{E371767A-0995-468B-B7F8-3D9CA0ECE6FB}"/>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824201" y="25769948"/>
          <a:ext cx="696685" cy="692563"/>
        </a:xfrm>
        <a:prstGeom prst="rect">
          <a:avLst/>
        </a:prstGeom>
      </xdr:spPr>
    </xdr:pic>
    <xdr:clientData/>
  </xdr:oneCellAnchor>
  <xdr:oneCellAnchor>
    <xdr:from>
      <xdr:col>13</xdr:col>
      <xdr:colOff>792751</xdr:colOff>
      <xdr:row>35</xdr:row>
      <xdr:rowOff>817170</xdr:rowOff>
    </xdr:from>
    <xdr:ext cx="696685" cy="692563"/>
    <xdr:pic>
      <xdr:nvPicPr>
        <xdr:cNvPr id="52" name="Graphique 51" descr="Écran avec un remplissage uni">
          <a:hlinkClick xmlns:r="http://schemas.openxmlformats.org/officeDocument/2006/relationships" r:id="rId22"/>
          <a:extLst>
            <a:ext uri="{FF2B5EF4-FFF2-40B4-BE49-F238E27FC236}">
              <a16:creationId xmlns:a16="http://schemas.microsoft.com/office/drawing/2014/main" id="{6F159A41-9971-4AEB-9516-67887D03BF59}"/>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843251" y="32116320"/>
          <a:ext cx="696685" cy="692563"/>
        </a:xfrm>
        <a:prstGeom prst="rect">
          <a:avLst/>
        </a:prstGeom>
      </xdr:spPr>
    </xdr:pic>
    <xdr:clientData/>
  </xdr:oneCellAnchor>
  <xdr:oneCellAnchor>
    <xdr:from>
      <xdr:col>13</xdr:col>
      <xdr:colOff>792751</xdr:colOff>
      <xdr:row>37</xdr:row>
      <xdr:rowOff>931470</xdr:rowOff>
    </xdr:from>
    <xdr:ext cx="696685" cy="692563"/>
    <xdr:pic>
      <xdr:nvPicPr>
        <xdr:cNvPr id="54" name="Graphique 53" descr="Écran avec un remplissage uni">
          <a:hlinkClick xmlns:r="http://schemas.openxmlformats.org/officeDocument/2006/relationships" r:id="rId23"/>
          <a:extLst>
            <a:ext uri="{FF2B5EF4-FFF2-40B4-BE49-F238E27FC236}">
              <a16:creationId xmlns:a16="http://schemas.microsoft.com/office/drawing/2014/main" id="{E4B24390-516A-43FF-92F1-5B7B56CCDD0E}"/>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843251" y="36497820"/>
          <a:ext cx="696685" cy="692563"/>
        </a:xfrm>
        <a:prstGeom prst="rect">
          <a:avLst/>
        </a:prstGeom>
      </xdr:spPr>
    </xdr:pic>
    <xdr:clientData/>
  </xdr:oneCellAnchor>
  <xdr:oneCellAnchor>
    <xdr:from>
      <xdr:col>13</xdr:col>
      <xdr:colOff>754651</xdr:colOff>
      <xdr:row>39</xdr:row>
      <xdr:rowOff>746568</xdr:rowOff>
    </xdr:from>
    <xdr:ext cx="696685" cy="692563"/>
    <xdr:pic>
      <xdr:nvPicPr>
        <xdr:cNvPr id="56" name="Graphique 55" descr="Écran avec un remplissage uni">
          <a:hlinkClick xmlns:r="http://schemas.openxmlformats.org/officeDocument/2006/relationships" r:id="rId24"/>
          <a:extLst>
            <a:ext uri="{FF2B5EF4-FFF2-40B4-BE49-F238E27FC236}">
              <a16:creationId xmlns:a16="http://schemas.microsoft.com/office/drawing/2014/main" id="{89A75E91-CC63-4EE5-A351-B9B28B45830A}"/>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805151" y="40580118"/>
          <a:ext cx="696685" cy="692563"/>
        </a:xfrm>
        <a:prstGeom prst="rect">
          <a:avLst/>
        </a:prstGeom>
      </xdr:spPr>
    </xdr:pic>
    <xdr:clientData/>
  </xdr:oneCellAnchor>
  <xdr:oneCellAnchor>
    <xdr:from>
      <xdr:col>13</xdr:col>
      <xdr:colOff>773701</xdr:colOff>
      <xdr:row>42</xdr:row>
      <xdr:rowOff>817170</xdr:rowOff>
    </xdr:from>
    <xdr:ext cx="696685" cy="692563"/>
    <xdr:pic>
      <xdr:nvPicPr>
        <xdr:cNvPr id="59" name="Graphique 58" descr="Écran avec un remplissage uni">
          <a:hlinkClick xmlns:r="http://schemas.openxmlformats.org/officeDocument/2006/relationships" r:id="rId25"/>
          <a:extLst>
            <a:ext uri="{FF2B5EF4-FFF2-40B4-BE49-F238E27FC236}">
              <a16:creationId xmlns:a16="http://schemas.microsoft.com/office/drawing/2014/main" id="{7AA74DFC-D11B-44EB-AF80-86CE1E96627F}"/>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824201" y="47051520"/>
          <a:ext cx="696685" cy="692563"/>
        </a:xfrm>
        <a:prstGeom prst="rect">
          <a:avLst/>
        </a:prstGeom>
      </xdr:spPr>
    </xdr:pic>
    <xdr:clientData/>
  </xdr:oneCellAnchor>
  <xdr:oneCellAnchor>
    <xdr:from>
      <xdr:col>13</xdr:col>
      <xdr:colOff>773701</xdr:colOff>
      <xdr:row>44</xdr:row>
      <xdr:rowOff>893370</xdr:rowOff>
    </xdr:from>
    <xdr:ext cx="696685" cy="692563"/>
    <xdr:pic>
      <xdr:nvPicPr>
        <xdr:cNvPr id="61" name="Graphique 60" descr="Écran avec un remplissage uni">
          <a:hlinkClick xmlns:r="http://schemas.openxmlformats.org/officeDocument/2006/relationships" r:id="rId26"/>
          <a:extLst>
            <a:ext uri="{FF2B5EF4-FFF2-40B4-BE49-F238E27FC236}">
              <a16:creationId xmlns:a16="http://schemas.microsoft.com/office/drawing/2014/main" id="{A00610C6-1002-4075-A686-D978036E356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824201" y="51394920"/>
          <a:ext cx="696685" cy="692563"/>
        </a:xfrm>
        <a:prstGeom prst="rect">
          <a:avLst/>
        </a:prstGeom>
      </xdr:spPr>
    </xdr:pic>
    <xdr:clientData/>
  </xdr:oneCellAnchor>
  <xdr:oneCellAnchor>
    <xdr:from>
      <xdr:col>13</xdr:col>
      <xdr:colOff>773701</xdr:colOff>
      <xdr:row>45</xdr:row>
      <xdr:rowOff>904133</xdr:rowOff>
    </xdr:from>
    <xdr:ext cx="696685" cy="692563"/>
    <xdr:pic>
      <xdr:nvPicPr>
        <xdr:cNvPr id="62" name="Graphique 61" descr="Écran avec un remplissage uni">
          <a:hlinkClick xmlns:r="http://schemas.openxmlformats.org/officeDocument/2006/relationships" r:id="rId26"/>
          <a:extLst>
            <a:ext uri="{FF2B5EF4-FFF2-40B4-BE49-F238E27FC236}">
              <a16:creationId xmlns:a16="http://schemas.microsoft.com/office/drawing/2014/main" id="{3F803D1D-2B3D-4113-A742-12CAE38E5ED2}"/>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824201" y="53539283"/>
          <a:ext cx="696685" cy="692563"/>
        </a:xfrm>
        <a:prstGeom prst="rect">
          <a:avLst/>
        </a:prstGeom>
      </xdr:spPr>
    </xdr:pic>
    <xdr:clientData/>
  </xdr:oneCellAnchor>
  <xdr:oneCellAnchor>
    <xdr:from>
      <xdr:col>13</xdr:col>
      <xdr:colOff>773701</xdr:colOff>
      <xdr:row>46</xdr:row>
      <xdr:rowOff>813031</xdr:rowOff>
    </xdr:from>
    <xdr:ext cx="696685" cy="692563"/>
    <xdr:pic>
      <xdr:nvPicPr>
        <xdr:cNvPr id="63" name="Graphique 62" descr="Écran avec un remplissage uni">
          <a:hlinkClick xmlns:r="http://schemas.openxmlformats.org/officeDocument/2006/relationships" r:id="rId27"/>
          <a:extLst>
            <a:ext uri="{FF2B5EF4-FFF2-40B4-BE49-F238E27FC236}">
              <a16:creationId xmlns:a16="http://schemas.microsoft.com/office/drawing/2014/main" id="{995C7445-509E-404C-837A-1EF90F112141}"/>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824201" y="55581781"/>
          <a:ext cx="696685" cy="692563"/>
        </a:xfrm>
        <a:prstGeom prst="rect">
          <a:avLst/>
        </a:prstGeom>
      </xdr:spPr>
    </xdr:pic>
    <xdr:clientData/>
  </xdr:oneCellAnchor>
  <xdr:oneCellAnchor>
    <xdr:from>
      <xdr:col>13</xdr:col>
      <xdr:colOff>773701</xdr:colOff>
      <xdr:row>48</xdr:row>
      <xdr:rowOff>857994</xdr:rowOff>
    </xdr:from>
    <xdr:ext cx="696685" cy="692563"/>
    <xdr:pic>
      <xdr:nvPicPr>
        <xdr:cNvPr id="65" name="Graphique 64" descr="Écran avec un remplissage uni">
          <a:hlinkClick xmlns:r="http://schemas.openxmlformats.org/officeDocument/2006/relationships" r:id="rId28"/>
          <a:extLst>
            <a:ext uri="{FF2B5EF4-FFF2-40B4-BE49-F238E27FC236}">
              <a16:creationId xmlns:a16="http://schemas.microsoft.com/office/drawing/2014/main" id="{7CBBC0A9-7510-4705-9B89-4405A91F0F4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824201" y="59893944"/>
          <a:ext cx="696685" cy="692563"/>
        </a:xfrm>
        <a:prstGeom prst="rect">
          <a:avLst/>
        </a:prstGeom>
      </xdr:spPr>
    </xdr:pic>
    <xdr:clientData/>
  </xdr:oneCellAnchor>
  <xdr:oneCellAnchor>
    <xdr:from>
      <xdr:col>13</xdr:col>
      <xdr:colOff>754651</xdr:colOff>
      <xdr:row>50</xdr:row>
      <xdr:rowOff>836220</xdr:rowOff>
    </xdr:from>
    <xdr:ext cx="696685" cy="692563"/>
    <xdr:pic>
      <xdr:nvPicPr>
        <xdr:cNvPr id="67" name="Graphique 66" descr="Écran avec un remplissage uni">
          <a:hlinkClick xmlns:r="http://schemas.openxmlformats.org/officeDocument/2006/relationships" r:id="rId29"/>
          <a:extLst>
            <a:ext uri="{FF2B5EF4-FFF2-40B4-BE49-F238E27FC236}">
              <a16:creationId xmlns:a16="http://schemas.microsoft.com/office/drawing/2014/main" id="{EC7EF785-2C3D-4D6C-B823-073F8BF72BE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805151" y="64139370"/>
          <a:ext cx="696685" cy="692563"/>
        </a:xfrm>
        <a:prstGeom prst="rect">
          <a:avLst/>
        </a:prstGeom>
      </xdr:spPr>
    </xdr:pic>
    <xdr:clientData/>
  </xdr:oneCellAnchor>
  <xdr:oneCellAnchor>
    <xdr:from>
      <xdr:col>13</xdr:col>
      <xdr:colOff>773701</xdr:colOff>
      <xdr:row>52</xdr:row>
      <xdr:rowOff>878800</xdr:rowOff>
    </xdr:from>
    <xdr:ext cx="696685" cy="692563"/>
    <xdr:pic>
      <xdr:nvPicPr>
        <xdr:cNvPr id="69" name="Graphique 68" descr="Écran avec un remplissage uni">
          <a:hlinkClick xmlns:r="http://schemas.openxmlformats.org/officeDocument/2006/relationships" r:id="rId30"/>
          <a:extLst>
            <a:ext uri="{FF2B5EF4-FFF2-40B4-BE49-F238E27FC236}">
              <a16:creationId xmlns:a16="http://schemas.microsoft.com/office/drawing/2014/main" id="{0DF188F7-6DB1-4A9D-A92F-8CDE76F03C8D}"/>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824201" y="68449150"/>
          <a:ext cx="696685" cy="692563"/>
        </a:xfrm>
        <a:prstGeom prst="rect">
          <a:avLst/>
        </a:prstGeom>
      </xdr:spPr>
    </xdr:pic>
    <xdr:clientData/>
  </xdr:oneCellAnchor>
  <xdr:oneCellAnchor>
    <xdr:from>
      <xdr:col>13</xdr:col>
      <xdr:colOff>773701</xdr:colOff>
      <xdr:row>55</xdr:row>
      <xdr:rowOff>815440</xdr:rowOff>
    </xdr:from>
    <xdr:ext cx="696685" cy="692563"/>
    <xdr:pic>
      <xdr:nvPicPr>
        <xdr:cNvPr id="73" name="Graphique 72" descr="Écran avec un remplissage uni">
          <a:hlinkClick xmlns:r="http://schemas.openxmlformats.org/officeDocument/2006/relationships" r:id="rId31"/>
          <a:extLst>
            <a:ext uri="{FF2B5EF4-FFF2-40B4-BE49-F238E27FC236}">
              <a16:creationId xmlns:a16="http://schemas.microsoft.com/office/drawing/2014/main" id="{36A381EC-4FE0-4ABA-84B9-B94E11F1D421}"/>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824201" y="74786590"/>
          <a:ext cx="696685" cy="692563"/>
        </a:xfrm>
        <a:prstGeom prst="rect">
          <a:avLst/>
        </a:prstGeom>
      </xdr:spPr>
    </xdr:pic>
    <xdr:clientData/>
  </xdr:oneCellAnchor>
  <xdr:oneCellAnchor>
    <xdr:from>
      <xdr:col>13</xdr:col>
      <xdr:colOff>773701</xdr:colOff>
      <xdr:row>31</xdr:row>
      <xdr:rowOff>677096</xdr:rowOff>
    </xdr:from>
    <xdr:ext cx="696685" cy="692563"/>
    <xdr:pic>
      <xdr:nvPicPr>
        <xdr:cNvPr id="75" name="Graphique 74" descr="Écran avec un remplissage uni">
          <a:hlinkClick xmlns:r="http://schemas.openxmlformats.org/officeDocument/2006/relationships" r:id="rId32"/>
          <a:extLst>
            <a:ext uri="{FF2B5EF4-FFF2-40B4-BE49-F238E27FC236}">
              <a16:creationId xmlns:a16="http://schemas.microsoft.com/office/drawing/2014/main" id="{146EAC2C-671E-404B-BC69-0DC967084726}"/>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824201" y="23441846"/>
          <a:ext cx="696685" cy="692563"/>
        </a:xfrm>
        <a:prstGeom prst="rect">
          <a:avLst/>
        </a:prstGeom>
      </xdr:spPr>
    </xdr:pic>
    <xdr:clientData/>
  </xdr:oneCellAnchor>
  <xdr:oneCellAnchor>
    <xdr:from>
      <xdr:col>13</xdr:col>
      <xdr:colOff>792751</xdr:colOff>
      <xdr:row>33</xdr:row>
      <xdr:rowOff>931470</xdr:rowOff>
    </xdr:from>
    <xdr:ext cx="696685" cy="692563"/>
    <xdr:pic>
      <xdr:nvPicPr>
        <xdr:cNvPr id="78" name="Graphique 77" descr="Écran avec un remplissage uni">
          <a:hlinkClick xmlns:r="http://schemas.openxmlformats.org/officeDocument/2006/relationships" r:id="rId33"/>
          <a:extLst>
            <a:ext uri="{FF2B5EF4-FFF2-40B4-BE49-F238E27FC236}">
              <a16:creationId xmlns:a16="http://schemas.microsoft.com/office/drawing/2014/main" id="{B2EA1DEC-8163-4EC6-AF12-92684D4EC9BF}"/>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843251" y="27963420"/>
          <a:ext cx="696685" cy="692563"/>
        </a:xfrm>
        <a:prstGeom prst="rect">
          <a:avLst/>
        </a:prstGeom>
      </xdr:spPr>
    </xdr:pic>
    <xdr:clientData/>
  </xdr:oneCellAnchor>
  <xdr:oneCellAnchor>
    <xdr:from>
      <xdr:col>13</xdr:col>
      <xdr:colOff>754651</xdr:colOff>
      <xdr:row>38</xdr:row>
      <xdr:rowOff>740970</xdr:rowOff>
    </xdr:from>
    <xdr:ext cx="696685" cy="692563"/>
    <xdr:pic>
      <xdr:nvPicPr>
        <xdr:cNvPr id="80" name="Graphique 79" descr="Écran avec un remplissage uni">
          <a:hlinkClick xmlns:r="http://schemas.openxmlformats.org/officeDocument/2006/relationships" r:id="rId34"/>
          <a:extLst>
            <a:ext uri="{FF2B5EF4-FFF2-40B4-BE49-F238E27FC236}">
              <a16:creationId xmlns:a16="http://schemas.microsoft.com/office/drawing/2014/main" id="{1F6C86D2-661B-4DD0-92F9-DE1FA03FE34B}"/>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805151" y="38440920"/>
          <a:ext cx="696685" cy="692563"/>
        </a:xfrm>
        <a:prstGeom prst="rect">
          <a:avLst/>
        </a:prstGeom>
      </xdr:spPr>
    </xdr:pic>
    <xdr:clientData/>
  </xdr:oneCellAnchor>
  <xdr:oneCellAnchor>
    <xdr:from>
      <xdr:col>13</xdr:col>
      <xdr:colOff>773701</xdr:colOff>
      <xdr:row>41</xdr:row>
      <xdr:rowOff>893370</xdr:rowOff>
    </xdr:from>
    <xdr:ext cx="696685" cy="692563"/>
    <xdr:pic>
      <xdr:nvPicPr>
        <xdr:cNvPr id="82" name="Graphique 81" descr="Écran avec un remplissage uni">
          <a:hlinkClick xmlns:r="http://schemas.openxmlformats.org/officeDocument/2006/relationships" r:id="rId35"/>
          <a:extLst>
            <a:ext uri="{FF2B5EF4-FFF2-40B4-BE49-F238E27FC236}">
              <a16:creationId xmlns:a16="http://schemas.microsoft.com/office/drawing/2014/main" id="{D17208D5-7882-403F-8FD2-D38D114E8A26}"/>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824201" y="44994120"/>
          <a:ext cx="696685" cy="692563"/>
        </a:xfrm>
        <a:prstGeom prst="rect">
          <a:avLst/>
        </a:prstGeom>
      </xdr:spPr>
    </xdr:pic>
    <xdr:clientData/>
  </xdr:oneCellAnchor>
  <xdr:oneCellAnchor>
    <xdr:from>
      <xdr:col>13</xdr:col>
      <xdr:colOff>773701</xdr:colOff>
      <xdr:row>40</xdr:row>
      <xdr:rowOff>874320</xdr:rowOff>
    </xdr:from>
    <xdr:ext cx="696685" cy="692563"/>
    <xdr:pic>
      <xdr:nvPicPr>
        <xdr:cNvPr id="84" name="Graphique 83" descr="Écran avec un remplissage uni">
          <a:hlinkClick xmlns:r="http://schemas.openxmlformats.org/officeDocument/2006/relationships" r:id="rId36"/>
          <a:extLst>
            <a:ext uri="{FF2B5EF4-FFF2-40B4-BE49-F238E27FC236}">
              <a16:creationId xmlns:a16="http://schemas.microsoft.com/office/drawing/2014/main" id="{0E50D51A-0FA6-4D62-98F2-136A94F76539}"/>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824201" y="42841470"/>
          <a:ext cx="696685" cy="692563"/>
        </a:xfrm>
        <a:prstGeom prst="rect">
          <a:avLst/>
        </a:prstGeom>
      </xdr:spPr>
    </xdr:pic>
    <xdr:clientData/>
  </xdr:oneCellAnchor>
  <xdr:oneCellAnchor>
    <xdr:from>
      <xdr:col>13</xdr:col>
      <xdr:colOff>773701</xdr:colOff>
      <xdr:row>43</xdr:row>
      <xdr:rowOff>854440</xdr:rowOff>
    </xdr:from>
    <xdr:ext cx="696685" cy="692563"/>
    <xdr:pic>
      <xdr:nvPicPr>
        <xdr:cNvPr id="86" name="Graphique 85" descr="Écran avec un remplissage uni">
          <a:hlinkClick xmlns:r="http://schemas.openxmlformats.org/officeDocument/2006/relationships" r:id="rId37"/>
          <a:extLst>
            <a:ext uri="{FF2B5EF4-FFF2-40B4-BE49-F238E27FC236}">
              <a16:creationId xmlns:a16="http://schemas.microsoft.com/office/drawing/2014/main" id="{859CC5C0-1555-40C2-8EDB-D99414A15337}"/>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824201" y="49222390"/>
          <a:ext cx="696685" cy="692563"/>
        </a:xfrm>
        <a:prstGeom prst="rect">
          <a:avLst/>
        </a:prstGeom>
      </xdr:spPr>
    </xdr:pic>
    <xdr:clientData/>
  </xdr:oneCellAnchor>
  <xdr:oneCellAnchor>
    <xdr:from>
      <xdr:col>13</xdr:col>
      <xdr:colOff>773701</xdr:colOff>
      <xdr:row>47</xdr:row>
      <xdr:rowOff>885208</xdr:rowOff>
    </xdr:from>
    <xdr:ext cx="696685" cy="692563"/>
    <xdr:pic>
      <xdr:nvPicPr>
        <xdr:cNvPr id="88" name="Graphique 87" descr="Écran avec un remplissage uni">
          <a:hlinkClick xmlns:r="http://schemas.openxmlformats.org/officeDocument/2006/relationships" r:id="rId38"/>
          <a:extLst>
            <a:ext uri="{FF2B5EF4-FFF2-40B4-BE49-F238E27FC236}">
              <a16:creationId xmlns:a16="http://schemas.microsoft.com/office/drawing/2014/main" id="{B70032B2-A266-45B0-BE05-3680B76880EE}"/>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824201" y="57787558"/>
          <a:ext cx="696685" cy="692563"/>
        </a:xfrm>
        <a:prstGeom prst="rect">
          <a:avLst/>
        </a:prstGeom>
      </xdr:spPr>
    </xdr:pic>
    <xdr:clientData/>
  </xdr:oneCellAnchor>
  <xdr:oneCellAnchor>
    <xdr:from>
      <xdr:col>13</xdr:col>
      <xdr:colOff>735601</xdr:colOff>
      <xdr:row>53</xdr:row>
      <xdr:rowOff>893370</xdr:rowOff>
    </xdr:from>
    <xdr:ext cx="696685" cy="692563"/>
    <xdr:pic>
      <xdr:nvPicPr>
        <xdr:cNvPr id="90" name="Graphique 89" descr="Écran avec un remplissage uni">
          <a:hlinkClick xmlns:r="http://schemas.openxmlformats.org/officeDocument/2006/relationships" r:id="rId39"/>
          <a:extLst>
            <a:ext uri="{FF2B5EF4-FFF2-40B4-BE49-F238E27FC236}">
              <a16:creationId xmlns:a16="http://schemas.microsoft.com/office/drawing/2014/main" id="{02934BA2-E5AF-41DA-ABF9-9ADDDF2B8997}"/>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786101" y="70597320"/>
          <a:ext cx="696685" cy="692563"/>
        </a:xfrm>
        <a:prstGeom prst="rect">
          <a:avLst/>
        </a:prstGeom>
      </xdr:spPr>
    </xdr:pic>
    <xdr:clientData/>
  </xdr:oneCellAnchor>
  <xdr:oneCellAnchor>
    <xdr:from>
      <xdr:col>13</xdr:col>
      <xdr:colOff>697501</xdr:colOff>
      <xdr:row>51</xdr:row>
      <xdr:rowOff>836220</xdr:rowOff>
    </xdr:from>
    <xdr:ext cx="696685" cy="692563"/>
    <xdr:pic>
      <xdr:nvPicPr>
        <xdr:cNvPr id="92" name="Graphique 91" descr="Écran avec un remplissage uni">
          <a:hlinkClick xmlns:r="http://schemas.openxmlformats.org/officeDocument/2006/relationships" r:id="rId40"/>
          <a:extLst>
            <a:ext uri="{FF2B5EF4-FFF2-40B4-BE49-F238E27FC236}">
              <a16:creationId xmlns:a16="http://schemas.microsoft.com/office/drawing/2014/main" id="{EA559AD8-A9D4-4035-AA21-B34DA0432A98}"/>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748001" y="66272970"/>
          <a:ext cx="696685" cy="692563"/>
        </a:xfrm>
        <a:prstGeom prst="rect">
          <a:avLst/>
        </a:prstGeom>
      </xdr:spPr>
    </xdr:pic>
    <xdr:clientData/>
  </xdr:oneCellAnchor>
  <xdr:oneCellAnchor>
    <xdr:from>
      <xdr:col>13</xdr:col>
      <xdr:colOff>754651</xdr:colOff>
      <xdr:row>49</xdr:row>
      <xdr:rowOff>798120</xdr:rowOff>
    </xdr:from>
    <xdr:ext cx="696685" cy="692563"/>
    <xdr:pic>
      <xdr:nvPicPr>
        <xdr:cNvPr id="94" name="Graphique 93" descr="Écran avec un remplissage uni">
          <a:hlinkClick xmlns:r="http://schemas.openxmlformats.org/officeDocument/2006/relationships" r:id="rId41"/>
          <a:extLst>
            <a:ext uri="{FF2B5EF4-FFF2-40B4-BE49-F238E27FC236}">
              <a16:creationId xmlns:a16="http://schemas.microsoft.com/office/drawing/2014/main" id="{C616759C-07A7-4E65-A2AF-D7AC09197C9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805151" y="61967670"/>
          <a:ext cx="696685" cy="692563"/>
        </a:xfrm>
        <a:prstGeom prst="rect">
          <a:avLst/>
        </a:prstGeom>
      </xdr:spPr>
    </xdr:pic>
    <xdr:clientData/>
  </xdr:oneCellAnchor>
  <xdr:oneCellAnchor>
    <xdr:from>
      <xdr:col>13</xdr:col>
      <xdr:colOff>773701</xdr:colOff>
      <xdr:row>54</xdr:row>
      <xdr:rowOff>614662</xdr:rowOff>
    </xdr:from>
    <xdr:ext cx="696685" cy="692563"/>
    <xdr:pic>
      <xdr:nvPicPr>
        <xdr:cNvPr id="96" name="Graphique 95" descr="Écran avec un remplissage uni">
          <a:hlinkClick xmlns:r="http://schemas.openxmlformats.org/officeDocument/2006/relationships" r:id="rId42"/>
          <a:extLst>
            <a:ext uri="{FF2B5EF4-FFF2-40B4-BE49-F238E27FC236}">
              <a16:creationId xmlns:a16="http://schemas.microsoft.com/office/drawing/2014/main" id="{ABA0A67B-F13B-4FE6-B49D-8E27E80C21AD}"/>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824201" y="72452212"/>
          <a:ext cx="696685" cy="692563"/>
        </a:xfrm>
        <a:prstGeom prst="rect">
          <a:avLst/>
        </a:prstGeom>
      </xdr:spPr>
    </xdr:pic>
    <xdr:clientData/>
  </xdr:oneCellAnchor>
  <xdr:oneCellAnchor>
    <xdr:from>
      <xdr:col>13</xdr:col>
      <xdr:colOff>773701</xdr:colOff>
      <xdr:row>56</xdr:row>
      <xdr:rowOff>877786</xdr:rowOff>
    </xdr:from>
    <xdr:ext cx="696685" cy="692563"/>
    <xdr:pic>
      <xdr:nvPicPr>
        <xdr:cNvPr id="98" name="Graphique 97" descr="Écran avec un remplissage uni">
          <a:hlinkClick xmlns:r="http://schemas.openxmlformats.org/officeDocument/2006/relationships" r:id="rId43"/>
          <a:extLst>
            <a:ext uri="{FF2B5EF4-FFF2-40B4-BE49-F238E27FC236}">
              <a16:creationId xmlns:a16="http://schemas.microsoft.com/office/drawing/2014/main" id="{F996E85D-5345-4B28-B54B-DD5F8E44C693}"/>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824201" y="76982536"/>
          <a:ext cx="696685" cy="692563"/>
        </a:xfrm>
        <a:prstGeom prst="rect">
          <a:avLst/>
        </a:prstGeom>
      </xdr:spPr>
    </xdr:pic>
    <xdr:clientData/>
  </xdr:oneCellAnchor>
  <xdr:oneCellAnchor>
    <xdr:from>
      <xdr:col>13</xdr:col>
      <xdr:colOff>792751</xdr:colOff>
      <xdr:row>36</xdr:row>
      <xdr:rowOff>684938</xdr:rowOff>
    </xdr:from>
    <xdr:ext cx="696685" cy="692563"/>
    <xdr:pic>
      <xdr:nvPicPr>
        <xdr:cNvPr id="101" name="Graphique 100" descr="Écran avec un remplissage uni">
          <a:hlinkClick xmlns:r="http://schemas.openxmlformats.org/officeDocument/2006/relationships" r:id="rId44"/>
          <a:extLst>
            <a:ext uri="{FF2B5EF4-FFF2-40B4-BE49-F238E27FC236}">
              <a16:creationId xmlns:a16="http://schemas.microsoft.com/office/drawing/2014/main" id="{CBB4A087-FF56-4338-BC7D-703758FC9651}"/>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843251" y="34117688"/>
          <a:ext cx="696685" cy="692563"/>
        </a:xfrm>
        <a:prstGeom prst="rect">
          <a:avLst/>
        </a:prstGeom>
      </xdr:spPr>
    </xdr:pic>
    <xdr:clientData/>
  </xdr:oneCellAnchor>
  <xdr:twoCellAnchor editAs="oneCell">
    <xdr:from>
      <xdr:col>2</xdr:col>
      <xdr:colOff>818861</xdr:colOff>
      <xdr:row>33</xdr:row>
      <xdr:rowOff>554717</xdr:rowOff>
    </xdr:from>
    <xdr:to>
      <xdr:col>2</xdr:col>
      <xdr:colOff>1482889</xdr:colOff>
      <xdr:row>33</xdr:row>
      <xdr:rowOff>1220847</xdr:rowOff>
    </xdr:to>
    <xdr:pic>
      <xdr:nvPicPr>
        <xdr:cNvPr id="4" name="Graphique 3" descr="Pile avec un remplissage uni">
          <a:extLst>
            <a:ext uri="{FF2B5EF4-FFF2-40B4-BE49-F238E27FC236}">
              <a16:creationId xmlns:a16="http://schemas.microsoft.com/office/drawing/2014/main" id="{7C813453-8D42-491D-88E7-71ED96360E98}"/>
            </a:ext>
          </a:extLst>
        </xdr:cNvPr>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 uri="{96DAC541-7B7A-43D3-8B79-37D633B846F1}">
              <asvg:svgBlip xmlns:asvg="http://schemas.microsoft.com/office/drawing/2016/SVG/main" r:embed="rId46"/>
            </a:ext>
          </a:extLst>
        </a:blip>
        <a:stretch>
          <a:fillRect/>
        </a:stretch>
      </xdr:blipFill>
      <xdr:spPr>
        <a:xfrm>
          <a:off x="2580986" y="26319842"/>
          <a:ext cx="664028" cy="666130"/>
        </a:xfrm>
        <a:prstGeom prst="rect">
          <a:avLst/>
        </a:prstGeom>
      </xdr:spPr>
    </xdr:pic>
    <xdr:clientData/>
  </xdr:twoCellAnchor>
  <xdr:twoCellAnchor editAs="oneCell">
    <xdr:from>
      <xdr:col>2</xdr:col>
      <xdr:colOff>777240</xdr:colOff>
      <xdr:row>40</xdr:row>
      <xdr:rowOff>365760</xdr:rowOff>
    </xdr:from>
    <xdr:to>
      <xdr:col>2</xdr:col>
      <xdr:colOff>1500051</xdr:colOff>
      <xdr:row>40</xdr:row>
      <xdr:rowOff>1075645</xdr:rowOff>
    </xdr:to>
    <xdr:pic>
      <xdr:nvPicPr>
        <xdr:cNvPr id="17" name="Graphique 16" descr="Maison avec un remplissage uni">
          <a:extLst>
            <a:ext uri="{FF2B5EF4-FFF2-40B4-BE49-F238E27FC236}">
              <a16:creationId xmlns:a16="http://schemas.microsoft.com/office/drawing/2014/main" id="{FF64C6DC-AFC9-4296-862F-5855177368E9}"/>
            </a:ext>
          </a:extLst>
        </xdr:cNvPr>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 uri="{96DAC541-7B7A-43D3-8B79-37D633B846F1}">
              <asvg:svgBlip xmlns:asvg="http://schemas.microsoft.com/office/drawing/2016/SVG/main" r:embed="rId48"/>
            </a:ext>
          </a:extLst>
        </a:blip>
        <a:stretch>
          <a:fillRect/>
        </a:stretch>
      </xdr:blipFill>
      <xdr:spPr>
        <a:xfrm>
          <a:off x="2590800" y="48996600"/>
          <a:ext cx="722811" cy="709885"/>
        </a:xfrm>
        <a:prstGeom prst="rect">
          <a:avLst/>
        </a:prstGeom>
      </xdr:spPr>
    </xdr:pic>
    <xdr:clientData/>
  </xdr:twoCellAnchor>
  <xdr:twoCellAnchor editAs="oneCell">
    <xdr:from>
      <xdr:col>2</xdr:col>
      <xdr:colOff>874915</xdr:colOff>
      <xdr:row>45</xdr:row>
      <xdr:rowOff>515389</xdr:rowOff>
    </xdr:from>
    <xdr:to>
      <xdr:col>2</xdr:col>
      <xdr:colOff>1610789</xdr:colOff>
      <xdr:row>45</xdr:row>
      <xdr:rowOff>1272193</xdr:rowOff>
    </xdr:to>
    <xdr:pic>
      <xdr:nvPicPr>
        <xdr:cNvPr id="18" name="Graphique 17" descr="Voiture électrique avec un remplissage uni">
          <a:extLst>
            <a:ext uri="{FF2B5EF4-FFF2-40B4-BE49-F238E27FC236}">
              <a16:creationId xmlns:a16="http://schemas.microsoft.com/office/drawing/2014/main" id="{67C37288-48C3-46AC-903C-A7197BE5C9B7}"/>
            </a:ext>
          </a:extLst>
        </xdr:cNvPr>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 uri="{96DAC541-7B7A-43D3-8B79-37D633B846F1}">
              <asvg:svgBlip xmlns:asvg="http://schemas.microsoft.com/office/drawing/2016/SVG/main" r:embed="rId50"/>
            </a:ext>
          </a:extLst>
        </a:blip>
        <a:stretch>
          <a:fillRect/>
        </a:stretch>
      </xdr:blipFill>
      <xdr:spPr>
        <a:xfrm>
          <a:off x="2641370" y="51898434"/>
          <a:ext cx="735874" cy="756804"/>
        </a:xfrm>
        <a:prstGeom prst="rect">
          <a:avLst/>
        </a:prstGeom>
      </xdr:spPr>
    </xdr:pic>
    <xdr:clientData/>
  </xdr:twoCellAnchor>
  <xdr:twoCellAnchor editAs="oneCell">
    <xdr:from>
      <xdr:col>2</xdr:col>
      <xdr:colOff>701040</xdr:colOff>
      <xdr:row>49</xdr:row>
      <xdr:rowOff>1432560</xdr:rowOff>
    </xdr:from>
    <xdr:to>
      <xdr:col>2</xdr:col>
      <xdr:colOff>1497013</xdr:colOff>
      <xdr:row>50</xdr:row>
      <xdr:rowOff>35978</xdr:rowOff>
    </xdr:to>
    <xdr:pic>
      <xdr:nvPicPr>
        <xdr:cNvPr id="19" name="Graphique 18" descr="Routeur sans fil avec un remplissage uni">
          <a:extLst>
            <a:ext uri="{FF2B5EF4-FFF2-40B4-BE49-F238E27FC236}">
              <a16:creationId xmlns:a16="http://schemas.microsoft.com/office/drawing/2014/main" id="{CEE88F3D-9DA4-4064-ADC5-31A9D77F73A8}"/>
            </a:ext>
          </a:extLst>
        </xdr:cNvPr>
        <xdr:cNvPicPr>
          <a:picLocks noChangeAspect="1"/>
        </xdr:cNvPicPr>
      </xdr:nvPicPr>
      <xdr:blipFill>
        <a:blip xmlns:r="http://schemas.openxmlformats.org/officeDocument/2006/relationships" r:embed="rId51">
          <a:extLst>
            <a:ext uri="{28A0092B-C50C-407E-A947-70E740481C1C}">
              <a14:useLocalDpi xmlns:a14="http://schemas.microsoft.com/office/drawing/2010/main" val="0"/>
            </a:ext>
            <a:ext uri="{96DAC541-7B7A-43D3-8B79-37D633B846F1}">
              <asvg:svgBlip xmlns:asvg="http://schemas.microsoft.com/office/drawing/2016/SVG/main" r:embed="rId52"/>
            </a:ext>
          </a:extLst>
        </a:blip>
        <a:stretch>
          <a:fillRect/>
        </a:stretch>
      </xdr:blipFill>
      <xdr:spPr>
        <a:xfrm>
          <a:off x="2514600" y="69540120"/>
          <a:ext cx="795973" cy="716280"/>
        </a:xfrm>
        <a:prstGeom prst="rect">
          <a:avLst/>
        </a:prstGeom>
      </xdr:spPr>
    </xdr:pic>
    <xdr:clientData/>
  </xdr:twoCellAnchor>
  <xdr:twoCellAnchor editAs="oneCell">
    <xdr:from>
      <xdr:col>2</xdr:col>
      <xdr:colOff>746760</xdr:colOff>
      <xdr:row>54</xdr:row>
      <xdr:rowOff>1366520</xdr:rowOff>
    </xdr:from>
    <xdr:to>
      <xdr:col>2</xdr:col>
      <xdr:colOff>1570602</xdr:colOff>
      <xdr:row>55</xdr:row>
      <xdr:rowOff>65405</xdr:rowOff>
    </xdr:to>
    <xdr:pic>
      <xdr:nvPicPr>
        <xdr:cNvPr id="20" name="Graphique 19" descr="Homme médecin avec un remplissage uni">
          <a:extLst>
            <a:ext uri="{FF2B5EF4-FFF2-40B4-BE49-F238E27FC236}">
              <a16:creationId xmlns:a16="http://schemas.microsoft.com/office/drawing/2014/main" id="{9D60087F-35E6-4293-BBDA-62B5C7675D95}"/>
            </a:ext>
          </a:extLst>
        </xdr:cNvPr>
        <xdr:cNvPicPr>
          <a:picLocks noChangeAspect="1"/>
        </xdr:cNvPicPr>
      </xdr:nvPicPr>
      <xdr:blipFill>
        <a:blip xmlns:r="http://schemas.openxmlformats.org/officeDocument/2006/relationships" r:embed="rId53">
          <a:extLst>
            <a:ext uri="{28A0092B-C50C-407E-A947-70E740481C1C}">
              <a14:useLocalDpi xmlns:a14="http://schemas.microsoft.com/office/drawing/2010/main" val="0"/>
            </a:ext>
            <a:ext uri="{96DAC541-7B7A-43D3-8B79-37D633B846F1}">
              <asvg:svgBlip xmlns:asvg="http://schemas.microsoft.com/office/drawing/2016/SVG/main" r:embed="rId54"/>
            </a:ext>
          </a:extLst>
        </a:blip>
        <a:stretch>
          <a:fillRect/>
        </a:stretch>
      </xdr:blipFill>
      <xdr:spPr>
        <a:xfrm>
          <a:off x="2508885" y="63310770"/>
          <a:ext cx="823842" cy="822960"/>
        </a:xfrm>
        <a:prstGeom prst="rect">
          <a:avLst/>
        </a:prstGeom>
      </xdr:spPr>
    </xdr:pic>
    <xdr:clientData/>
  </xdr:twoCellAnchor>
  <xdr:twoCellAnchor editAs="oneCell">
    <xdr:from>
      <xdr:col>2</xdr:col>
      <xdr:colOff>807720</xdr:colOff>
      <xdr:row>53</xdr:row>
      <xdr:rowOff>594360</xdr:rowOff>
    </xdr:from>
    <xdr:to>
      <xdr:col>2</xdr:col>
      <xdr:colOff>1526178</xdr:colOff>
      <xdr:row>53</xdr:row>
      <xdr:rowOff>1308907</xdr:rowOff>
    </xdr:to>
    <xdr:pic>
      <xdr:nvPicPr>
        <xdr:cNvPr id="21" name="Graphique 20" descr="Main ouverte avec une plante avec un remplissage uni">
          <a:extLst>
            <a:ext uri="{FF2B5EF4-FFF2-40B4-BE49-F238E27FC236}">
              <a16:creationId xmlns:a16="http://schemas.microsoft.com/office/drawing/2014/main" id="{5A89B447-122F-4C1A-9C80-A2DB69A5F4A7}"/>
            </a:ext>
          </a:extLst>
        </xdr:cNvPr>
        <xdr:cNvPicPr>
          <a:picLocks noChangeAspect="1"/>
        </xdr:cNvPicPr>
      </xdr:nvPicPr>
      <xdr:blipFill>
        <a:blip xmlns:r="http://schemas.openxmlformats.org/officeDocument/2006/relationships" r:embed="rId55">
          <a:extLst>
            <a:ext uri="{28A0092B-C50C-407E-A947-70E740481C1C}">
              <a14:useLocalDpi xmlns:a14="http://schemas.microsoft.com/office/drawing/2010/main" val="0"/>
            </a:ext>
            <a:ext uri="{96DAC541-7B7A-43D3-8B79-37D633B846F1}">
              <asvg:svgBlip xmlns:asvg="http://schemas.microsoft.com/office/drawing/2016/SVG/main" r:embed="rId56"/>
            </a:ext>
          </a:extLst>
        </a:blip>
        <a:stretch>
          <a:fillRect/>
        </a:stretch>
      </xdr:blipFill>
      <xdr:spPr>
        <a:xfrm>
          <a:off x="2621280" y="77358240"/>
          <a:ext cx="718458" cy="714547"/>
        </a:xfrm>
        <a:prstGeom prst="rect">
          <a:avLst/>
        </a:prstGeom>
      </xdr:spPr>
    </xdr:pic>
    <xdr:clientData/>
  </xdr:twoCellAnchor>
  <xdr:oneCellAnchor>
    <xdr:from>
      <xdr:col>13</xdr:col>
      <xdr:colOff>792751</xdr:colOff>
      <xdr:row>34</xdr:row>
      <xdr:rowOff>931470</xdr:rowOff>
    </xdr:from>
    <xdr:ext cx="696685" cy="692563"/>
    <xdr:pic>
      <xdr:nvPicPr>
        <xdr:cNvPr id="22" name="Graphique 21" descr="Écran avec un remplissage uni">
          <a:hlinkClick xmlns:r="http://schemas.openxmlformats.org/officeDocument/2006/relationships" r:id="rId57"/>
          <a:extLst>
            <a:ext uri="{FF2B5EF4-FFF2-40B4-BE49-F238E27FC236}">
              <a16:creationId xmlns:a16="http://schemas.microsoft.com/office/drawing/2014/main" id="{A6393D2B-BFCB-4783-BC3F-C68CC80EAC77}"/>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843251" y="30097020"/>
          <a:ext cx="696685" cy="692563"/>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13</xdr:col>
      <xdr:colOff>219883</xdr:colOff>
      <xdr:row>14</xdr:row>
      <xdr:rowOff>178879</xdr:rowOff>
    </xdr:from>
    <xdr:to>
      <xdr:col>13</xdr:col>
      <xdr:colOff>827405</xdr:colOff>
      <xdr:row>14</xdr:row>
      <xdr:rowOff>708823</xdr:rowOff>
    </xdr:to>
    <xdr:pic>
      <xdr:nvPicPr>
        <xdr:cNvPr id="2" name="Image 1">
          <a:extLst>
            <a:ext uri="{FF2B5EF4-FFF2-40B4-BE49-F238E27FC236}">
              <a16:creationId xmlns:a16="http://schemas.microsoft.com/office/drawing/2014/main" id="{AC86DB48-54FE-4901-B8F6-338EA474EDA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r="61271" b="9660"/>
        <a:stretch/>
      </xdr:blipFill>
      <xdr:spPr>
        <a:xfrm>
          <a:off x="22968758" y="9211754"/>
          <a:ext cx="607522" cy="529944"/>
        </a:xfrm>
        <a:prstGeom prst="rect">
          <a:avLst/>
        </a:prstGeom>
      </xdr:spPr>
    </xdr:pic>
    <xdr:clientData/>
  </xdr:twoCellAnchor>
  <xdr:twoCellAnchor editAs="oneCell">
    <xdr:from>
      <xdr:col>14</xdr:col>
      <xdr:colOff>239568</xdr:colOff>
      <xdr:row>14</xdr:row>
      <xdr:rowOff>138147</xdr:rowOff>
    </xdr:from>
    <xdr:to>
      <xdr:col>14</xdr:col>
      <xdr:colOff>808990</xdr:colOff>
      <xdr:row>14</xdr:row>
      <xdr:rowOff>682964</xdr:rowOff>
    </xdr:to>
    <xdr:pic>
      <xdr:nvPicPr>
        <xdr:cNvPr id="3" name="Image 2">
          <a:extLst>
            <a:ext uri="{FF2B5EF4-FFF2-40B4-BE49-F238E27FC236}">
              <a16:creationId xmlns:a16="http://schemas.microsoft.com/office/drawing/2014/main" id="{725F5B18-4592-4CC6-B953-EAD877D9E11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4650" r="66667" b="21019"/>
        <a:stretch/>
      </xdr:blipFill>
      <xdr:spPr>
        <a:xfrm>
          <a:off x="23632968" y="9167847"/>
          <a:ext cx="569422" cy="544817"/>
        </a:xfrm>
        <a:prstGeom prst="rect">
          <a:avLst/>
        </a:prstGeom>
      </xdr:spPr>
    </xdr:pic>
    <xdr:clientData/>
  </xdr:twoCellAnchor>
  <xdr:twoCellAnchor editAs="oneCell">
    <xdr:from>
      <xdr:col>1</xdr:col>
      <xdr:colOff>624897</xdr:colOff>
      <xdr:row>15</xdr:row>
      <xdr:rowOff>66040</xdr:rowOff>
    </xdr:from>
    <xdr:to>
      <xdr:col>1</xdr:col>
      <xdr:colOff>1272184</xdr:colOff>
      <xdr:row>15</xdr:row>
      <xdr:rowOff>725714</xdr:rowOff>
    </xdr:to>
    <xdr:pic>
      <xdr:nvPicPr>
        <xdr:cNvPr id="5" name="Graphique 4" descr="Pile avec un remplissage uni">
          <a:extLst>
            <a:ext uri="{FF2B5EF4-FFF2-40B4-BE49-F238E27FC236}">
              <a16:creationId xmlns:a16="http://schemas.microsoft.com/office/drawing/2014/main" id="{427C1CF8-3AB7-4A84-A0C5-4D98F3D07D6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1137" y="10154920"/>
          <a:ext cx="647287" cy="659674"/>
        </a:xfrm>
        <a:prstGeom prst="rect">
          <a:avLst/>
        </a:prstGeom>
      </xdr:spPr>
    </xdr:pic>
    <xdr:clientData/>
  </xdr:twoCellAnchor>
  <xdr:twoCellAnchor editAs="oneCell">
    <xdr:from>
      <xdr:col>1</xdr:col>
      <xdr:colOff>532822</xdr:colOff>
      <xdr:row>16</xdr:row>
      <xdr:rowOff>35560</xdr:rowOff>
    </xdr:from>
    <xdr:to>
      <xdr:col>1</xdr:col>
      <xdr:colOff>1238892</xdr:colOff>
      <xdr:row>16</xdr:row>
      <xdr:rowOff>751478</xdr:rowOff>
    </xdr:to>
    <xdr:pic>
      <xdr:nvPicPr>
        <xdr:cNvPr id="6" name="Graphique 5" descr="Maison avec un remplissage uni">
          <a:extLst>
            <a:ext uri="{FF2B5EF4-FFF2-40B4-BE49-F238E27FC236}">
              <a16:creationId xmlns:a16="http://schemas.microsoft.com/office/drawing/2014/main" id="{61F49CBC-575E-47A1-922B-BB0CD9C7C96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913822" y="10735310"/>
          <a:ext cx="706070" cy="715918"/>
        </a:xfrm>
        <a:prstGeom prst="rect">
          <a:avLst/>
        </a:prstGeom>
      </xdr:spPr>
    </xdr:pic>
    <xdr:clientData/>
  </xdr:twoCellAnchor>
  <xdr:twoCellAnchor editAs="oneCell">
    <xdr:from>
      <xdr:col>1</xdr:col>
      <xdr:colOff>545522</xdr:colOff>
      <xdr:row>17</xdr:row>
      <xdr:rowOff>0</xdr:rowOff>
    </xdr:from>
    <xdr:to>
      <xdr:col>1</xdr:col>
      <xdr:colOff>1295135</xdr:colOff>
      <xdr:row>17</xdr:row>
      <xdr:rowOff>759459</xdr:rowOff>
    </xdr:to>
    <xdr:pic>
      <xdr:nvPicPr>
        <xdr:cNvPr id="7" name="Graphique 6" descr="Voiture électrique avec un remplissage uni">
          <a:extLst>
            <a:ext uri="{FF2B5EF4-FFF2-40B4-BE49-F238E27FC236}">
              <a16:creationId xmlns:a16="http://schemas.microsoft.com/office/drawing/2014/main" id="{B78175DD-A22D-4BDE-B7A6-CAE5E6BE4818}"/>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030431" y="12319000"/>
          <a:ext cx="749613" cy="771236"/>
        </a:xfrm>
        <a:prstGeom prst="rect">
          <a:avLst/>
        </a:prstGeom>
      </xdr:spPr>
    </xdr:pic>
    <xdr:clientData/>
  </xdr:twoCellAnchor>
  <xdr:twoCellAnchor editAs="oneCell">
    <xdr:from>
      <xdr:col>1</xdr:col>
      <xdr:colOff>548697</xdr:colOff>
      <xdr:row>17</xdr:row>
      <xdr:rowOff>660400</xdr:rowOff>
    </xdr:from>
    <xdr:to>
      <xdr:col>1</xdr:col>
      <xdr:colOff>1195983</xdr:colOff>
      <xdr:row>18</xdr:row>
      <xdr:rowOff>559888</xdr:rowOff>
    </xdr:to>
    <xdr:pic>
      <xdr:nvPicPr>
        <xdr:cNvPr id="8" name="Graphique 7" descr="Usine avec un remplissage uni">
          <a:extLst>
            <a:ext uri="{FF2B5EF4-FFF2-40B4-BE49-F238E27FC236}">
              <a16:creationId xmlns:a16="http://schemas.microsoft.com/office/drawing/2014/main" id="{1C416B8F-DD7E-445B-A91A-C7BA92813D9E}"/>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1033606" y="13077536"/>
          <a:ext cx="647286" cy="662873"/>
        </a:xfrm>
        <a:prstGeom prst="rect">
          <a:avLst/>
        </a:prstGeom>
      </xdr:spPr>
    </xdr:pic>
    <xdr:clientData/>
  </xdr:twoCellAnchor>
  <xdr:twoCellAnchor editAs="oneCell">
    <xdr:from>
      <xdr:col>1</xdr:col>
      <xdr:colOff>542347</xdr:colOff>
      <xdr:row>19</xdr:row>
      <xdr:rowOff>0</xdr:rowOff>
    </xdr:from>
    <xdr:to>
      <xdr:col>1</xdr:col>
      <xdr:colOff>1233178</xdr:colOff>
      <xdr:row>19</xdr:row>
      <xdr:rowOff>698500</xdr:rowOff>
    </xdr:to>
    <xdr:pic>
      <xdr:nvPicPr>
        <xdr:cNvPr id="9" name="Graphique 8" descr="Sécurité alimentaire avec un remplissage uni">
          <a:extLst>
            <a:ext uri="{FF2B5EF4-FFF2-40B4-BE49-F238E27FC236}">
              <a16:creationId xmlns:a16="http://schemas.microsoft.com/office/drawing/2014/main" id="{3620A2C7-A9B3-4AEE-910C-6D78ADE877A5}"/>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1027256" y="13993091"/>
          <a:ext cx="690831" cy="698500"/>
        </a:xfrm>
        <a:prstGeom prst="rect">
          <a:avLst/>
        </a:prstGeom>
      </xdr:spPr>
    </xdr:pic>
    <xdr:clientData/>
  </xdr:twoCellAnchor>
  <xdr:twoCellAnchor editAs="oneCell">
    <xdr:from>
      <xdr:col>1</xdr:col>
      <xdr:colOff>542347</xdr:colOff>
      <xdr:row>20</xdr:row>
      <xdr:rowOff>127000</xdr:rowOff>
    </xdr:from>
    <xdr:to>
      <xdr:col>1</xdr:col>
      <xdr:colOff>1172217</xdr:colOff>
      <xdr:row>20</xdr:row>
      <xdr:rowOff>696997</xdr:rowOff>
    </xdr:to>
    <xdr:pic>
      <xdr:nvPicPr>
        <xdr:cNvPr id="10" name="Graphique 9" descr="Routeur sans fil avec un remplissage uni">
          <a:extLst>
            <a:ext uri="{FF2B5EF4-FFF2-40B4-BE49-F238E27FC236}">
              <a16:creationId xmlns:a16="http://schemas.microsoft.com/office/drawing/2014/main" id="{8B78FB6F-2979-4923-9448-E1F50D8697F5}"/>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1027256" y="14882091"/>
          <a:ext cx="629870" cy="569997"/>
        </a:xfrm>
        <a:prstGeom prst="rect">
          <a:avLst/>
        </a:prstGeom>
      </xdr:spPr>
    </xdr:pic>
    <xdr:clientData/>
  </xdr:twoCellAnchor>
  <xdr:twoCellAnchor editAs="oneCell">
    <xdr:from>
      <xdr:col>1</xdr:col>
      <xdr:colOff>542347</xdr:colOff>
      <xdr:row>20</xdr:row>
      <xdr:rowOff>756920</xdr:rowOff>
    </xdr:from>
    <xdr:to>
      <xdr:col>1</xdr:col>
      <xdr:colOff>1241886</xdr:colOff>
      <xdr:row>21</xdr:row>
      <xdr:rowOff>711200</xdr:rowOff>
    </xdr:to>
    <xdr:pic>
      <xdr:nvPicPr>
        <xdr:cNvPr id="11" name="Graphique 10" descr="Homme médecin avec un remplissage uni">
          <a:extLst>
            <a:ext uri="{FF2B5EF4-FFF2-40B4-BE49-F238E27FC236}">
              <a16:creationId xmlns:a16="http://schemas.microsoft.com/office/drawing/2014/main" id="{D7E4AC91-2FDF-4754-8D3D-22817BA980A8}"/>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938587" y="15417800"/>
          <a:ext cx="699539" cy="716280"/>
        </a:xfrm>
        <a:prstGeom prst="rect">
          <a:avLst/>
        </a:prstGeom>
      </xdr:spPr>
    </xdr:pic>
    <xdr:clientData/>
  </xdr:twoCellAnchor>
  <xdr:twoCellAnchor editAs="oneCell">
    <xdr:from>
      <xdr:col>1</xdr:col>
      <xdr:colOff>484562</xdr:colOff>
      <xdr:row>23</xdr:row>
      <xdr:rowOff>50800</xdr:rowOff>
    </xdr:from>
    <xdr:to>
      <xdr:col>1</xdr:col>
      <xdr:colOff>1186279</xdr:colOff>
      <xdr:row>24</xdr:row>
      <xdr:rowOff>5079</xdr:rowOff>
    </xdr:to>
    <xdr:pic>
      <xdr:nvPicPr>
        <xdr:cNvPr id="12" name="Graphique 11" descr="Main ouverte avec une plante avec un remplissage uni">
          <a:extLst>
            <a:ext uri="{FF2B5EF4-FFF2-40B4-BE49-F238E27FC236}">
              <a16:creationId xmlns:a16="http://schemas.microsoft.com/office/drawing/2014/main" id="{36016B63-A6A6-497C-8EB0-A258F1E98F56}"/>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880802" y="16997680"/>
          <a:ext cx="701717" cy="716279"/>
        </a:xfrm>
        <a:prstGeom prst="rect">
          <a:avLst/>
        </a:prstGeom>
      </xdr:spPr>
    </xdr:pic>
    <xdr:clientData/>
  </xdr:twoCellAnchor>
  <xdr:twoCellAnchor editAs="oneCell">
    <xdr:from>
      <xdr:col>1</xdr:col>
      <xdr:colOff>542347</xdr:colOff>
      <xdr:row>22</xdr:row>
      <xdr:rowOff>88900</xdr:rowOff>
    </xdr:from>
    <xdr:to>
      <xdr:col>1</xdr:col>
      <xdr:colOff>1189636</xdr:colOff>
      <xdr:row>22</xdr:row>
      <xdr:rowOff>747850</xdr:rowOff>
    </xdr:to>
    <xdr:pic>
      <xdr:nvPicPr>
        <xdr:cNvPr id="13" name="Graphique 12" descr="Apprentissage des langues à distance avec un remplissage uni">
          <a:extLst>
            <a:ext uri="{FF2B5EF4-FFF2-40B4-BE49-F238E27FC236}">
              <a16:creationId xmlns:a16="http://schemas.microsoft.com/office/drawing/2014/main" id="{52FECD4B-3B91-49B3-A14C-7F9BC721D982}"/>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 uri="{96DAC541-7B7A-43D3-8B79-37D633B846F1}">
              <asvg:svgBlip xmlns:asvg="http://schemas.microsoft.com/office/drawing/2016/SVG/main" r:embed="rId20"/>
            </a:ext>
          </a:extLst>
        </a:blip>
        <a:stretch>
          <a:fillRect/>
        </a:stretch>
      </xdr:blipFill>
      <xdr:spPr>
        <a:xfrm>
          <a:off x="1027256" y="16385309"/>
          <a:ext cx="647289" cy="654793"/>
        </a:xfrm>
        <a:prstGeom prst="rect">
          <a:avLst/>
        </a:prstGeom>
      </xdr:spPr>
    </xdr:pic>
    <xdr:clientData/>
  </xdr:twoCellAnchor>
  <xdr:oneCellAnchor>
    <xdr:from>
      <xdr:col>2</xdr:col>
      <xdr:colOff>1259736</xdr:colOff>
      <xdr:row>0</xdr:row>
      <xdr:rowOff>349828</xdr:rowOff>
    </xdr:from>
    <xdr:ext cx="8670387" cy="1125501"/>
    <xdr:sp macro="" textlink="">
      <xdr:nvSpPr>
        <xdr:cNvPr id="14" name="Rectangle 13">
          <a:extLst>
            <a:ext uri="{FF2B5EF4-FFF2-40B4-BE49-F238E27FC236}">
              <a16:creationId xmlns:a16="http://schemas.microsoft.com/office/drawing/2014/main" id="{ABBEE59C-C5F3-4778-9645-AB891A3145E8}"/>
            </a:ext>
          </a:extLst>
        </xdr:cNvPr>
        <xdr:cNvSpPr/>
      </xdr:nvSpPr>
      <xdr:spPr>
        <a:xfrm>
          <a:off x="3026191" y="349828"/>
          <a:ext cx="8670387" cy="1125501"/>
        </a:xfrm>
        <a:prstGeom prst="rect">
          <a:avLst/>
        </a:prstGeom>
        <a:noFill/>
      </xdr:spPr>
      <xdr:txBody>
        <a:bodyPr wrap="none" lIns="91440" tIns="45720" rIns="91440" bIns="45720">
          <a:spAutoFit/>
        </a:bodyPr>
        <a:lstStyle/>
        <a:p>
          <a:pPr algn="ctr"/>
          <a:r>
            <a:rPr lang="fr-FR" sz="6600" b="1" cap="none" spc="50">
              <a:ln w="9525" cmpd="sng">
                <a:solidFill>
                  <a:srgbClr val="FF0000"/>
                </a:solidFill>
                <a:prstDash val="solid"/>
              </a:ln>
              <a:solidFill>
                <a:srgbClr val="70AD47">
                  <a:tint val="1000"/>
                </a:srgbClr>
              </a:solidFill>
              <a:effectLst/>
            </a:rPr>
            <a:t>Synthèse de l'allocation</a:t>
          </a:r>
        </a:p>
      </xdr:txBody>
    </xdr:sp>
    <xdr:clientData/>
  </xdr:oneCellAnchor>
  <xdr:oneCellAnchor>
    <xdr:from>
      <xdr:col>2</xdr:col>
      <xdr:colOff>1203665</xdr:colOff>
      <xdr:row>0</xdr:row>
      <xdr:rowOff>1237210</xdr:rowOff>
    </xdr:from>
    <xdr:ext cx="13709780" cy="1125501"/>
    <xdr:sp macro="" textlink="">
      <xdr:nvSpPr>
        <xdr:cNvPr id="15" name="Rectangle 14">
          <a:extLst>
            <a:ext uri="{FF2B5EF4-FFF2-40B4-BE49-F238E27FC236}">
              <a16:creationId xmlns:a16="http://schemas.microsoft.com/office/drawing/2014/main" id="{71CEA501-F076-4DA9-90FE-166831DC74A4}"/>
            </a:ext>
          </a:extLst>
        </xdr:cNvPr>
        <xdr:cNvSpPr/>
      </xdr:nvSpPr>
      <xdr:spPr>
        <a:xfrm>
          <a:off x="2970120" y="1237210"/>
          <a:ext cx="13709780" cy="1125501"/>
        </a:xfrm>
        <a:prstGeom prst="rect">
          <a:avLst/>
        </a:prstGeom>
        <a:noFill/>
      </xdr:spPr>
      <xdr:txBody>
        <a:bodyPr wrap="none" lIns="91440" tIns="45720" rIns="91440" bIns="45720">
          <a:spAutoFit/>
        </a:bodyPr>
        <a:lstStyle/>
        <a:p>
          <a:pPr algn="ctr"/>
          <a:r>
            <a:rPr lang="fr-FR" sz="6600" b="1" cap="none" spc="50">
              <a:ln w="9525" cmpd="sng">
                <a:solidFill>
                  <a:srgbClr val="FF0000"/>
                </a:solidFill>
                <a:prstDash val="solid"/>
              </a:ln>
              <a:solidFill>
                <a:srgbClr val="FF0000"/>
              </a:solidFill>
              <a:effectLst/>
            </a:rPr>
            <a:t>des</a:t>
          </a:r>
          <a:r>
            <a:rPr lang="fr-FR" sz="6600" b="1" cap="none" spc="50" baseline="0">
              <a:ln w="9525" cmpd="sng">
                <a:solidFill>
                  <a:srgbClr val="FF0000"/>
                </a:solidFill>
                <a:prstDash val="solid"/>
              </a:ln>
              <a:solidFill>
                <a:srgbClr val="FF0000"/>
              </a:solidFill>
              <a:effectLst/>
            </a:rPr>
            <a:t> fonds levés pour l'obligation 2022</a:t>
          </a:r>
          <a:endParaRPr lang="fr-FR" sz="6600" b="1" cap="none" spc="50">
            <a:ln w="9525" cmpd="sng">
              <a:solidFill>
                <a:srgbClr val="FF0000"/>
              </a:solidFill>
              <a:prstDash val="solid"/>
            </a:ln>
            <a:solidFill>
              <a:srgbClr val="FF0000"/>
            </a:solidFill>
            <a:effectLst/>
          </a:endParaRPr>
        </a:p>
      </xdr:txBody>
    </xdr:sp>
    <xdr:clientData/>
  </xdr:oneCellAnchor>
  <xdr:twoCellAnchor>
    <xdr:from>
      <xdr:col>3</xdr:col>
      <xdr:colOff>387927</xdr:colOff>
      <xdr:row>0</xdr:row>
      <xdr:rowOff>2259082</xdr:rowOff>
    </xdr:from>
    <xdr:to>
      <xdr:col>9</xdr:col>
      <xdr:colOff>890847</xdr:colOff>
      <xdr:row>13</xdr:row>
      <xdr:rowOff>268085</xdr:rowOff>
    </xdr:to>
    <xdr:graphicFrame macro="">
      <xdr:nvGraphicFramePr>
        <xdr:cNvPr id="16" name="Graphique 15">
          <a:extLst>
            <a:ext uri="{FF2B5EF4-FFF2-40B4-BE49-F238E27FC236}">
              <a16:creationId xmlns:a16="http://schemas.microsoft.com/office/drawing/2014/main" id="{503E5587-6725-46D8-9743-5B4FC74C0A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396240</xdr:colOff>
      <xdr:row>1</xdr:row>
      <xdr:rowOff>472440</xdr:rowOff>
    </xdr:from>
    <xdr:to>
      <xdr:col>3</xdr:col>
      <xdr:colOff>294409</xdr:colOff>
      <xdr:row>4</xdr:row>
      <xdr:rowOff>404495</xdr:rowOff>
    </xdr:to>
    <xdr:sp macro="" textlink="">
      <xdr:nvSpPr>
        <xdr:cNvPr id="17" name="ZoneTexte 16">
          <a:extLst>
            <a:ext uri="{FF2B5EF4-FFF2-40B4-BE49-F238E27FC236}">
              <a16:creationId xmlns:a16="http://schemas.microsoft.com/office/drawing/2014/main" id="{25898B03-9FFE-41C2-B8A8-339C8CE4D4C5}"/>
            </a:ext>
          </a:extLst>
        </xdr:cNvPr>
        <xdr:cNvSpPr txBox="1"/>
      </xdr:nvSpPr>
      <xdr:spPr>
        <a:xfrm>
          <a:off x="396240" y="3104804"/>
          <a:ext cx="3431078" cy="1663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r" defTabSz="914400" rtl="0" eaLnBrk="1" fontAlgn="auto" latinLnBrk="0" hangingPunct="1">
            <a:lnSpc>
              <a:spcPct val="100000"/>
            </a:lnSpc>
            <a:spcBef>
              <a:spcPts val="0"/>
            </a:spcBef>
            <a:spcAft>
              <a:spcPts val="0"/>
            </a:spcAft>
            <a:buClrTx/>
            <a:buSzTx/>
            <a:buFontTx/>
            <a:buNone/>
            <a:tabLst/>
            <a:defRPr/>
          </a:pPr>
          <a:r>
            <a:rPr lang="fr-FR" sz="2800" b="1" i="0" baseline="0">
              <a:solidFill>
                <a:srgbClr val="FF0000"/>
              </a:solidFill>
              <a:effectLst/>
              <a:latin typeface="+mn-lt"/>
              <a:ea typeface="+mn-ea"/>
              <a:cs typeface="+mn-cs"/>
            </a:rPr>
            <a:t>Répartition du montant total investi par catégorie d'actif</a:t>
          </a:r>
          <a:endParaRPr lang="fr-FR" sz="2800">
            <a:solidFill>
              <a:srgbClr val="FF0000"/>
            </a:solidFill>
            <a:effectLst/>
          </a:endParaRPr>
        </a:p>
      </xdr:txBody>
    </xdr:sp>
    <xdr:clientData/>
  </xdr:twoCellAnchor>
  <xdr:twoCellAnchor editAs="oneCell">
    <xdr:from>
      <xdr:col>0</xdr:col>
      <xdr:colOff>363682</xdr:colOff>
      <xdr:row>0</xdr:row>
      <xdr:rowOff>259772</xdr:rowOff>
    </xdr:from>
    <xdr:to>
      <xdr:col>2</xdr:col>
      <xdr:colOff>937227</xdr:colOff>
      <xdr:row>1</xdr:row>
      <xdr:rowOff>24212</xdr:rowOff>
    </xdr:to>
    <xdr:pic>
      <xdr:nvPicPr>
        <xdr:cNvPr id="19" name="Image 18">
          <a:extLst>
            <a:ext uri="{FF2B5EF4-FFF2-40B4-BE49-F238E27FC236}">
              <a16:creationId xmlns:a16="http://schemas.microsoft.com/office/drawing/2014/main" id="{D2F49B4B-68B2-1DBA-AF7F-E1DDFF08EADA}"/>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363682" y="259772"/>
          <a:ext cx="2340000" cy="2340000"/>
        </a:xfrm>
        <a:prstGeom prst="rect">
          <a:avLst/>
        </a:prstGeom>
      </xdr:spPr>
    </xdr:pic>
    <xdr:clientData/>
  </xdr:twoCellAnchor>
  <xdr:twoCellAnchor editAs="oneCell">
    <xdr:from>
      <xdr:col>2</xdr:col>
      <xdr:colOff>865909</xdr:colOff>
      <xdr:row>31</xdr:row>
      <xdr:rowOff>1627909</xdr:rowOff>
    </xdr:from>
    <xdr:to>
      <xdr:col>2</xdr:col>
      <xdr:colOff>1529937</xdr:colOff>
      <xdr:row>32</xdr:row>
      <xdr:rowOff>440179</xdr:rowOff>
    </xdr:to>
    <xdr:pic>
      <xdr:nvPicPr>
        <xdr:cNvPr id="27" name="Graphique 26" descr="Pile avec un remplissage uni">
          <a:extLst>
            <a:ext uri="{FF2B5EF4-FFF2-40B4-BE49-F238E27FC236}">
              <a16:creationId xmlns:a16="http://schemas.microsoft.com/office/drawing/2014/main" id="{3A605F01-57C1-4A03-83E3-551623BB80FA}"/>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 uri="{96DAC541-7B7A-43D3-8B79-37D633B846F1}">
              <asvg:svgBlip xmlns:asvg="http://schemas.microsoft.com/office/drawing/2016/SVG/main" r:embed="rId24"/>
            </a:ext>
          </a:extLst>
        </a:blip>
        <a:stretch>
          <a:fillRect/>
        </a:stretch>
      </xdr:blipFill>
      <xdr:spPr>
        <a:xfrm>
          <a:off x="2632364" y="25076727"/>
          <a:ext cx="664028" cy="664622"/>
        </a:xfrm>
        <a:prstGeom prst="rect">
          <a:avLst/>
        </a:prstGeom>
      </xdr:spPr>
    </xdr:pic>
    <xdr:clientData/>
  </xdr:twoCellAnchor>
  <xdr:twoCellAnchor editAs="oneCell">
    <xdr:from>
      <xdr:col>2</xdr:col>
      <xdr:colOff>792480</xdr:colOff>
      <xdr:row>34</xdr:row>
      <xdr:rowOff>1278082</xdr:rowOff>
    </xdr:from>
    <xdr:to>
      <xdr:col>2</xdr:col>
      <xdr:colOff>1515291</xdr:colOff>
      <xdr:row>35</xdr:row>
      <xdr:rowOff>233116</xdr:rowOff>
    </xdr:to>
    <xdr:pic>
      <xdr:nvPicPr>
        <xdr:cNvPr id="28" name="Graphique 27" descr="Maison avec un remplissage uni">
          <a:extLst>
            <a:ext uri="{FF2B5EF4-FFF2-40B4-BE49-F238E27FC236}">
              <a16:creationId xmlns:a16="http://schemas.microsoft.com/office/drawing/2014/main" id="{0A6E54A4-D6CB-49B5-BA51-48436500203C}"/>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 uri="{96DAC541-7B7A-43D3-8B79-37D633B846F1}">
              <asvg:svgBlip xmlns:asvg="http://schemas.microsoft.com/office/drawing/2016/SVG/main" r:embed="rId26"/>
            </a:ext>
          </a:extLst>
        </a:blip>
        <a:stretch>
          <a:fillRect/>
        </a:stretch>
      </xdr:blipFill>
      <xdr:spPr>
        <a:xfrm>
          <a:off x="2606040" y="28542442"/>
          <a:ext cx="722811" cy="707634"/>
        </a:xfrm>
        <a:prstGeom prst="rect">
          <a:avLst/>
        </a:prstGeom>
      </xdr:spPr>
    </xdr:pic>
    <xdr:clientData/>
  </xdr:twoCellAnchor>
  <xdr:twoCellAnchor editAs="oneCell">
    <xdr:from>
      <xdr:col>2</xdr:col>
      <xdr:colOff>779318</xdr:colOff>
      <xdr:row>38</xdr:row>
      <xdr:rowOff>1246910</xdr:rowOff>
    </xdr:from>
    <xdr:to>
      <xdr:col>2</xdr:col>
      <xdr:colOff>1515192</xdr:colOff>
      <xdr:row>38</xdr:row>
      <xdr:rowOff>2013672</xdr:rowOff>
    </xdr:to>
    <xdr:pic>
      <xdr:nvPicPr>
        <xdr:cNvPr id="29" name="Graphique 28" descr="Voiture électrique avec un remplissage uni">
          <a:extLst>
            <a:ext uri="{FF2B5EF4-FFF2-40B4-BE49-F238E27FC236}">
              <a16:creationId xmlns:a16="http://schemas.microsoft.com/office/drawing/2014/main" id="{DE7E70F5-7853-4E2B-AF60-42EC946A0EF7}"/>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 uri="{96DAC541-7B7A-43D3-8B79-37D633B846F1}">
              <asvg:svgBlip xmlns:asvg="http://schemas.microsoft.com/office/drawing/2016/SVG/main" r:embed="rId28"/>
            </a:ext>
          </a:extLst>
        </a:blip>
        <a:stretch>
          <a:fillRect/>
        </a:stretch>
      </xdr:blipFill>
      <xdr:spPr>
        <a:xfrm>
          <a:off x="2545773" y="40230137"/>
          <a:ext cx="735874" cy="766762"/>
        </a:xfrm>
        <a:prstGeom prst="rect">
          <a:avLst/>
        </a:prstGeom>
      </xdr:spPr>
    </xdr:pic>
    <xdr:clientData/>
  </xdr:twoCellAnchor>
  <xdr:twoCellAnchor editAs="oneCell">
    <xdr:from>
      <xdr:col>2</xdr:col>
      <xdr:colOff>829194</xdr:colOff>
      <xdr:row>41</xdr:row>
      <xdr:rowOff>1142307</xdr:rowOff>
    </xdr:from>
    <xdr:to>
      <xdr:col>2</xdr:col>
      <xdr:colOff>1493221</xdr:colOff>
      <xdr:row>41</xdr:row>
      <xdr:rowOff>1810311</xdr:rowOff>
    </xdr:to>
    <xdr:pic>
      <xdr:nvPicPr>
        <xdr:cNvPr id="30" name="Graphique 29" descr="Usine avec un remplissage uni">
          <a:extLst>
            <a:ext uri="{FF2B5EF4-FFF2-40B4-BE49-F238E27FC236}">
              <a16:creationId xmlns:a16="http://schemas.microsoft.com/office/drawing/2014/main" id="{68D6FAEF-B338-49C5-863C-004E5F80229B}"/>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 uri="{96DAC541-7B7A-43D3-8B79-37D633B846F1}">
              <asvg:svgBlip xmlns:asvg="http://schemas.microsoft.com/office/drawing/2016/SVG/main" r:embed="rId30"/>
            </a:ext>
          </a:extLst>
        </a:blip>
        <a:stretch>
          <a:fillRect/>
        </a:stretch>
      </xdr:blipFill>
      <xdr:spPr>
        <a:xfrm>
          <a:off x="2642754" y="42153147"/>
          <a:ext cx="664027" cy="668004"/>
        </a:xfrm>
        <a:prstGeom prst="rect">
          <a:avLst/>
        </a:prstGeom>
      </xdr:spPr>
    </xdr:pic>
    <xdr:clientData/>
  </xdr:twoCellAnchor>
  <xdr:twoCellAnchor editAs="oneCell">
    <xdr:from>
      <xdr:col>2</xdr:col>
      <xdr:colOff>803564</xdr:colOff>
      <xdr:row>43</xdr:row>
      <xdr:rowOff>1349432</xdr:rowOff>
    </xdr:from>
    <xdr:to>
      <xdr:col>2</xdr:col>
      <xdr:colOff>1494395</xdr:colOff>
      <xdr:row>44</xdr:row>
      <xdr:rowOff>25166</xdr:rowOff>
    </xdr:to>
    <xdr:pic>
      <xdr:nvPicPr>
        <xdr:cNvPr id="31" name="Graphique 30" descr="Sécurité alimentaire avec un remplissage uni">
          <a:extLst>
            <a:ext uri="{FF2B5EF4-FFF2-40B4-BE49-F238E27FC236}">
              <a16:creationId xmlns:a16="http://schemas.microsoft.com/office/drawing/2014/main" id="{D606E323-E612-4F73-9E93-178E92E658CA}"/>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 uri="{96DAC541-7B7A-43D3-8B79-37D633B846F1}">
              <asvg:svgBlip xmlns:asvg="http://schemas.microsoft.com/office/drawing/2016/SVG/main" r:embed="rId32"/>
            </a:ext>
          </a:extLst>
        </a:blip>
        <a:stretch>
          <a:fillRect/>
        </a:stretch>
      </xdr:blipFill>
      <xdr:spPr>
        <a:xfrm>
          <a:off x="2617124" y="50041232"/>
          <a:ext cx="690831" cy="702655"/>
        </a:xfrm>
        <a:prstGeom prst="rect">
          <a:avLst/>
        </a:prstGeom>
      </xdr:spPr>
    </xdr:pic>
    <xdr:clientData/>
  </xdr:twoCellAnchor>
  <xdr:twoCellAnchor editAs="oneCell">
    <xdr:from>
      <xdr:col>2</xdr:col>
      <xdr:colOff>813954</xdr:colOff>
      <xdr:row>48</xdr:row>
      <xdr:rowOff>259772</xdr:rowOff>
    </xdr:from>
    <xdr:to>
      <xdr:col>2</xdr:col>
      <xdr:colOff>1460565</xdr:colOff>
      <xdr:row>48</xdr:row>
      <xdr:rowOff>834717</xdr:rowOff>
    </xdr:to>
    <xdr:pic>
      <xdr:nvPicPr>
        <xdr:cNvPr id="32" name="Graphique 31" descr="Routeur sans fil avec un remplissage uni">
          <a:extLst>
            <a:ext uri="{FF2B5EF4-FFF2-40B4-BE49-F238E27FC236}">
              <a16:creationId xmlns:a16="http://schemas.microsoft.com/office/drawing/2014/main" id="{4DF437A2-A359-4713-B465-17ACE0A9FC15}"/>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 uri="{96DAC541-7B7A-43D3-8B79-37D633B846F1}">
              <asvg:svgBlip xmlns:asvg="http://schemas.microsoft.com/office/drawing/2016/SVG/main" r:embed="rId34"/>
            </a:ext>
          </a:extLst>
        </a:blip>
        <a:stretch>
          <a:fillRect/>
        </a:stretch>
      </xdr:blipFill>
      <xdr:spPr>
        <a:xfrm>
          <a:off x="2580409" y="59938227"/>
          <a:ext cx="646611" cy="574945"/>
        </a:xfrm>
        <a:prstGeom prst="rect">
          <a:avLst/>
        </a:prstGeom>
      </xdr:spPr>
    </xdr:pic>
    <xdr:clientData/>
  </xdr:twoCellAnchor>
  <xdr:twoCellAnchor editAs="oneCell">
    <xdr:from>
      <xdr:col>2</xdr:col>
      <xdr:colOff>813954</xdr:colOff>
      <xdr:row>53</xdr:row>
      <xdr:rowOff>346363</xdr:rowOff>
    </xdr:from>
    <xdr:to>
      <xdr:col>2</xdr:col>
      <xdr:colOff>1412669</xdr:colOff>
      <xdr:row>53</xdr:row>
      <xdr:rowOff>944437</xdr:rowOff>
    </xdr:to>
    <xdr:pic>
      <xdr:nvPicPr>
        <xdr:cNvPr id="33" name="Graphique 32" descr="Homme médecin avec un remplissage uni">
          <a:extLst>
            <a:ext uri="{FF2B5EF4-FFF2-40B4-BE49-F238E27FC236}">
              <a16:creationId xmlns:a16="http://schemas.microsoft.com/office/drawing/2014/main" id="{2F2236A0-2CF9-482A-9131-90594752E524}"/>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 uri="{96DAC541-7B7A-43D3-8B79-37D633B846F1}">
              <asvg:svgBlip xmlns:asvg="http://schemas.microsoft.com/office/drawing/2016/SVG/main" r:embed="rId36"/>
            </a:ext>
          </a:extLst>
        </a:blip>
        <a:stretch>
          <a:fillRect/>
        </a:stretch>
      </xdr:blipFill>
      <xdr:spPr>
        <a:xfrm>
          <a:off x="2580409" y="69567136"/>
          <a:ext cx="598715" cy="598074"/>
        </a:xfrm>
        <a:prstGeom prst="rect">
          <a:avLst/>
        </a:prstGeom>
      </xdr:spPr>
    </xdr:pic>
    <xdr:clientData/>
  </xdr:twoCellAnchor>
  <xdr:twoCellAnchor editAs="oneCell">
    <xdr:from>
      <xdr:col>2</xdr:col>
      <xdr:colOff>848591</xdr:colOff>
      <xdr:row>56</xdr:row>
      <xdr:rowOff>432955</xdr:rowOff>
    </xdr:from>
    <xdr:to>
      <xdr:col>2</xdr:col>
      <xdr:colOff>1512621</xdr:colOff>
      <xdr:row>56</xdr:row>
      <xdr:rowOff>1094481</xdr:rowOff>
    </xdr:to>
    <xdr:pic>
      <xdr:nvPicPr>
        <xdr:cNvPr id="34" name="Graphique 33" descr="Apprentissage des langues à distance avec un remplissage uni">
          <a:extLst>
            <a:ext uri="{FF2B5EF4-FFF2-40B4-BE49-F238E27FC236}">
              <a16:creationId xmlns:a16="http://schemas.microsoft.com/office/drawing/2014/main" id="{14F9B64E-595B-4573-A371-869896F176E1}"/>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 uri="{96DAC541-7B7A-43D3-8B79-37D633B846F1}">
              <asvg:svgBlip xmlns:asvg="http://schemas.microsoft.com/office/drawing/2016/SVG/main" r:embed="rId38"/>
            </a:ext>
          </a:extLst>
        </a:blip>
        <a:stretch>
          <a:fillRect/>
        </a:stretch>
      </xdr:blipFill>
      <xdr:spPr>
        <a:xfrm>
          <a:off x="2615046" y="76650273"/>
          <a:ext cx="664030" cy="661526"/>
        </a:xfrm>
        <a:prstGeom prst="rect">
          <a:avLst/>
        </a:prstGeom>
      </xdr:spPr>
    </xdr:pic>
    <xdr:clientData/>
  </xdr:twoCellAnchor>
  <xdr:twoCellAnchor editAs="oneCell">
    <xdr:from>
      <xdr:col>2</xdr:col>
      <xdr:colOff>742603</xdr:colOff>
      <xdr:row>57</xdr:row>
      <xdr:rowOff>1291244</xdr:rowOff>
    </xdr:from>
    <xdr:to>
      <xdr:col>2</xdr:col>
      <xdr:colOff>1461061</xdr:colOff>
      <xdr:row>57</xdr:row>
      <xdr:rowOff>2005791</xdr:rowOff>
    </xdr:to>
    <xdr:pic>
      <xdr:nvPicPr>
        <xdr:cNvPr id="35" name="Graphique 34" descr="Main ouverte avec une plante avec un remplissage uni">
          <a:extLst>
            <a:ext uri="{FF2B5EF4-FFF2-40B4-BE49-F238E27FC236}">
              <a16:creationId xmlns:a16="http://schemas.microsoft.com/office/drawing/2014/main" id="{890C10DA-049D-4BE5-8E6B-7E4210636A9B}"/>
            </a:ext>
          </a:extLst>
        </xdr:cNvPr>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 uri="{96DAC541-7B7A-43D3-8B79-37D633B846F1}">
              <asvg:svgBlip xmlns:asvg="http://schemas.microsoft.com/office/drawing/2016/SVG/main" r:embed="rId40"/>
            </a:ext>
          </a:extLst>
        </a:blip>
        <a:stretch>
          <a:fillRect/>
        </a:stretch>
      </xdr:blipFill>
      <xdr:spPr>
        <a:xfrm>
          <a:off x="2556163" y="79457204"/>
          <a:ext cx="718458" cy="714547"/>
        </a:xfrm>
        <a:prstGeom prst="rect">
          <a:avLst/>
        </a:prstGeom>
      </xdr:spPr>
    </xdr:pic>
    <xdr:clientData/>
  </xdr:twoCellAnchor>
  <xdr:twoCellAnchor editAs="oneCell">
    <xdr:from>
      <xdr:col>14</xdr:col>
      <xdr:colOff>651510</xdr:colOff>
      <xdr:row>30</xdr:row>
      <xdr:rowOff>685800</xdr:rowOff>
    </xdr:from>
    <xdr:to>
      <xdr:col>15</xdr:col>
      <xdr:colOff>370205</xdr:colOff>
      <xdr:row>30</xdr:row>
      <xdr:rowOff>1386840</xdr:rowOff>
    </xdr:to>
    <xdr:pic>
      <xdr:nvPicPr>
        <xdr:cNvPr id="78" name="Graphique 77" descr="Écran avec un remplissage uni">
          <a:hlinkClick xmlns:r="http://schemas.openxmlformats.org/officeDocument/2006/relationships" r:id="rId41"/>
          <a:extLst>
            <a:ext uri="{FF2B5EF4-FFF2-40B4-BE49-F238E27FC236}">
              <a16:creationId xmlns:a16="http://schemas.microsoft.com/office/drawing/2014/main" id="{1EFE5AF5-59E8-3605-5C8D-6258D3911FBF}"/>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4044910" y="20231100"/>
          <a:ext cx="671195" cy="701040"/>
        </a:xfrm>
        <a:prstGeom prst="rect">
          <a:avLst/>
        </a:prstGeom>
      </xdr:spPr>
    </xdr:pic>
    <xdr:clientData/>
  </xdr:twoCellAnchor>
  <xdr:oneCellAnchor>
    <xdr:from>
      <xdr:col>14</xdr:col>
      <xdr:colOff>651510</xdr:colOff>
      <xdr:row>31</xdr:row>
      <xdr:rowOff>685800</xdr:rowOff>
    </xdr:from>
    <xdr:ext cx="701040" cy="701040"/>
    <xdr:pic>
      <xdr:nvPicPr>
        <xdr:cNvPr id="79" name="Graphique 78" descr="Écran avec un remplissage uni">
          <a:hlinkClick xmlns:r="http://schemas.openxmlformats.org/officeDocument/2006/relationships" r:id="rId44"/>
          <a:extLst>
            <a:ext uri="{FF2B5EF4-FFF2-40B4-BE49-F238E27FC236}">
              <a16:creationId xmlns:a16="http://schemas.microsoft.com/office/drawing/2014/main" id="{53B32D9D-4DE5-43E0-BBDD-E7529B32B64C}"/>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4044910" y="21793200"/>
          <a:ext cx="701040" cy="701040"/>
        </a:xfrm>
        <a:prstGeom prst="rect">
          <a:avLst/>
        </a:prstGeom>
      </xdr:spPr>
    </xdr:pic>
    <xdr:clientData/>
  </xdr:oneCellAnchor>
  <xdr:oneCellAnchor>
    <xdr:from>
      <xdr:col>14</xdr:col>
      <xdr:colOff>651510</xdr:colOff>
      <xdr:row>32</xdr:row>
      <xdr:rowOff>704850</xdr:rowOff>
    </xdr:from>
    <xdr:ext cx="701040" cy="701040"/>
    <xdr:pic>
      <xdr:nvPicPr>
        <xdr:cNvPr id="80" name="Graphique 79" descr="Écran avec un remplissage uni">
          <a:extLst>
            <a:ext uri="{FF2B5EF4-FFF2-40B4-BE49-F238E27FC236}">
              <a16:creationId xmlns:a16="http://schemas.microsoft.com/office/drawing/2014/main" id="{FA97A53D-0DE1-4A61-84A5-7764D703FA3C}"/>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4044910" y="23660100"/>
          <a:ext cx="701040" cy="701040"/>
        </a:xfrm>
        <a:prstGeom prst="rect">
          <a:avLst/>
        </a:prstGeom>
      </xdr:spPr>
    </xdr:pic>
    <xdr:clientData/>
  </xdr:oneCellAnchor>
  <xdr:oneCellAnchor>
    <xdr:from>
      <xdr:col>14</xdr:col>
      <xdr:colOff>651510</xdr:colOff>
      <xdr:row>33</xdr:row>
      <xdr:rowOff>685800</xdr:rowOff>
    </xdr:from>
    <xdr:ext cx="701040" cy="701040"/>
    <xdr:pic>
      <xdr:nvPicPr>
        <xdr:cNvPr id="81" name="Graphique 80" descr="Écran avec un remplissage uni">
          <a:hlinkClick xmlns:r="http://schemas.openxmlformats.org/officeDocument/2006/relationships" r:id="rId45"/>
          <a:extLst>
            <a:ext uri="{FF2B5EF4-FFF2-40B4-BE49-F238E27FC236}">
              <a16:creationId xmlns:a16="http://schemas.microsoft.com/office/drawing/2014/main" id="{56A910DC-55E2-401D-A1F8-65EC883F1848}"/>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4044910" y="25469850"/>
          <a:ext cx="701040" cy="701040"/>
        </a:xfrm>
        <a:prstGeom prst="rect">
          <a:avLst/>
        </a:prstGeom>
      </xdr:spPr>
    </xdr:pic>
    <xdr:clientData/>
  </xdr:oneCellAnchor>
  <xdr:oneCellAnchor>
    <xdr:from>
      <xdr:col>14</xdr:col>
      <xdr:colOff>651510</xdr:colOff>
      <xdr:row>35</xdr:row>
      <xdr:rowOff>685800</xdr:rowOff>
    </xdr:from>
    <xdr:ext cx="701040" cy="701040"/>
    <xdr:pic>
      <xdr:nvPicPr>
        <xdr:cNvPr id="83" name="Graphique 82" descr="Écran avec un remplissage uni">
          <a:hlinkClick xmlns:r="http://schemas.openxmlformats.org/officeDocument/2006/relationships" r:id="rId46"/>
          <a:extLst>
            <a:ext uri="{FF2B5EF4-FFF2-40B4-BE49-F238E27FC236}">
              <a16:creationId xmlns:a16="http://schemas.microsoft.com/office/drawing/2014/main" id="{34BC9DFF-E12E-453F-9CB2-6B9BA3FB01A0}"/>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4044910" y="28879800"/>
          <a:ext cx="701040" cy="701040"/>
        </a:xfrm>
        <a:prstGeom prst="rect">
          <a:avLst/>
        </a:prstGeom>
      </xdr:spPr>
    </xdr:pic>
    <xdr:clientData/>
  </xdr:oneCellAnchor>
  <xdr:oneCellAnchor>
    <xdr:from>
      <xdr:col>14</xdr:col>
      <xdr:colOff>651510</xdr:colOff>
      <xdr:row>37</xdr:row>
      <xdr:rowOff>685800</xdr:rowOff>
    </xdr:from>
    <xdr:ext cx="701040" cy="701040"/>
    <xdr:pic>
      <xdr:nvPicPr>
        <xdr:cNvPr id="85" name="Graphique 84" descr="Écran avec un remplissage uni">
          <a:hlinkClick xmlns:r="http://schemas.openxmlformats.org/officeDocument/2006/relationships" r:id="rId47"/>
          <a:extLst>
            <a:ext uri="{FF2B5EF4-FFF2-40B4-BE49-F238E27FC236}">
              <a16:creationId xmlns:a16="http://schemas.microsoft.com/office/drawing/2014/main" id="{D6876B2C-FF40-4E03-A9DE-D7BE60E45BB1}"/>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4044910" y="32785050"/>
          <a:ext cx="701040" cy="701040"/>
        </a:xfrm>
        <a:prstGeom prst="rect">
          <a:avLst/>
        </a:prstGeom>
      </xdr:spPr>
    </xdr:pic>
    <xdr:clientData/>
  </xdr:oneCellAnchor>
  <xdr:oneCellAnchor>
    <xdr:from>
      <xdr:col>14</xdr:col>
      <xdr:colOff>651510</xdr:colOff>
      <xdr:row>39</xdr:row>
      <xdr:rowOff>685800</xdr:rowOff>
    </xdr:from>
    <xdr:ext cx="701040" cy="701040"/>
    <xdr:pic>
      <xdr:nvPicPr>
        <xdr:cNvPr id="87" name="Graphique 86" descr="Écran avec un remplissage uni">
          <a:hlinkClick xmlns:r="http://schemas.openxmlformats.org/officeDocument/2006/relationships" r:id="rId48"/>
          <a:extLst>
            <a:ext uri="{FF2B5EF4-FFF2-40B4-BE49-F238E27FC236}">
              <a16:creationId xmlns:a16="http://schemas.microsoft.com/office/drawing/2014/main" id="{406C680E-AE8B-4797-9B5E-5B8D668CD050}"/>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4044910" y="36861750"/>
          <a:ext cx="701040" cy="701040"/>
        </a:xfrm>
        <a:prstGeom prst="rect">
          <a:avLst/>
        </a:prstGeom>
      </xdr:spPr>
    </xdr:pic>
    <xdr:clientData/>
  </xdr:oneCellAnchor>
  <xdr:oneCellAnchor>
    <xdr:from>
      <xdr:col>14</xdr:col>
      <xdr:colOff>651510</xdr:colOff>
      <xdr:row>41</xdr:row>
      <xdr:rowOff>685800</xdr:rowOff>
    </xdr:from>
    <xdr:ext cx="701040" cy="701040"/>
    <xdr:pic>
      <xdr:nvPicPr>
        <xdr:cNvPr id="89" name="Graphique 88" descr="Écran avec un remplissage uni">
          <a:hlinkClick xmlns:r="http://schemas.openxmlformats.org/officeDocument/2006/relationships" r:id="rId49"/>
          <a:extLst>
            <a:ext uri="{FF2B5EF4-FFF2-40B4-BE49-F238E27FC236}">
              <a16:creationId xmlns:a16="http://schemas.microsoft.com/office/drawing/2014/main" id="{9D5EF18A-1D4C-4E24-9715-CBBE2B941670}"/>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4044910" y="40938450"/>
          <a:ext cx="701040" cy="701040"/>
        </a:xfrm>
        <a:prstGeom prst="rect">
          <a:avLst/>
        </a:prstGeom>
      </xdr:spPr>
    </xdr:pic>
    <xdr:clientData/>
  </xdr:oneCellAnchor>
  <xdr:oneCellAnchor>
    <xdr:from>
      <xdr:col>14</xdr:col>
      <xdr:colOff>651510</xdr:colOff>
      <xdr:row>43</xdr:row>
      <xdr:rowOff>685800</xdr:rowOff>
    </xdr:from>
    <xdr:ext cx="701040" cy="701040"/>
    <xdr:pic>
      <xdr:nvPicPr>
        <xdr:cNvPr id="91" name="Graphique 90" descr="Écran avec un remplissage uni">
          <a:hlinkClick xmlns:r="http://schemas.openxmlformats.org/officeDocument/2006/relationships" r:id="rId50"/>
          <a:extLst>
            <a:ext uri="{FF2B5EF4-FFF2-40B4-BE49-F238E27FC236}">
              <a16:creationId xmlns:a16="http://schemas.microsoft.com/office/drawing/2014/main" id="{42F13DD7-DF16-4584-9BB8-65714D146EF1}"/>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4044910" y="45015150"/>
          <a:ext cx="701040" cy="701040"/>
        </a:xfrm>
        <a:prstGeom prst="rect">
          <a:avLst/>
        </a:prstGeom>
      </xdr:spPr>
    </xdr:pic>
    <xdr:clientData/>
  </xdr:oneCellAnchor>
  <xdr:oneCellAnchor>
    <xdr:from>
      <xdr:col>14</xdr:col>
      <xdr:colOff>651510</xdr:colOff>
      <xdr:row>45</xdr:row>
      <xdr:rowOff>685800</xdr:rowOff>
    </xdr:from>
    <xdr:ext cx="701040" cy="701040"/>
    <xdr:pic>
      <xdr:nvPicPr>
        <xdr:cNvPr id="93" name="Graphique 92" descr="Écran avec un remplissage uni">
          <a:hlinkClick xmlns:r="http://schemas.openxmlformats.org/officeDocument/2006/relationships" r:id="rId51"/>
          <a:extLst>
            <a:ext uri="{FF2B5EF4-FFF2-40B4-BE49-F238E27FC236}">
              <a16:creationId xmlns:a16="http://schemas.microsoft.com/office/drawing/2014/main" id="{428A767F-38AF-4B6E-98FC-453C604DB4C9}"/>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4044910" y="49091850"/>
          <a:ext cx="701040" cy="701040"/>
        </a:xfrm>
        <a:prstGeom prst="rect">
          <a:avLst/>
        </a:prstGeom>
      </xdr:spPr>
    </xdr:pic>
    <xdr:clientData/>
  </xdr:oneCellAnchor>
  <xdr:oneCellAnchor>
    <xdr:from>
      <xdr:col>14</xdr:col>
      <xdr:colOff>441960</xdr:colOff>
      <xdr:row>46</xdr:row>
      <xdr:rowOff>685800</xdr:rowOff>
    </xdr:from>
    <xdr:ext cx="701040" cy="701040"/>
    <xdr:pic>
      <xdr:nvPicPr>
        <xdr:cNvPr id="94" name="Graphique 93" descr="Écran avec un remplissage uni">
          <a:extLst>
            <a:ext uri="{FF2B5EF4-FFF2-40B4-BE49-F238E27FC236}">
              <a16:creationId xmlns:a16="http://schemas.microsoft.com/office/drawing/2014/main" id="{97A2CA5A-99AB-4FEE-85B0-3DC910DC228A}"/>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2860000" y="21625560"/>
          <a:ext cx="701040" cy="701040"/>
        </a:xfrm>
        <a:prstGeom prst="rect">
          <a:avLst/>
        </a:prstGeom>
      </xdr:spPr>
    </xdr:pic>
    <xdr:clientData/>
  </xdr:oneCellAnchor>
  <xdr:oneCellAnchor>
    <xdr:from>
      <xdr:col>14</xdr:col>
      <xdr:colOff>651510</xdr:colOff>
      <xdr:row>47</xdr:row>
      <xdr:rowOff>685800</xdr:rowOff>
    </xdr:from>
    <xdr:ext cx="701040" cy="701040"/>
    <xdr:pic>
      <xdr:nvPicPr>
        <xdr:cNvPr id="95" name="Graphique 94" descr="Écran avec un remplissage uni">
          <a:hlinkClick xmlns:r="http://schemas.openxmlformats.org/officeDocument/2006/relationships" r:id="rId52"/>
          <a:extLst>
            <a:ext uri="{FF2B5EF4-FFF2-40B4-BE49-F238E27FC236}">
              <a16:creationId xmlns:a16="http://schemas.microsoft.com/office/drawing/2014/main" id="{F62565E6-0713-4643-8599-838B1CF2D12F}"/>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4044910" y="52406550"/>
          <a:ext cx="701040" cy="701040"/>
        </a:xfrm>
        <a:prstGeom prst="rect">
          <a:avLst/>
        </a:prstGeom>
      </xdr:spPr>
    </xdr:pic>
    <xdr:clientData/>
  </xdr:oneCellAnchor>
  <xdr:oneCellAnchor>
    <xdr:from>
      <xdr:col>14</xdr:col>
      <xdr:colOff>651510</xdr:colOff>
      <xdr:row>49</xdr:row>
      <xdr:rowOff>685800</xdr:rowOff>
    </xdr:from>
    <xdr:ext cx="701040" cy="701040"/>
    <xdr:pic>
      <xdr:nvPicPr>
        <xdr:cNvPr id="97" name="Graphique 96" descr="Écran avec un remplissage uni">
          <a:hlinkClick xmlns:r="http://schemas.openxmlformats.org/officeDocument/2006/relationships" r:id="rId53"/>
          <a:extLst>
            <a:ext uri="{FF2B5EF4-FFF2-40B4-BE49-F238E27FC236}">
              <a16:creationId xmlns:a16="http://schemas.microsoft.com/office/drawing/2014/main" id="{AE8091F9-0F39-434A-AB61-8F6DE754137E}"/>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4044910" y="55664100"/>
          <a:ext cx="701040" cy="701040"/>
        </a:xfrm>
        <a:prstGeom prst="rect">
          <a:avLst/>
        </a:prstGeom>
      </xdr:spPr>
    </xdr:pic>
    <xdr:clientData/>
  </xdr:oneCellAnchor>
  <xdr:oneCellAnchor>
    <xdr:from>
      <xdr:col>14</xdr:col>
      <xdr:colOff>651510</xdr:colOff>
      <xdr:row>51</xdr:row>
      <xdr:rowOff>685800</xdr:rowOff>
    </xdr:from>
    <xdr:ext cx="701040" cy="701040"/>
    <xdr:pic>
      <xdr:nvPicPr>
        <xdr:cNvPr id="99" name="Graphique 98" descr="Écran avec un remplissage uni">
          <a:hlinkClick xmlns:r="http://schemas.openxmlformats.org/officeDocument/2006/relationships" r:id="rId54"/>
          <a:extLst>
            <a:ext uri="{FF2B5EF4-FFF2-40B4-BE49-F238E27FC236}">
              <a16:creationId xmlns:a16="http://schemas.microsoft.com/office/drawing/2014/main" id="{BD106AE1-F721-4B35-86CD-D391DBADF2B1}"/>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4044910" y="58921650"/>
          <a:ext cx="701040" cy="701040"/>
        </a:xfrm>
        <a:prstGeom prst="rect">
          <a:avLst/>
        </a:prstGeom>
      </xdr:spPr>
    </xdr:pic>
    <xdr:clientData/>
  </xdr:oneCellAnchor>
  <xdr:oneCellAnchor>
    <xdr:from>
      <xdr:col>14</xdr:col>
      <xdr:colOff>651510</xdr:colOff>
      <xdr:row>53</xdr:row>
      <xdr:rowOff>685800</xdr:rowOff>
    </xdr:from>
    <xdr:ext cx="701040" cy="701040"/>
    <xdr:pic>
      <xdr:nvPicPr>
        <xdr:cNvPr id="101" name="Graphique 100" descr="Écran avec un remplissage uni">
          <a:hlinkClick xmlns:r="http://schemas.openxmlformats.org/officeDocument/2006/relationships" r:id="rId55"/>
          <a:extLst>
            <a:ext uri="{FF2B5EF4-FFF2-40B4-BE49-F238E27FC236}">
              <a16:creationId xmlns:a16="http://schemas.microsoft.com/office/drawing/2014/main" id="{5B165E65-F46B-4CC1-9CF7-060C8E8F3B09}"/>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4044910" y="62998350"/>
          <a:ext cx="701040" cy="701040"/>
        </a:xfrm>
        <a:prstGeom prst="rect">
          <a:avLst/>
        </a:prstGeom>
      </xdr:spPr>
    </xdr:pic>
    <xdr:clientData/>
  </xdr:oneCellAnchor>
  <xdr:oneCellAnchor>
    <xdr:from>
      <xdr:col>14</xdr:col>
      <xdr:colOff>651510</xdr:colOff>
      <xdr:row>55</xdr:row>
      <xdr:rowOff>685800</xdr:rowOff>
    </xdr:from>
    <xdr:ext cx="701040" cy="701040"/>
    <xdr:pic>
      <xdr:nvPicPr>
        <xdr:cNvPr id="103" name="Graphique 102" descr="Écran avec un remplissage uni">
          <a:hlinkClick xmlns:r="http://schemas.openxmlformats.org/officeDocument/2006/relationships" r:id="rId56"/>
          <a:extLst>
            <a:ext uri="{FF2B5EF4-FFF2-40B4-BE49-F238E27FC236}">
              <a16:creationId xmlns:a16="http://schemas.microsoft.com/office/drawing/2014/main" id="{69B5A5FE-A506-4635-9ADC-3FC023D458B1}"/>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4044910" y="67075050"/>
          <a:ext cx="701040" cy="701040"/>
        </a:xfrm>
        <a:prstGeom prst="rect">
          <a:avLst/>
        </a:prstGeom>
      </xdr:spPr>
    </xdr:pic>
    <xdr:clientData/>
  </xdr:oneCellAnchor>
  <xdr:oneCellAnchor>
    <xdr:from>
      <xdr:col>14</xdr:col>
      <xdr:colOff>651510</xdr:colOff>
      <xdr:row>57</xdr:row>
      <xdr:rowOff>685800</xdr:rowOff>
    </xdr:from>
    <xdr:ext cx="701040" cy="701040"/>
    <xdr:pic>
      <xdr:nvPicPr>
        <xdr:cNvPr id="105" name="Graphique 104" descr="Écran avec un remplissage uni">
          <a:hlinkClick xmlns:r="http://schemas.openxmlformats.org/officeDocument/2006/relationships" r:id="rId57"/>
          <a:extLst>
            <a:ext uri="{FF2B5EF4-FFF2-40B4-BE49-F238E27FC236}">
              <a16:creationId xmlns:a16="http://schemas.microsoft.com/office/drawing/2014/main" id="{71C95DB8-B0DE-4FAA-A7A7-1AEB44453F73}"/>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4044910" y="71380350"/>
          <a:ext cx="701040" cy="701040"/>
        </a:xfrm>
        <a:prstGeom prst="rect">
          <a:avLst/>
        </a:prstGeom>
      </xdr:spPr>
    </xdr:pic>
    <xdr:clientData/>
  </xdr:oneCellAnchor>
  <xdr:oneCellAnchor>
    <xdr:from>
      <xdr:col>14</xdr:col>
      <xdr:colOff>651510</xdr:colOff>
      <xdr:row>34</xdr:row>
      <xdr:rowOff>685800</xdr:rowOff>
    </xdr:from>
    <xdr:ext cx="701040" cy="701040"/>
    <xdr:pic>
      <xdr:nvPicPr>
        <xdr:cNvPr id="107" name="Graphique 106" descr="Écran avec un remplissage uni">
          <a:hlinkClick xmlns:r="http://schemas.openxmlformats.org/officeDocument/2006/relationships" r:id="rId58"/>
          <a:extLst>
            <a:ext uri="{FF2B5EF4-FFF2-40B4-BE49-F238E27FC236}">
              <a16:creationId xmlns:a16="http://schemas.microsoft.com/office/drawing/2014/main" id="{10845155-D460-4C13-8168-EA6D57147DD9}"/>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4044910" y="27127200"/>
          <a:ext cx="701040" cy="701040"/>
        </a:xfrm>
        <a:prstGeom prst="rect">
          <a:avLst/>
        </a:prstGeom>
      </xdr:spPr>
    </xdr:pic>
    <xdr:clientData/>
  </xdr:oneCellAnchor>
  <xdr:oneCellAnchor>
    <xdr:from>
      <xdr:col>14</xdr:col>
      <xdr:colOff>651510</xdr:colOff>
      <xdr:row>36</xdr:row>
      <xdr:rowOff>685800</xdr:rowOff>
    </xdr:from>
    <xdr:ext cx="701040" cy="701040"/>
    <xdr:pic>
      <xdr:nvPicPr>
        <xdr:cNvPr id="108" name="Graphique 107" descr="Écran avec un remplissage uni">
          <a:hlinkClick xmlns:r="http://schemas.openxmlformats.org/officeDocument/2006/relationships" r:id="rId59"/>
          <a:extLst>
            <a:ext uri="{FF2B5EF4-FFF2-40B4-BE49-F238E27FC236}">
              <a16:creationId xmlns:a16="http://schemas.microsoft.com/office/drawing/2014/main" id="{23B8D368-DF34-4C9C-A7E7-9E7C6BA91275}"/>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4044910" y="30746700"/>
          <a:ext cx="701040" cy="701040"/>
        </a:xfrm>
        <a:prstGeom prst="rect">
          <a:avLst/>
        </a:prstGeom>
      </xdr:spPr>
    </xdr:pic>
    <xdr:clientData/>
  </xdr:oneCellAnchor>
  <xdr:oneCellAnchor>
    <xdr:from>
      <xdr:col>14</xdr:col>
      <xdr:colOff>651510</xdr:colOff>
      <xdr:row>38</xdr:row>
      <xdr:rowOff>685800</xdr:rowOff>
    </xdr:from>
    <xdr:ext cx="701040" cy="701040"/>
    <xdr:pic>
      <xdr:nvPicPr>
        <xdr:cNvPr id="109" name="Graphique 108" descr="Écran avec un remplissage uni">
          <a:hlinkClick xmlns:r="http://schemas.openxmlformats.org/officeDocument/2006/relationships" r:id="rId60"/>
          <a:extLst>
            <a:ext uri="{FF2B5EF4-FFF2-40B4-BE49-F238E27FC236}">
              <a16:creationId xmlns:a16="http://schemas.microsoft.com/office/drawing/2014/main" id="{8CF4029D-D132-4CFA-8E57-DBC723164A88}"/>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4044910" y="34823400"/>
          <a:ext cx="701040" cy="701040"/>
        </a:xfrm>
        <a:prstGeom prst="rect">
          <a:avLst/>
        </a:prstGeom>
      </xdr:spPr>
    </xdr:pic>
    <xdr:clientData/>
  </xdr:oneCellAnchor>
  <xdr:oneCellAnchor>
    <xdr:from>
      <xdr:col>14</xdr:col>
      <xdr:colOff>651510</xdr:colOff>
      <xdr:row>40</xdr:row>
      <xdr:rowOff>685800</xdr:rowOff>
    </xdr:from>
    <xdr:ext cx="701040" cy="701040"/>
    <xdr:pic>
      <xdr:nvPicPr>
        <xdr:cNvPr id="110" name="Graphique 109" descr="Écran avec un remplissage uni">
          <a:hlinkClick xmlns:r="http://schemas.openxmlformats.org/officeDocument/2006/relationships" r:id="rId61"/>
          <a:extLst>
            <a:ext uri="{FF2B5EF4-FFF2-40B4-BE49-F238E27FC236}">
              <a16:creationId xmlns:a16="http://schemas.microsoft.com/office/drawing/2014/main" id="{B050842D-49AF-477A-997A-E4720EE8B3E1}"/>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4044910" y="38900100"/>
          <a:ext cx="701040" cy="701040"/>
        </a:xfrm>
        <a:prstGeom prst="rect">
          <a:avLst/>
        </a:prstGeom>
      </xdr:spPr>
    </xdr:pic>
    <xdr:clientData/>
  </xdr:oneCellAnchor>
  <xdr:oneCellAnchor>
    <xdr:from>
      <xdr:col>14</xdr:col>
      <xdr:colOff>651510</xdr:colOff>
      <xdr:row>42</xdr:row>
      <xdr:rowOff>685800</xdr:rowOff>
    </xdr:from>
    <xdr:ext cx="701040" cy="701040"/>
    <xdr:pic>
      <xdr:nvPicPr>
        <xdr:cNvPr id="111" name="Graphique 110" descr="Écran avec un remplissage uni">
          <a:hlinkClick xmlns:r="http://schemas.openxmlformats.org/officeDocument/2006/relationships" r:id="rId62"/>
          <a:extLst>
            <a:ext uri="{FF2B5EF4-FFF2-40B4-BE49-F238E27FC236}">
              <a16:creationId xmlns:a16="http://schemas.microsoft.com/office/drawing/2014/main" id="{2BE367F7-7CCA-4249-9943-8F2A89D7CBEA}"/>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4044910" y="42976800"/>
          <a:ext cx="701040" cy="701040"/>
        </a:xfrm>
        <a:prstGeom prst="rect">
          <a:avLst/>
        </a:prstGeom>
      </xdr:spPr>
    </xdr:pic>
    <xdr:clientData/>
  </xdr:oneCellAnchor>
  <xdr:oneCellAnchor>
    <xdr:from>
      <xdr:col>14</xdr:col>
      <xdr:colOff>651510</xdr:colOff>
      <xdr:row>44</xdr:row>
      <xdr:rowOff>685800</xdr:rowOff>
    </xdr:from>
    <xdr:ext cx="701040" cy="701040"/>
    <xdr:pic>
      <xdr:nvPicPr>
        <xdr:cNvPr id="112" name="Graphique 111" descr="Écran avec un remplissage uni">
          <a:hlinkClick xmlns:r="http://schemas.openxmlformats.org/officeDocument/2006/relationships" r:id="rId63"/>
          <a:extLst>
            <a:ext uri="{FF2B5EF4-FFF2-40B4-BE49-F238E27FC236}">
              <a16:creationId xmlns:a16="http://schemas.microsoft.com/office/drawing/2014/main" id="{C7971574-B212-4444-8F5A-2880581E629D}"/>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4044910" y="47053500"/>
          <a:ext cx="701040" cy="701040"/>
        </a:xfrm>
        <a:prstGeom prst="rect">
          <a:avLst/>
        </a:prstGeom>
      </xdr:spPr>
    </xdr:pic>
    <xdr:clientData/>
  </xdr:oneCellAnchor>
  <xdr:oneCellAnchor>
    <xdr:from>
      <xdr:col>14</xdr:col>
      <xdr:colOff>441960</xdr:colOff>
      <xdr:row>46</xdr:row>
      <xdr:rowOff>685800</xdr:rowOff>
    </xdr:from>
    <xdr:ext cx="701040" cy="701040"/>
    <xdr:pic>
      <xdr:nvPicPr>
        <xdr:cNvPr id="113" name="Graphique 112" descr="Écran avec un remplissage uni">
          <a:extLst>
            <a:ext uri="{FF2B5EF4-FFF2-40B4-BE49-F238E27FC236}">
              <a16:creationId xmlns:a16="http://schemas.microsoft.com/office/drawing/2014/main" id="{EA63B98E-830D-4271-BA2E-15C91E1E8DC1}"/>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2860000" y="21625560"/>
          <a:ext cx="701040" cy="701040"/>
        </a:xfrm>
        <a:prstGeom prst="rect">
          <a:avLst/>
        </a:prstGeom>
      </xdr:spPr>
    </xdr:pic>
    <xdr:clientData/>
  </xdr:oneCellAnchor>
  <xdr:twoCellAnchor editAs="oneCell">
    <xdr:from>
      <xdr:col>14</xdr:col>
      <xdr:colOff>209550</xdr:colOff>
      <xdr:row>46</xdr:row>
      <xdr:rowOff>361949</xdr:rowOff>
    </xdr:from>
    <xdr:to>
      <xdr:col>15</xdr:col>
      <xdr:colOff>833120</xdr:colOff>
      <xdr:row>46</xdr:row>
      <xdr:rowOff>1390650</xdr:rowOff>
    </xdr:to>
    <xdr:pic>
      <xdr:nvPicPr>
        <xdr:cNvPr id="114" name="Image 113">
          <a:hlinkClick xmlns:r="http://schemas.openxmlformats.org/officeDocument/2006/relationships" r:id="rId64"/>
          <a:extLst>
            <a:ext uri="{FF2B5EF4-FFF2-40B4-BE49-F238E27FC236}">
              <a16:creationId xmlns:a16="http://schemas.microsoft.com/office/drawing/2014/main" id="{9C0C9D0B-20E4-6247-FB67-960CD5E48807}"/>
            </a:ext>
          </a:extLst>
        </xdr:cNvPr>
        <xdr:cNvPicPr>
          <a:picLocks noChangeAspect="1" noChangeArrowheads="1"/>
        </xdr:cNvPicPr>
      </xdr:nvPicPr>
      <xdr:blipFill rotWithShape="1">
        <a:blip xmlns:r="http://schemas.openxmlformats.org/officeDocument/2006/relationships" r:embed="rId65">
          <a:extLst>
            <a:ext uri="{28A0092B-C50C-407E-A947-70E740481C1C}">
              <a14:useLocalDpi xmlns:a14="http://schemas.microsoft.com/office/drawing/2010/main" val="0"/>
            </a:ext>
          </a:extLst>
        </a:blip>
        <a:srcRect t="25397" b="27313"/>
        <a:stretch/>
      </xdr:blipFill>
      <xdr:spPr bwMode="auto">
        <a:xfrm>
          <a:off x="23602950" y="50444399"/>
          <a:ext cx="1576070" cy="10287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14</xdr:col>
      <xdr:colOff>651510</xdr:colOff>
      <xdr:row>50</xdr:row>
      <xdr:rowOff>685800</xdr:rowOff>
    </xdr:from>
    <xdr:ext cx="701040" cy="701040"/>
    <xdr:pic>
      <xdr:nvPicPr>
        <xdr:cNvPr id="115" name="Graphique 114" descr="Écran avec un remplissage uni">
          <a:hlinkClick xmlns:r="http://schemas.openxmlformats.org/officeDocument/2006/relationships" r:id="rId66"/>
          <a:extLst>
            <a:ext uri="{FF2B5EF4-FFF2-40B4-BE49-F238E27FC236}">
              <a16:creationId xmlns:a16="http://schemas.microsoft.com/office/drawing/2014/main" id="{A5BE9C1A-2FB9-4802-888B-26B5E2B71950}"/>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4044910" y="57264300"/>
          <a:ext cx="701040" cy="701040"/>
        </a:xfrm>
        <a:prstGeom prst="rect">
          <a:avLst/>
        </a:prstGeom>
      </xdr:spPr>
    </xdr:pic>
    <xdr:clientData/>
  </xdr:oneCellAnchor>
  <xdr:oneCellAnchor>
    <xdr:from>
      <xdr:col>14</xdr:col>
      <xdr:colOff>651510</xdr:colOff>
      <xdr:row>48</xdr:row>
      <xdr:rowOff>685800</xdr:rowOff>
    </xdr:from>
    <xdr:ext cx="701040" cy="701040"/>
    <xdr:pic>
      <xdr:nvPicPr>
        <xdr:cNvPr id="116" name="Graphique 115" descr="Écran avec un remplissage uni">
          <a:hlinkClick xmlns:r="http://schemas.openxmlformats.org/officeDocument/2006/relationships" r:id="rId67"/>
          <a:extLst>
            <a:ext uri="{FF2B5EF4-FFF2-40B4-BE49-F238E27FC236}">
              <a16:creationId xmlns:a16="http://schemas.microsoft.com/office/drawing/2014/main" id="{8BBCBD25-82A5-4664-9B21-E0D2ED21FE8F}"/>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4044910" y="54121050"/>
          <a:ext cx="701040" cy="701040"/>
        </a:xfrm>
        <a:prstGeom prst="rect">
          <a:avLst/>
        </a:prstGeom>
      </xdr:spPr>
    </xdr:pic>
    <xdr:clientData/>
  </xdr:oneCellAnchor>
  <xdr:oneCellAnchor>
    <xdr:from>
      <xdr:col>14</xdr:col>
      <xdr:colOff>651510</xdr:colOff>
      <xdr:row>52</xdr:row>
      <xdr:rowOff>685800</xdr:rowOff>
    </xdr:from>
    <xdr:ext cx="701040" cy="701040"/>
    <xdr:pic>
      <xdr:nvPicPr>
        <xdr:cNvPr id="117" name="Graphique 116" descr="Écran avec un remplissage uni">
          <a:hlinkClick xmlns:r="http://schemas.openxmlformats.org/officeDocument/2006/relationships" r:id="rId54"/>
          <a:extLst>
            <a:ext uri="{FF2B5EF4-FFF2-40B4-BE49-F238E27FC236}">
              <a16:creationId xmlns:a16="http://schemas.microsoft.com/office/drawing/2014/main" id="{1ADBAB32-8E07-405B-B935-CDA850DAF667}"/>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4044910" y="60960000"/>
          <a:ext cx="701040" cy="701040"/>
        </a:xfrm>
        <a:prstGeom prst="rect">
          <a:avLst/>
        </a:prstGeom>
      </xdr:spPr>
    </xdr:pic>
    <xdr:clientData/>
  </xdr:oneCellAnchor>
  <xdr:oneCellAnchor>
    <xdr:from>
      <xdr:col>14</xdr:col>
      <xdr:colOff>651510</xdr:colOff>
      <xdr:row>54</xdr:row>
      <xdr:rowOff>685800</xdr:rowOff>
    </xdr:from>
    <xdr:ext cx="701040" cy="701040"/>
    <xdr:pic>
      <xdr:nvPicPr>
        <xdr:cNvPr id="118" name="Graphique 117" descr="Écran avec un remplissage uni">
          <a:hlinkClick xmlns:r="http://schemas.openxmlformats.org/officeDocument/2006/relationships" r:id="rId68"/>
          <a:extLst>
            <a:ext uri="{FF2B5EF4-FFF2-40B4-BE49-F238E27FC236}">
              <a16:creationId xmlns:a16="http://schemas.microsoft.com/office/drawing/2014/main" id="{61EEF077-5767-4D34-8BE6-25D2B29F0864}"/>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4044910" y="65036700"/>
          <a:ext cx="701040" cy="701040"/>
        </a:xfrm>
        <a:prstGeom prst="rect">
          <a:avLst/>
        </a:prstGeom>
      </xdr:spPr>
    </xdr:pic>
    <xdr:clientData/>
  </xdr:oneCellAnchor>
  <xdr:oneCellAnchor>
    <xdr:from>
      <xdr:col>14</xdr:col>
      <xdr:colOff>651510</xdr:colOff>
      <xdr:row>56</xdr:row>
      <xdr:rowOff>685800</xdr:rowOff>
    </xdr:from>
    <xdr:ext cx="701040" cy="701040"/>
    <xdr:pic>
      <xdr:nvPicPr>
        <xdr:cNvPr id="119" name="Graphique 118" descr="Écran avec un remplissage uni">
          <a:hlinkClick xmlns:r="http://schemas.openxmlformats.org/officeDocument/2006/relationships" r:id="rId69"/>
          <a:extLst>
            <a:ext uri="{FF2B5EF4-FFF2-40B4-BE49-F238E27FC236}">
              <a16:creationId xmlns:a16="http://schemas.microsoft.com/office/drawing/2014/main" id="{F3259F2C-0983-4FED-973A-FD1A056900BB}"/>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24044910" y="69227700"/>
          <a:ext cx="701040" cy="701040"/>
        </a:xfrm>
        <a:prstGeom prst="rect">
          <a:avLst/>
        </a:prstGeom>
      </xdr:spPr>
    </xdr:pic>
    <xdr:clientData/>
  </xdr:oneCellAnchor>
  <xdr:twoCellAnchor editAs="oneCell">
    <xdr:from>
      <xdr:col>2</xdr:col>
      <xdr:colOff>716279</xdr:colOff>
      <xdr:row>30</xdr:row>
      <xdr:rowOff>1356360</xdr:rowOff>
    </xdr:from>
    <xdr:to>
      <xdr:col>2</xdr:col>
      <xdr:colOff>1585300</xdr:colOff>
      <xdr:row>31</xdr:row>
      <xdr:rowOff>381000</xdr:rowOff>
    </xdr:to>
    <xdr:pic>
      <xdr:nvPicPr>
        <xdr:cNvPr id="4" name="Picture 4" descr="Le drapeau européen.">
          <a:extLst>
            <a:ext uri="{FF2B5EF4-FFF2-40B4-BE49-F238E27FC236}">
              <a16:creationId xmlns:a16="http://schemas.microsoft.com/office/drawing/2014/main" id="{91D90A3C-591C-4425-B2BF-03356EF80F90}"/>
            </a:ext>
          </a:extLst>
        </xdr:cNvPr>
        <xdr:cNvPicPr>
          <a:picLocks noChangeAspect="1" noChangeArrowheads="1"/>
        </xdr:cNvPicPr>
      </xdr:nvPicPr>
      <xdr:blipFill>
        <a:blip xmlns:r="http://schemas.openxmlformats.org/officeDocument/2006/relationships" r:embed="rId70" cstate="email">
          <a:extLst>
            <a:ext uri="{28A0092B-C50C-407E-A947-70E740481C1C}">
              <a14:useLocalDpi xmlns:a14="http://schemas.microsoft.com/office/drawing/2010/main" val="0"/>
            </a:ext>
          </a:extLst>
        </a:blip>
        <a:srcRect/>
        <a:stretch>
          <a:fillRect/>
        </a:stretch>
      </xdr:blipFill>
      <xdr:spPr bwMode="auto">
        <a:xfrm>
          <a:off x="2529839" y="21762720"/>
          <a:ext cx="869021" cy="579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716280</xdr:colOff>
      <xdr:row>33</xdr:row>
      <xdr:rowOff>1600200</xdr:rowOff>
    </xdr:from>
    <xdr:to>
      <xdr:col>2</xdr:col>
      <xdr:colOff>1585301</xdr:colOff>
      <xdr:row>34</xdr:row>
      <xdr:rowOff>533400</xdr:rowOff>
    </xdr:to>
    <xdr:pic>
      <xdr:nvPicPr>
        <xdr:cNvPr id="20" name="Picture 4" descr="Le drapeau européen.">
          <a:extLst>
            <a:ext uri="{FF2B5EF4-FFF2-40B4-BE49-F238E27FC236}">
              <a16:creationId xmlns:a16="http://schemas.microsoft.com/office/drawing/2014/main" id="{80381077-7D9B-4FB1-87F8-75B3A141DAD8}"/>
            </a:ext>
          </a:extLst>
        </xdr:cNvPr>
        <xdr:cNvPicPr>
          <a:picLocks noChangeAspect="1" noChangeArrowheads="1"/>
        </xdr:cNvPicPr>
      </xdr:nvPicPr>
      <xdr:blipFill>
        <a:blip xmlns:r="http://schemas.openxmlformats.org/officeDocument/2006/relationships" r:embed="rId70" cstate="email">
          <a:extLst>
            <a:ext uri="{28A0092B-C50C-407E-A947-70E740481C1C}">
              <a14:useLocalDpi xmlns:a14="http://schemas.microsoft.com/office/drawing/2010/main" val="0"/>
            </a:ext>
          </a:extLst>
        </a:blip>
        <a:srcRect/>
        <a:stretch>
          <a:fillRect/>
        </a:stretch>
      </xdr:blipFill>
      <xdr:spPr bwMode="auto">
        <a:xfrm>
          <a:off x="2529840" y="27218640"/>
          <a:ext cx="869021" cy="579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777240</xdr:colOff>
      <xdr:row>37</xdr:row>
      <xdr:rowOff>1813560</xdr:rowOff>
    </xdr:from>
    <xdr:to>
      <xdr:col>2</xdr:col>
      <xdr:colOff>1646261</xdr:colOff>
      <xdr:row>38</xdr:row>
      <xdr:rowOff>365760</xdr:rowOff>
    </xdr:to>
    <xdr:pic>
      <xdr:nvPicPr>
        <xdr:cNvPr id="21" name="Picture 4" descr="Le drapeau européen.">
          <a:extLst>
            <a:ext uri="{FF2B5EF4-FFF2-40B4-BE49-F238E27FC236}">
              <a16:creationId xmlns:a16="http://schemas.microsoft.com/office/drawing/2014/main" id="{021DC070-82E2-4368-AEC8-AE37254D0281}"/>
            </a:ext>
          </a:extLst>
        </xdr:cNvPr>
        <xdr:cNvPicPr>
          <a:picLocks noChangeAspect="1" noChangeArrowheads="1"/>
        </xdr:cNvPicPr>
      </xdr:nvPicPr>
      <xdr:blipFill>
        <a:blip xmlns:r="http://schemas.openxmlformats.org/officeDocument/2006/relationships" r:embed="rId70" cstate="email">
          <a:extLst>
            <a:ext uri="{28A0092B-C50C-407E-A947-70E740481C1C}">
              <a14:useLocalDpi xmlns:a14="http://schemas.microsoft.com/office/drawing/2010/main" val="0"/>
            </a:ext>
          </a:extLst>
        </a:blip>
        <a:srcRect/>
        <a:stretch>
          <a:fillRect/>
        </a:stretch>
      </xdr:blipFill>
      <xdr:spPr bwMode="auto">
        <a:xfrm>
          <a:off x="2590800" y="34716720"/>
          <a:ext cx="869021" cy="579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1676400</xdr:colOff>
      <xdr:row>60</xdr:row>
      <xdr:rowOff>30480</xdr:rowOff>
    </xdr:from>
    <xdr:to>
      <xdr:col>3</xdr:col>
      <xdr:colOff>2545421</xdr:colOff>
      <xdr:row>61</xdr:row>
      <xdr:rowOff>30480</xdr:rowOff>
    </xdr:to>
    <xdr:pic>
      <xdr:nvPicPr>
        <xdr:cNvPr id="22" name="Picture 4" descr="Le drapeau européen.">
          <a:extLst>
            <a:ext uri="{FF2B5EF4-FFF2-40B4-BE49-F238E27FC236}">
              <a16:creationId xmlns:a16="http://schemas.microsoft.com/office/drawing/2014/main" id="{31BB1CFD-B53E-4736-802B-8AC071181C17}"/>
            </a:ext>
          </a:extLst>
        </xdr:cNvPr>
        <xdr:cNvPicPr>
          <a:picLocks noChangeAspect="1" noChangeArrowheads="1"/>
        </xdr:cNvPicPr>
      </xdr:nvPicPr>
      <xdr:blipFill>
        <a:blip xmlns:r="http://schemas.openxmlformats.org/officeDocument/2006/relationships" r:embed="rId70" cstate="email">
          <a:extLst>
            <a:ext uri="{28A0092B-C50C-407E-A947-70E740481C1C}">
              <a14:useLocalDpi xmlns:a14="http://schemas.microsoft.com/office/drawing/2010/main" val="0"/>
            </a:ext>
          </a:extLst>
        </a:blip>
        <a:srcRect/>
        <a:stretch>
          <a:fillRect/>
        </a:stretch>
      </xdr:blipFill>
      <xdr:spPr bwMode="auto">
        <a:xfrm>
          <a:off x="5867400" y="74020680"/>
          <a:ext cx="869021" cy="579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306596</xdr:colOff>
      <xdr:row>14</xdr:row>
      <xdr:rowOff>242308</xdr:rowOff>
    </xdr:from>
    <xdr:to>
      <xdr:col>12</xdr:col>
      <xdr:colOff>900829</xdr:colOff>
      <xdr:row>14</xdr:row>
      <xdr:rowOff>638308</xdr:rowOff>
    </xdr:to>
    <xdr:pic>
      <xdr:nvPicPr>
        <xdr:cNvPr id="18" name="Picture 4" descr="Le drapeau européen.">
          <a:extLst>
            <a:ext uri="{FF2B5EF4-FFF2-40B4-BE49-F238E27FC236}">
              <a16:creationId xmlns:a16="http://schemas.microsoft.com/office/drawing/2014/main" id="{35B1205B-6F17-4664-A71F-96AEF0BBD8B4}"/>
            </a:ext>
          </a:extLst>
        </xdr:cNvPr>
        <xdr:cNvPicPr>
          <a:picLocks noChangeAspect="1" noChangeArrowheads="1"/>
        </xdr:cNvPicPr>
      </xdr:nvPicPr>
      <xdr:blipFill>
        <a:blip xmlns:r="http://schemas.openxmlformats.org/officeDocument/2006/relationships" r:embed="rId70" cstate="email">
          <a:extLst>
            <a:ext uri="{28A0092B-C50C-407E-A947-70E740481C1C}">
              <a14:useLocalDpi xmlns:a14="http://schemas.microsoft.com/office/drawing/2010/main" val="0"/>
            </a:ext>
          </a:extLst>
        </a:blip>
        <a:srcRect/>
        <a:stretch>
          <a:fillRect/>
        </a:stretch>
      </xdr:blipFill>
      <xdr:spPr bwMode="auto">
        <a:xfrm>
          <a:off x="21848971" y="9275183"/>
          <a:ext cx="594233" cy="39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245677</xdr:colOff>
      <xdr:row>14</xdr:row>
      <xdr:rowOff>117919</xdr:rowOff>
    </xdr:from>
    <xdr:to>
      <xdr:col>13</xdr:col>
      <xdr:colOff>837510</xdr:colOff>
      <xdr:row>14</xdr:row>
      <xdr:rowOff>647863</xdr:rowOff>
    </xdr:to>
    <xdr:pic>
      <xdr:nvPicPr>
        <xdr:cNvPr id="2" name="Image 1">
          <a:extLst>
            <a:ext uri="{FF2B5EF4-FFF2-40B4-BE49-F238E27FC236}">
              <a16:creationId xmlns:a16="http://schemas.microsoft.com/office/drawing/2014/main" id="{241FE93C-DDC1-4FC5-9DC1-FE8AE2276E8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r="61271" b="9660"/>
        <a:stretch/>
      </xdr:blipFill>
      <xdr:spPr>
        <a:xfrm>
          <a:off x="22359552" y="9150794"/>
          <a:ext cx="591833" cy="529944"/>
        </a:xfrm>
        <a:prstGeom prst="rect">
          <a:avLst/>
        </a:prstGeom>
      </xdr:spPr>
    </xdr:pic>
    <xdr:clientData/>
  </xdr:twoCellAnchor>
  <xdr:twoCellAnchor editAs="oneCell">
    <xdr:from>
      <xdr:col>14</xdr:col>
      <xdr:colOff>287775</xdr:colOff>
      <xdr:row>14</xdr:row>
      <xdr:rowOff>122533</xdr:rowOff>
    </xdr:from>
    <xdr:to>
      <xdr:col>14</xdr:col>
      <xdr:colOff>791775</xdr:colOff>
      <xdr:row>14</xdr:row>
      <xdr:rowOff>663046</xdr:rowOff>
    </xdr:to>
    <xdr:pic>
      <xdr:nvPicPr>
        <xdr:cNvPr id="3" name="Image 2">
          <a:extLst>
            <a:ext uri="{FF2B5EF4-FFF2-40B4-BE49-F238E27FC236}">
              <a16:creationId xmlns:a16="http://schemas.microsoft.com/office/drawing/2014/main" id="{997B864E-8788-4A5D-92FA-11D6970F9D0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4650" r="66667" b="21019"/>
        <a:stretch/>
      </xdr:blipFill>
      <xdr:spPr>
        <a:xfrm>
          <a:off x="23560525" y="9155408"/>
          <a:ext cx="504000" cy="540513"/>
        </a:xfrm>
        <a:prstGeom prst="rect">
          <a:avLst/>
        </a:prstGeom>
      </xdr:spPr>
    </xdr:pic>
    <xdr:clientData/>
  </xdr:twoCellAnchor>
  <xdr:twoCellAnchor editAs="oneCell">
    <xdr:from>
      <xdr:col>1</xdr:col>
      <xdr:colOff>566205</xdr:colOff>
      <xdr:row>15</xdr:row>
      <xdr:rowOff>66040</xdr:rowOff>
    </xdr:from>
    <xdr:to>
      <xdr:col>1</xdr:col>
      <xdr:colOff>1213492</xdr:colOff>
      <xdr:row>15</xdr:row>
      <xdr:rowOff>725714</xdr:rowOff>
    </xdr:to>
    <xdr:pic>
      <xdr:nvPicPr>
        <xdr:cNvPr id="4" name="Graphique 3" descr="Pile avec un remplissage uni">
          <a:extLst>
            <a:ext uri="{FF2B5EF4-FFF2-40B4-BE49-F238E27FC236}">
              <a16:creationId xmlns:a16="http://schemas.microsoft.com/office/drawing/2014/main" id="{62902B32-D1EB-4D64-A67C-B7AA5399EA4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47205" y="10010140"/>
          <a:ext cx="647287" cy="659674"/>
        </a:xfrm>
        <a:prstGeom prst="rect">
          <a:avLst/>
        </a:prstGeom>
      </xdr:spPr>
    </xdr:pic>
    <xdr:clientData/>
  </xdr:twoCellAnchor>
  <xdr:twoCellAnchor editAs="oneCell">
    <xdr:from>
      <xdr:col>1</xdr:col>
      <xdr:colOff>536813</xdr:colOff>
      <xdr:row>16</xdr:row>
      <xdr:rowOff>94920</xdr:rowOff>
    </xdr:from>
    <xdr:to>
      <xdr:col>1</xdr:col>
      <xdr:colOff>1242883</xdr:colOff>
      <xdr:row>16</xdr:row>
      <xdr:rowOff>810838</xdr:rowOff>
    </xdr:to>
    <xdr:pic>
      <xdr:nvPicPr>
        <xdr:cNvPr id="5" name="Graphique 4" descr="Maison avec un remplissage uni">
          <a:extLst>
            <a:ext uri="{FF2B5EF4-FFF2-40B4-BE49-F238E27FC236}">
              <a16:creationId xmlns:a16="http://schemas.microsoft.com/office/drawing/2014/main" id="{66FF2B31-8AB1-40B3-AADD-474F7652D24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917813" y="10801020"/>
          <a:ext cx="706070" cy="715918"/>
        </a:xfrm>
        <a:prstGeom prst="rect">
          <a:avLst/>
        </a:prstGeom>
      </xdr:spPr>
    </xdr:pic>
    <xdr:clientData/>
  </xdr:twoCellAnchor>
  <xdr:twoCellAnchor editAs="oneCell">
    <xdr:from>
      <xdr:col>1</xdr:col>
      <xdr:colOff>515042</xdr:colOff>
      <xdr:row>16</xdr:row>
      <xdr:rowOff>942044</xdr:rowOff>
    </xdr:from>
    <xdr:to>
      <xdr:col>1</xdr:col>
      <xdr:colOff>1264655</xdr:colOff>
      <xdr:row>17</xdr:row>
      <xdr:rowOff>558503</xdr:rowOff>
    </xdr:to>
    <xdr:pic>
      <xdr:nvPicPr>
        <xdr:cNvPr id="6" name="Graphique 5" descr="Voiture électrique avec un remplissage uni">
          <a:extLst>
            <a:ext uri="{FF2B5EF4-FFF2-40B4-BE49-F238E27FC236}">
              <a16:creationId xmlns:a16="http://schemas.microsoft.com/office/drawing/2014/main" id="{3BF22DB5-18A4-4FA6-89AB-EB635947E286}"/>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896042" y="11648144"/>
          <a:ext cx="749613" cy="759459"/>
        </a:xfrm>
        <a:prstGeom prst="rect">
          <a:avLst/>
        </a:prstGeom>
      </xdr:spPr>
    </xdr:pic>
    <xdr:clientData/>
  </xdr:twoCellAnchor>
  <xdr:twoCellAnchor editAs="oneCell">
    <xdr:from>
      <xdr:col>1</xdr:col>
      <xdr:colOff>566205</xdr:colOff>
      <xdr:row>17</xdr:row>
      <xdr:rowOff>689709</xdr:rowOff>
    </xdr:from>
    <xdr:to>
      <xdr:col>1</xdr:col>
      <xdr:colOff>1213491</xdr:colOff>
      <xdr:row>18</xdr:row>
      <xdr:rowOff>589197</xdr:rowOff>
    </xdr:to>
    <xdr:pic>
      <xdr:nvPicPr>
        <xdr:cNvPr id="7" name="Graphique 6" descr="Usine avec un remplissage uni">
          <a:extLst>
            <a:ext uri="{FF2B5EF4-FFF2-40B4-BE49-F238E27FC236}">
              <a16:creationId xmlns:a16="http://schemas.microsoft.com/office/drawing/2014/main" id="{291921D7-1964-4EDA-8588-39CE94575937}"/>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947205" y="12538809"/>
          <a:ext cx="647286" cy="661488"/>
        </a:xfrm>
        <a:prstGeom prst="rect">
          <a:avLst/>
        </a:prstGeom>
      </xdr:spPr>
    </xdr:pic>
    <xdr:clientData/>
  </xdr:twoCellAnchor>
  <xdr:twoCellAnchor editAs="oneCell">
    <xdr:from>
      <xdr:col>1</xdr:col>
      <xdr:colOff>544433</xdr:colOff>
      <xdr:row>18</xdr:row>
      <xdr:rowOff>720403</xdr:rowOff>
    </xdr:from>
    <xdr:to>
      <xdr:col>1</xdr:col>
      <xdr:colOff>1235264</xdr:colOff>
      <xdr:row>19</xdr:row>
      <xdr:rowOff>656903</xdr:rowOff>
    </xdr:to>
    <xdr:pic>
      <xdr:nvPicPr>
        <xdr:cNvPr id="8" name="Graphique 7" descr="Sécurité alimentaire avec un remplissage uni">
          <a:extLst>
            <a:ext uri="{FF2B5EF4-FFF2-40B4-BE49-F238E27FC236}">
              <a16:creationId xmlns:a16="http://schemas.microsoft.com/office/drawing/2014/main" id="{E76C4AE9-45D2-4E7D-9FD7-E59822E5930B}"/>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925433" y="13331503"/>
          <a:ext cx="690831" cy="698500"/>
        </a:xfrm>
        <a:prstGeom prst="rect">
          <a:avLst/>
        </a:prstGeom>
      </xdr:spPr>
    </xdr:pic>
    <xdr:clientData/>
  </xdr:twoCellAnchor>
  <xdr:twoCellAnchor editAs="oneCell">
    <xdr:from>
      <xdr:col>1</xdr:col>
      <xdr:colOff>574913</xdr:colOff>
      <xdr:row>20</xdr:row>
      <xdr:rowOff>26109</xdr:rowOff>
    </xdr:from>
    <xdr:to>
      <xdr:col>1</xdr:col>
      <xdr:colOff>1204783</xdr:colOff>
      <xdr:row>20</xdr:row>
      <xdr:rowOff>596106</xdr:rowOff>
    </xdr:to>
    <xdr:pic>
      <xdr:nvPicPr>
        <xdr:cNvPr id="9" name="Graphique 8" descr="Routeur sans fil avec un remplissage uni">
          <a:extLst>
            <a:ext uri="{FF2B5EF4-FFF2-40B4-BE49-F238E27FC236}">
              <a16:creationId xmlns:a16="http://schemas.microsoft.com/office/drawing/2014/main" id="{D11638F8-52E3-4BE2-8A79-B296F08D2F89}"/>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955913" y="14161209"/>
          <a:ext cx="629870" cy="569997"/>
        </a:xfrm>
        <a:prstGeom prst="rect">
          <a:avLst/>
        </a:prstGeom>
      </xdr:spPr>
    </xdr:pic>
    <xdr:clientData/>
  </xdr:twoCellAnchor>
  <xdr:twoCellAnchor editAs="oneCell">
    <xdr:from>
      <xdr:col>1</xdr:col>
      <xdr:colOff>540079</xdr:colOff>
      <xdr:row>20</xdr:row>
      <xdr:rowOff>727312</xdr:rowOff>
    </xdr:from>
    <xdr:to>
      <xdr:col>1</xdr:col>
      <xdr:colOff>1239618</xdr:colOff>
      <xdr:row>21</xdr:row>
      <xdr:rowOff>681592</xdr:rowOff>
    </xdr:to>
    <xdr:pic>
      <xdr:nvPicPr>
        <xdr:cNvPr id="10" name="Graphique 9" descr="Homme médecin avec un remplissage uni">
          <a:extLst>
            <a:ext uri="{FF2B5EF4-FFF2-40B4-BE49-F238E27FC236}">
              <a16:creationId xmlns:a16="http://schemas.microsoft.com/office/drawing/2014/main" id="{DEB2D680-803E-4E02-B138-F13EC719129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921079" y="14862412"/>
          <a:ext cx="699539" cy="716280"/>
        </a:xfrm>
        <a:prstGeom prst="rect">
          <a:avLst/>
        </a:prstGeom>
      </xdr:spPr>
    </xdr:pic>
    <xdr:clientData/>
  </xdr:twoCellAnchor>
  <xdr:twoCellAnchor editAs="oneCell">
    <xdr:from>
      <xdr:col>1</xdr:col>
      <xdr:colOff>538990</xdr:colOff>
      <xdr:row>22</xdr:row>
      <xdr:rowOff>50800</xdr:rowOff>
    </xdr:from>
    <xdr:to>
      <xdr:col>1</xdr:col>
      <xdr:colOff>1240707</xdr:colOff>
      <xdr:row>23</xdr:row>
      <xdr:rowOff>5079</xdr:rowOff>
    </xdr:to>
    <xdr:pic>
      <xdr:nvPicPr>
        <xdr:cNvPr id="11" name="Graphique 10" descr="Main ouverte avec une plante avec un remplissage uni">
          <a:extLst>
            <a:ext uri="{FF2B5EF4-FFF2-40B4-BE49-F238E27FC236}">
              <a16:creationId xmlns:a16="http://schemas.microsoft.com/office/drawing/2014/main" id="{BE037D97-C5FB-4873-B209-5A59A1B802B3}"/>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919990" y="15709900"/>
          <a:ext cx="701717" cy="716279"/>
        </a:xfrm>
        <a:prstGeom prst="rect">
          <a:avLst/>
        </a:prstGeom>
      </xdr:spPr>
    </xdr:pic>
    <xdr:clientData/>
  </xdr:twoCellAnchor>
  <xdr:oneCellAnchor>
    <xdr:from>
      <xdr:col>2</xdr:col>
      <xdr:colOff>1259736</xdr:colOff>
      <xdr:row>0</xdr:row>
      <xdr:rowOff>349828</xdr:rowOff>
    </xdr:from>
    <xdr:ext cx="8670387" cy="1125501"/>
    <xdr:sp macro="" textlink="">
      <xdr:nvSpPr>
        <xdr:cNvPr id="13" name="Rectangle 12">
          <a:extLst>
            <a:ext uri="{FF2B5EF4-FFF2-40B4-BE49-F238E27FC236}">
              <a16:creationId xmlns:a16="http://schemas.microsoft.com/office/drawing/2014/main" id="{B475304A-FF12-4CF6-914E-99F77EC48638}"/>
            </a:ext>
          </a:extLst>
        </xdr:cNvPr>
        <xdr:cNvSpPr/>
      </xdr:nvSpPr>
      <xdr:spPr>
        <a:xfrm>
          <a:off x="3065676" y="349828"/>
          <a:ext cx="8670387" cy="1125501"/>
        </a:xfrm>
        <a:prstGeom prst="rect">
          <a:avLst/>
        </a:prstGeom>
        <a:noFill/>
      </xdr:spPr>
      <xdr:txBody>
        <a:bodyPr wrap="none" lIns="91440" tIns="45720" rIns="91440" bIns="45720">
          <a:spAutoFit/>
        </a:bodyPr>
        <a:lstStyle/>
        <a:p>
          <a:pPr algn="ctr"/>
          <a:r>
            <a:rPr lang="fr-FR" sz="6600" b="1" cap="none" spc="50">
              <a:ln w="9525" cmpd="sng">
                <a:solidFill>
                  <a:srgbClr val="FF0000"/>
                </a:solidFill>
                <a:prstDash val="solid"/>
              </a:ln>
              <a:solidFill>
                <a:srgbClr val="70AD47">
                  <a:tint val="1000"/>
                </a:srgbClr>
              </a:solidFill>
              <a:effectLst/>
            </a:rPr>
            <a:t>Synthèse de l'allocation</a:t>
          </a:r>
        </a:p>
      </xdr:txBody>
    </xdr:sp>
    <xdr:clientData/>
  </xdr:oneCellAnchor>
  <xdr:oneCellAnchor>
    <xdr:from>
      <xdr:col>2</xdr:col>
      <xdr:colOff>1155705</xdr:colOff>
      <xdr:row>0</xdr:row>
      <xdr:rowOff>1223875</xdr:rowOff>
    </xdr:from>
    <xdr:ext cx="18619008" cy="1125501"/>
    <xdr:sp macro="" textlink="">
      <xdr:nvSpPr>
        <xdr:cNvPr id="14" name="Rectangle 13">
          <a:extLst>
            <a:ext uri="{FF2B5EF4-FFF2-40B4-BE49-F238E27FC236}">
              <a16:creationId xmlns:a16="http://schemas.microsoft.com/office/drawing/2014/main" id="{792B5EBE-CE77-4B09-8A40-620DD7A9B116}"/>
            </a:ext>
          </a:extLst>
        </xdr:cNvPr>
        <xdr:cNvSpPr/>
      </xdr:nvSpPr>
      <xdr:spPr>
        <a:xfrm>
          <a:off x="2917830" y="1223875"/>
          <a:ext cx="18619008" cy="1125501"/>
        </a:xfrm>
        <a:prstGeom prst="rect">
          <a:avLst/>
        </a:prstGeom>
        <a:noFill/>
      </xdr:spPr>
      <xdr:txBody>
        <a:bodyPr wrap="none" lIns="91440" tIns="45720" rIns="91440" bIns="45720">
          <a:spAutoFit/>
        </a:bodyPr>
        <a:lstStyle/>
        <a:p>
          <a:pPr algn="ctr"/>
          <a:r>
            <a:rPr lang="fr-FR" sz="6600" b="1" cap="none" spc="50">
              <a:ln w="9525" cmpd="sng">
                <a:solidFill>
                  <a:srgbClr val="FF0000"/>
                </a:solidFill>
                <a:prstDash val="solid"/>
              </a:ln>
              <a:solidFill>
                <a:srgbClr val="FF0000"/>
              </a:solidFill>
              <a:effectLst/>
            </a:rPr>
            <a:t>des</a:t>
          </a:r>
          <a:r>
            <a:rPr lang="fr-FR" sz="6600" b="1" cap="none" spc="50" baseline="0">
              <a:ln w="9525" cmpd="sng">
                <a:solidFill>
                  <a:srgbClr val="FF0000"/>
                </a:solidFill>
                <a:prstDash val="solid"/>
              </a:ln>
              <a:solidFill>
                <a:srgbClr val="FF0000"/>
              </a:solidFill>
              <a:effectLst/>
            </a:rPr>
            <a:t> fonds levés pour l'obligation 2023-1 (mai 2023)</a:t>
          </a:r>
          <a:endParaRPr lang="fr-FR" sz="6600" b="1" cap="none" spc="50">
            <a:ln w="9525" cmpd="sng">
              <a:solidFill>
                <a:srgbClr val="FF0000"/>
              </a:solidFill>
              <a:prstDash val="solid"/>
            </a:ln>
            <a:solidFill>
              <a:srgbClr val="FF0000"/>
            </a:solidFill>
            <a:effectLst/>
          </a:endParaRPr>
        </a:p>
      </xdr:txBody>
    </xdr:sp>
    <xdr:clientData/>
  </xdr:oneCellAnchor>
  <xdr:twoCellAnchor>
    <xdr:from>
      <xdr:col>2</xdr:col>
      <xdr:colOff>1984375</xdr:colOff>
      <xdr:row>0</xdr:row>
      <xdr:rowOff>2198122</xdr:rowOff>
    </xdr:from>
    <xdr:to>
      <xdr:col>9</xdr:col>
      <xdr:colOff>613409</xdr:colOff>
      <xdr:row>13</xdr:row>
      <xdr:rowOff>207125</xdr:rowOff>
    </xdr:to>
    <xdr:graphicFrame macro="">
      <xdr:nvGraphicFramePr>
        <xdr:cNvPr id="15" name="Graphique 14">
          <a:extLst>
            <a:ext uri="{FF2B5EF4-FFF2-40B4-BE49-F238E27FC236}">
              <a16:creationId xmlns:a16="http://schemas.microsoft.com/office/drawing/2014/main" id="{00A93F13-F715-4D97-9253-6C7CB535C7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38100</xdr:colOff>
      <xdr:row>1</xdr:row>
      <xdr:rowOff>579120</xdr:rowOff>
    </xdr:from>
    <xdr:to>
      <xdr:col>2</xdr:col>
      <xdr:colOff>2148839</xdr:colOff>
      <xdr:row>6</xdr:row>
      <xdr:rowOff>320040</xdr:rowOff>
    </xdr:to>
    <xdr:sp macro="" textlink="">
      <xdr:nvSpPr>
        <xdr:cNvPr id="16" name="ZoneTexte 15">
          <a:extLst>
            <a:ext uri="{FF2B5EF4-FFF2-40B4-BE49-F238E27FC236}">
              <a16:creationId xmlns:a16="http://schemas.microsoft.com/office/drawing/2014/main" id="{30DEEC4E-1DF2-4A03-8BF9-079FB2F4D49F}"/>
            </a:ext>
          </a:extLst>
        </xdr:cNvPr>
        <xdr:cNvSpPr txBox="1"/>
      </xdr:nvSpPr>
      <xdr:spPr>
        <a:xfrm>
          <a:off x="434340" y="3154680"/>
          <a:ext cx="3528059" cy="2453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r" defTabSz="914400" rtl="0" eaLnBrk="1" fontAlgn="auto" latinLnBrk="0" hangingPunct="1">
            <a:lnSpc>
              <a:spcPct val="100000"/>
            </a:lnSpc>
            <a:spcBef>
              <a:spcPts val="0"/>
            </a:spcBef>
            <a:spcAft>
              <a:spcPts val="0"/>
            </a:spcAft>
            <a:buClrTx/>
            <a:buSzTx/>
            <a:buFontTx/>
            <a:buNone/>
            <a:tabLst/>
            <a:defRPr/>
          </a:pPr>
          <a:r>
            <a:rPr lang="fr-FR" sz="2800" b="1" i="0" baseline="0">
              <a:solidFill>
                <a:srgbClr val="FF0000"/>
              </a:solidFill>
              <a:effectLst/>
              <a:latin typeface="+mn-lt"/>
              <a:ea typeface="+mn-ea"/>
              <a:cs typeface="+mn-cs"/>
            </a:rPr>
            <a:t>Répartition du montant total investi par catégorie d'actif</a:t>
          </a:r>
          <a:endParaRPr lang="fr-FR" sz="2800">
            <a:solidFill>
              <a:srgbClr val="FF0000"/>
            </a:solidFill>
            <a:effectLst/>
          </a:endParaRPr>
        </a:p>
      </xdr:txBody>
    </xdr:sp>
    <xdr:clientData/>
  </xdr:twoCellAnchor>
  <xdr:twoCellAnchor editAs="oneCell">
    <xdr:from>
      <xdr:col>0</xdr:col>
      <xdr:colOff>363682</xdr:colOff>
      <xdr:row>0</xdr:row>
      <xdr:rowOff>259772</xdr:rowOff>
    </xdr:from>
    <xdr:to>
      <xdr:col>2</xdr:col>
      <xdr:colOff>937227</xdr:colOff>
      <xdr:row>1</xdr:row>
      <xdr:rowOff>24212</xdr:rowOff>
    </xdr:to>
    <xdr:pic>
      <xdr:nvPicPr>
        <xdr:cNvPr id="17" name="Image 16">
          <a:extLst>
            <a:ext uri="{FF2B5EF4-FFF2-40B4-BE49-F238E27FC236}">
              <a16:creationId xmlns:a16="http://schemas.microsoft.com/office/drawing/2014/main" id="{03395ABE-1E04-4628-BA77-56D0F1E2D3CA}"/>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363682" y="259772"/>
          <a:ext cx="2379485" cy="2340000"/>
        </a:xfrm>
        <a:prstGeom prst="rect">
          <a:avLst/>
        </a:prstGeom>
      </xdr:spPr>
    </xdr:pic>
    <xdr:clientData/>
  </xdr:twoCellAnchor>
  <xdr:twoCellAnchor editAs="oneCell">
    <xdr:from>
      <xdr:col>2</xdr:col>
      <xdr:colOff>835429</xdr:colOff>
      <xdr:row>29</xdr:row>
      <xdr:rowOff>347749</xdr:rowOff>
    </xdr:from>
    <xdr:to>
      <xdr:col>2</xdr:col>
      <xdr:colOff>1499457</xdr:colOff>
      <xdr:row>29</xdr:row>
      <xdr:rowOff>1004059</xdr:rowOff>
    </xdr:to>
    <xdr:pic>
      <xdr:nvPicPr>
        <xdr:cNvPr id="18" name="Graphique 17" descr="Pile avec un remplissage uni">
          <a:extLst>
            <a:ext uri="{FF2B5EF4-FFF2-40B4-BE49-F238E27FC236}">
              <a16:creationId xmlns:a16="http://schemas.microsoft.com/office/drawing/2014/main" id="{C55EB268-7660-4F6C-8060-E22F92676AA6}"/>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 uri="{96DAC541-7B7A-43D3-8B79-37D633B846F1}">
              <asvg:svgBlip xmlns:asvg="http://schemas.microsoft.com/office/drawing/2016/SVG/main" r:embed="rId22"/>
            </a:ext>
          </a:extLst>
        </a:blip>
        <a:stretch>
          <a:fillRect/>
        </a:stretch>
      </xdr:blipFill>
      <xdr:spPr>
        <a:xfrm>
          <a:off x="2648989" y="19992109"/>
          <a:ext cx="664028" cy="656310"/>
        </a:xfrm>
        <a:prstGeom prst="rect">
          <a:avLst/>
        </a:prstGeom>
      </xdr:spPr>
    </xdr:pic>
    <xdr:clientData/>
  </xdr:twoCellAnchor>
  <xdr:twoCellAnchor editAs="oneCell">
    <xdr:from>
      <xdr:col>2</xdr:col>
      <xdr:colOff>807720</xdr:colOff>
      <xdr:row>31</xdr:row>
      <xdr:rowOff>1598122</xdr:rowOff>
    </xdr:from>
    <xdr:to>
      <xdr:col>2</xdr:col>
      <xdr:colOff>1530531</xdr:colOff>
      <xdr:row>31</xdr:row>
      <xdr:rowOff>2304486</xdr:rowOff>
    </xdr:to>
    <xdr:pic>
      <xdr:nvPicPr>
        <xdr:cNvPr id="19" name="Graphique 18" descr="Maison avec un remplissage uni">
          <a:extLst>
            <a:ext uri="{FF2B5EF4-FFF2-40B4-BE49-F238E27FC236}">
              <a16:creationId xmlns:a16="http://schemas.microsoft.com/office/drawing/2014/main" id="{70F8FBCB-2C54-49F3-B4D7-6DC7C53F8963}"/>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 uri="{96DAC541-7B7A-43D3-8B79-37D633B846F1}">
              <asvg:svgBlip xmlns:asvg="http://schemas.microsoft.com/office/drawing/2016/SVG/main" r:embed="rId24"/>
            </a:ext>
          </a:extLst>
        </a:blip>
        <a:stretch>
          <a:fillRect/>
        </a:stretch>
      </xdr:blipFill>
      <xdr:spPr>
        <a:xfrm>
          <a:off x="2621280" y="25052482"/>
          <a:ext cx="722811" cy="707634"/>
        </a:xfrm>
        <a:prstGeom prst="rect">
          <a:avLst/>
        </a:prstGeom>
      </xdr:spPr>
    </xdr:pic>
    <xdr:clientData/>
  </xdr:twoCellAnchor>
  <xdr:twoCellAnchor editAs="oneCell">
    <xdr:from>
      <xdr:col>2</xdr:col>
      <xdr:colOff>779318</xdr:colOff>
      <xdr:row>35</xdr:row>
      <xdr:rowOff>500150</xdr:rowOff>
    </xdr:from>
    <xdr:to>
      <xdr:col>2</xdr:col>
      <xdr:colOff>1515192</xdr:colOff>
      <xdr:row>35</xdr:row>
      <xdr:rowOff>1266912</xdr:rowOff>
    </xdr:to>
    <xdr:pic>
      <xdr:nvPicPr>
        <xdr:cNvPr id="20" name="Graphique 19" descr="Voiture électrique avec un remplissage uni">
          <a:extLst>
            <a:ext uri="{FF2B5EF4-FFF2-40B4-BE49-F238E27FC236}">
              <a16:creationId xmlns:a16="http://schemas.microsoft.com/office/drawing/2014/main" id="{A6D59C11-6C58-4C98-B132-B06E1E51CBE7}"/>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 uri="{96DAC541-7B7A-43D3-8B79-37D633B846F1}">
              <asvg:svgBlip xmlns:asvg="http://schemas.microsoft.com/office/drawing/2016/SVG/main" r:embed="rId26"/>
            </a:ext>
          </a:extLst>
        </a:blip>
        <a:stretch>
          <a:fillRect/>
        </a:stretch>
      </xdr:blipFill>
      <xdr:spPr>
        <a:xfrm>
          <a:off x="2592878" y="31864070"/>
          <a:ext cx="735874" cy="766762"/>
        </a:xfrm>
        <a:prstGeom prst="rect">
          <a:avLst/>
        </a:prstGeom>
      </xdr:spPr>
    </xdr:pic>
    <xdr:clientData/>
  </xdr:twoCellAnchor>
  <xdr:twoCellAnchor editAs="oneCell">
    <xdr:from>
      <xdr:col>2</xdr:col>
      <xdr:colOff>788324</xdr:colOff>
      <xdr:row>38</xdr:row>
      <xdr:rowOff>1197032</xdr:rowOff>
    </xdr:from>
    <xdr:to>
      <xdr:col>2</xdr:col>
      <xdr:colOff>1479155</xdr:colOff>
      <xdr:row>38</xdr:row>
      <xdr:rowOff>1914926</xdr:rowOff>
    </xdr:to>
    <xdr:pic>
      <xdr:nvPicPr>
        <xdr:cNvPr id="22" name="Graphique 21" descr="Sécurité alimentaire avec un remplissage uni">
          <a:extLst>
            <a:ext uri="{FF2B5EF4-FFF2-40B4-BE49-F238E27FC236}">
              <a16:creationId xmlns:a16="http://schemas.microsoft.com/office/drawing/2014/main" id="{581B8A82-5F2A-4102-AD30-7B907A5B23DB}"/>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 uri="{96DAC541-7B7A-43D3-8B79-37D633B846F1}">
              <asvg:svgBlip xmlns:asvg="http://schemas.microsoft.com/office/drawing/2016/SVG/main" r:embed="rId28"/>
            </a:ext>
          </a:extLst>
        </a:blip>
        <a:stretch>
          <a:fillRect/>
        </a:stretch>
      </xdr:blipFill>
      <xdr:spPr>
        <a:xfrm>
          <a:off x="2601884" y="38687432"/>
          <a:ext cx="690831" cy="717894"/>
        </a:xfrm>
        <a:prstGeom prst="rect">
          <a:avLst/>
        </a:prstGeom>
      </xdr:spPr>
    </xdr:pic>
    <xdr:clientData/>
  </xdr:twoCellAnchor>
  <xdr:twoCellAnchor editAs="oneCell">
    <xdr:from>
      <xdr:col>2</xdr:col>
      <xdr:colOff>844434</xdr:colOff>
      <xdr:row>40</xdr:row>
      <xdr:rowOff>1555172</xdr:rowOff>
    </xdr:from>
    <xdr:to>
      <xdr:col>2</xdr:col>
      <xdr:colOff>1491045</xdr:colOff>
      <xdr:row>40</xdr:row>
      <xdr:rowOff>2119322</xdr:rowOff>
    </xdr:to>
    <xdr:pic>
      <xdr:nvPicPr>
        <xdr:cNvPr id="23" name="Graphique 22" descr="Routeur sans fil avec un remplissage uni">
          <a:extLst>
            <a:ext uri="{FF2B5EF4-FFF2-40B4-BE49-F238E27FC236}">
              <a16:creationId xmlns:a16="http://schemas.microsoft.com/office/drawing/2014/main" id="{FF257FAA-831D-45EA-A4D3-6A10CE930170}"/>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 uri="{96DAC541-7B7A-43D3-8B79-37D633B846F1}">
              <asvg:svgBlip xmlns:asvg="http://schemas.microsoft.com/office/drawing/2016/SVG/main" r:embed="rId30"/>
            </a:ext>
          </a:extLst>
        </a:blip>
        <a:stretch>
          <a:fillRect/>
        </a:stretch>
      </xdr:blipFill>
      <xdr:spPr>
        <a:xfrm>
          <a:off x="2657994" y="42748892"/>
          <a:ext cx="646611" cy="574945"/>
        </a:xfrm>
        <a:prstGeom prst="rect">
          <a:avLst/>
        </a:prstGeom>
      </xdr:spPr>
    </xdr:pic>
    <xdr:clientData/>
  </xdr:twoCellAnchor>
  <xdr:twoCellAnchor editAs="oneCell">
    <xdr:from>
      <xdr:col>2</xdr:col>
      <xdr:colOff>890154</xdr:colOff>
      <xdr:row>42</xdr:row>
      <xdr:rowOff>925483</xdr:rowOff>
    </xdr:from>
    <xdr:to>
      <xdr:col>2</xdr:col>
      <xdr:colOff>1488869</xdr:colOff>
      <xdr:row>42</xdr:row>
      <xdr:rowOff>1523557</xdr:rowOff>
    </xdr:to>
    <xdr:pic>
      <xdr:nvPicPr>
        <xdr:cNvPr id="24" name="Graphique 23" descr="Homme médecin avec un remplissage uni">
          <a:extLst>
            <a:ext uri="{FF2B5EF4-FFF2-40B4-BE49-F238E27FC236}">
              <a16:creationId xmlns:a16="http://schemas.microsoft.com/office/drawing/2014/main" id="{35137022-0A5E-40BA-B11E-A705D13D636A}"/>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 uri="{96DAC541-7B7A-43D3-8B79-37D633B846F1}">
              <asvg:svgBlip xmlns:asvg="http://schemas.microsoft.com/office/drawing/2016/SVG/main" r:embed="rId32"/>
            </a:ext>
          </a:extLst>
        </a:blip>
        <a:stretch>
          <a:fillRect/>
        </a:stretch>
      </xdr:blipFill>
      <xdr:spPr>
        <a:xfrm>
          <a:off x="2703714" y="45487243"/>
          <a:ext cx="598715" cy="598074"/>
        </a:xfrm>
        <a:prstGeom prst="rect">
          <a:avLst/>
        </a:prstGeom>
      </xdr:spPr>
    </xdr:pic>
    <xdr:clientData/>
  </xdr:twoCellAnchor>
  <xdr:twoCellAnchor editAs="oneCell">
    <xdr:from>
      <xdr:col>2</xdr:col>
      <xdr:colOff>742603</xdr:colOff>
      <xdr:row>43</xdr:row>
      <xdr:rowOff>1291244</xdr:rowOff>
    </xdr:from>
    <xdr:to>
      <xdr:col>2</xdr:col>
      <xdr:colOff>1461061</xdr:colOff>
      <xdr:row>43</xdr:row>
      <xdr:rowOff>2005791</xdr:rowOff>
    </xdr:to>
    <xdr:pic>
      <xdr:nvPicPr>
        <xdr:cNvPr id="26" name="Graphique 25" descr="Main ouverte avec une plante avec un remplissage uni">
          <a:extLst>
            <a:ext uri="{FF2B5EF4-FFF2-40B4-BE49-F238E27FC236}">
              <a16:creationId xmlns:a16="http://schemas.microsoft.com/office/drawing/2014/main" id="{D50146F2-EADF-4C4D-AA3D-A2918282822E}"/>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 uri="{96DAC541-7B7A-43D3-8B79-37D633B846F1}">
              <asvg:svgBlip xmlns:asvg="http://schemas.microsoft.com/office/drawing/2016/SVG/main" r:embed="rId34"/>
            </a:ext>
          </a:extLst>
        </a:blip>
        <a:stretch>
          <a:fillRect/>
        </a:stretch>
      </xdr:blipFill>
      <xdr:spPr>
        <a:xfrm>
          <a:off x="2548543" y="72599204"/>
          <a:ext cx="718458" cy="714547"/>
        </a:xfrm>
        <a:prstGeom prst="rect">
          <a:avLst/>
        </a:prstGeom>
      </xdr:spPr>
    </xdr:pic>
    <xdr:clientData/>
  </xdr:twoCellAnchor>
  <xdr:twoCellAnchor editAs="oneCell">
    <xdr:from>
      <xdr:col>14</xdr:col>
      <xdr:colOff>458393</xdr:colOff>
      <xdr:row>29</xdr:row>
      <xdr:rowOff>868680</xdr:rowOff>
    </xdr:from>
    <xdr:to>
      <xdr:col>15</xdr:col>
      <xdr:colOff>210108</xdr:colOff>
      <xdr:row>29</xdr:row>
      <xdr:rowOff>1569720</xdr:rowOff>
    </xdr:to>
    <xdr:pic>
      <xdr:nvPicPr>
        <xdr:cNvPr id="27" name="Graphique 26" descr="Écran avec un remplissage uni">
          <a:hlinkClick xmlns:r="http://schemas.openxmlformats.org/officeDocument/2006/relationships" r:id="rId35"/>
          <a:extLst>
            <a:ext uri="{FF2B5EF4-FFF2-40B4-BE49-F238E27FC236}">
              <a16:creationId xmlns:a16="http://schemas.microsoft.com/office/drawing/2014/main" id="{45FFB62A-420B-4D6F-A689-2221587E867A}"/>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4404243" y="20032980"/>
          <a:ext cx="685165" cy="701040"/>
        </a:xfrm>
        <a:prstGeom prst="rect">
          <a:avLst/>
        </a:prstGeom>
      </xdr:spPr>
    </xdr:pic>
    <xdr:clientData/>
  </xdr:twoCellAnchor>
  <xdr:oneCellAnchor>
    <xdr:from>
      <xdr:col>14</xdr:col>
      <xdr:colOff>485380</xdr:colOff>
      <xdr:row>30</xdr:row>
      <xdr:rowOff>948690</xdr:rowOff>
    </xdr:from>
    <xdr:ext cx="701040" cy="701040"/>
    <xdr:pic>
      <xdr:nvPicPr>
        <xdr:cNvPr id="28" name="Graphique 27" descr="Écran avec un remplissage uni">
          <a:hlinkClick xmlns:r="http://schemas.openxmlformats.org/officeDocument/2006/relationships" r:id="rId38"/>
          <a:extLst>
            <a:ext uri="{FF2B5EF4-FFF2-40B4-BE49-F238E27FC236}">
              <a16:creationId xmlns:a16="http://schemas.microsoft.com/office/drawing/2014/main" id="{7C568AF0-569C-4053-AE17-41688F5F9384}"/>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4431230" y="22703790"/>
          <a:ext cx="701040" cy="701040"/>
        </a:xfrm>
        <a:prstGeom prst="rect">
          <a:avLst/>
        </a:prstGeom>
      </xdr:spPr>
    </xdr:pic>
    <xdr:clientData/>
  </xdr:oneCellAnchor>
  <xdr:oneCellAnchor>
    <xdr:from>
      <xdr:col>14</xdr:col>
      <xdr:colOff>466330</xdr:colOff>
      <xdr:row>31</xdr:row>
      <xdr:rowOff>1097280</xdr:rowOff>
    </xdr:from>
    <xdr:ext cx="701040" cy="701040"/>
    <xdr:pic>
      <xdr:nvPicPr>
        <xdr:cNvPr id="30" name="Graphique 29" descr="Écran avec un remplissage uni">
          <a:hlinkClick xmlns:r="http://schemas.openxmlformats.org/officeDocument/2006/relationships" r:id="rId39"/>
          <a:extLst>
            <a:ext uri="{FF2B5EF4-FFF2-40B4-BE49-F238E27FC236}">
              <a16:creationId xmlns:a16="http://schemas.microsoft.com/office/drawing/2014/main" id="{9FE34DAB-CDBA-4D59-9AFE-DC49729EC222}"/>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4412180" y="25443180"/>
          <a:ext cx="701040" cy="701040"/>
        </a:xfrm>
        <a:prstGeom prst="rect">
          <a:avLst/>
        </a:prstGeom>
      </xdr:spPr>
    </xdr:pic>
    <xdr:clientData/>
  </xdr:oneCellAnchor>
  <xdr:oneCellAnchor>
    <xdr:from>
      <xdr:col>14</xdr:col>
      <xdr:colOff>466330</xdr:colOff>
      <xdr:row>33</xdr:row>
      <xdr:rowOff>975360</xdr:rowOff>
    </xdr:from>
    <xdr:ext cx="701040" cy="701040"/>
    <xdr:pic>
      <xdr:nvPicPr>
        <xdr:cNvPr id="32" name="Graphique 31" descr="Écran avec un remplissage uni">
          <a:hlinkClick xmlns:r="http://schemas.openxmlformats.org/officeDocument/2006/relationships" r:id="rId40"/>
          <a:extLst>
            <a:ext uri="{FF2B5EF4-FFF2-40B4-BE49-F238E27FC236}">
              <a16:creationId xmlns:a16="http://schemas.microsoft.com/office/drawing/2014/main" id="{7F15CC36-60DA-49C0-B8C8-86FE903011E3}"/>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4412180" y="30502860"/>
          <a:ext cx="701040" cy="701040"/>
        </a:xfrm>
        <a:prstGeom prst="rect">
          <a:avLst/>
        </a:prstGeom>
      </xdr:spPr>
    </xdr:pic>
    <xdr:clientData/>
  </xdr:oneCellAnchor>
  <xdr:oneCellAnchor>
    <xdr:from>
      <xdr:col>14</xdr:col>
      <xdr:colOff>466330</xdr:colOff>
      <xdr:row>35</xdr:row>
      <xdr:rowOff>975360</xdr:rowOff>
    </xdr:from>
    <xdr:ext cx="701040" cy="701040"/>
    <xdr:pic>
      <xdr:nvPicPr>
        <xdr:cNvPr id="34" name="Graphique 33" descr="Écran avec un remplissage uni">
          <a:hlinkClick xmlns:r="http://schemas.openxmlformats.org/officeDocument/2006/relationships" r:id="rId41"/>
          <a:extLst>
            <a:ext uri="{FF2B5EF4-FFF2-40B4-BE49-F238E27FC236}">
              <a16:creationId xmlns:a16="http://schemas.microsoft.com/office/drawing/2014/main" id="{91490650-AB7C-4AF8-9E26-35678D7AFFAC}"/>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4412180" y="35684460"/>
          <a:ext cx="701040" cy="701040"/>
        </a:xfrm>
        <a:prstGeom prst="rect">
          <a:avLst/>
        </a:prstGeom>
      </xdr:spPr>
    </xdr:pic>
    <xdr:clientData/>
  </xdr:oneCellAnchor>
  <xdr:oneCellAnchor>
    <xdr:from>
      <xdr:col>14</xdr:col>
      <xdr:colOff>466330</xdr:colOff>
      <xdr:row>37</xdr:row>
      <xdr:rowOff>1063625</xdr:rowOff>
    </xdr:from>
    <xdr:ext cx="701040" cy="701040"/>
    <xdr:pic>
      <xdr:nvPicPr>
        <xdr:cNvPr id="36" name="Graphique 35" descr="Écran avec un remplissage uni">
          <a:hlinkClick xmlns:r="http://schemas.openxmlformats.org/officeDocument/2006/relationships" r:id="rId42"/>
          <a:extLst>
            <a:ext uri="{FF2B5EF4-FFF2-40B4-BE49-F238E27FC236}">
              <a16:creationId xmlns:a16="http://schemas.microsoft.com/office/drawing/2014/main" id="{BECDBE80-CBE9-4704-AB92-23CC15A84C60}"/>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3739080" y="35972750"/>
          <a:ext cx="701040" cy="701040"/>
        </a:xfrm>
        <a:prstGeom prst="rect">
          <a:avLst/>
        </a:prstGeom>
      </xdr:spPr>
    </xdr:pic>
    <xdr:clientData/>
  </xdr:oneCellAnchor>
  <xdr:oneCellAnchor>
    <xdr:from>
      <xdr:col>14</xdr:col>
      <xdr:colOff>542530</xdr:colOff>
      <xdr:row>40</xdr:row>
      <xdr:rowOff>1024890</xdr:rowOff>
    </xdr:from>
    <xdr:ext cx="701040" cy="701040"/>
    <xdr:pic>
      <xdr:nvPicPr>
        <xdr:cNvPr id="43" name="Graphique 42" descr="Écran avec un remplissage uni">
          <a:hlinkClick xmlns:r="http://schemas.openxmlformats.org/officeDocument/2006/relationships" r:id="rId43"/>
          <a:extLst>
            <a:ext uri="{FF2B5EF4-FFF2-40B4-BE49-F238E27FC236}">
              <a16:creationId xmlns:a16="http://schemas.microsoft.com/office/drawing/2014/main" id="{1BC2BB51-821C-49D9-86D6-CD5C10A15E7A}"/>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4488380" y="48687990"/>
          <a:ext cx="701040" cy="701040"/>
        </a:xfrm>
        <a:prstGeom prst="rect">
          <a:avLst/>
        </a:prstGeom>
      </xdr:spPr>
    </xdr:pic>
    <xdr:clientData/>
  </xdr:oneCellAnchor>
  <xdr:oneCellAnchor>
    <xdr:from>
      <xdr:col>14</xdr:col>
      <xdr:colOff>542530</xdr:colOff>
      <xdr:row>41</xdr:row>
      <xdr:rowOff>943310</xdr:rowOff>
    </xdr:from>
    <xdr:ext cx="701040" cy="701040"/>
    <xdr:pic>
      <xdr:nvPicPr>
        <xdr:cNvPr id="47" name="Graphique 46" descr="Écran avec un remplissage uni">
          <a:hlinkClick xmlns:r="http://schemas.openxmlformats.org/officeDocument/2006/relationships" r:id="rId44"/>
          <a:extLst>
            <a:ext uri="{FF2B5EF4-FFF2-40B4-BE49-F238E27FC236}">
              <a16:creationId xmlns:a16="http://schemas.microsoft.com/office/drawing/2014/main" id="{B0F9421D-8DAF-4F3A-B79E-A1BB4C9E3B51}"/>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4488380" y="51197210"/>
          <a:ext cx="701040" cy="701040"/>
        </a:xfrm>
        <a:prstGeom prst="rect">
          <a:avLst/>
        </a:prstGeom>
      </xdr:spPr>
    </xdr:pic>
    <xdr:clientData/>
  </xdr:oneCellAnchor>
  <xdr:oneCellAnchor>
    <xdr:from>
      <xdr:col>14</xdr:col>
      <xdr:colOff>561580</xdr:colOff>
      <xdr:row>42</xdr:row>
      <xdr:rowOff>989254</xdr:rowOff>
    </xdr:from>
    <xdr:ext cx="701040" cy="701040"/>
    <xdr:pic>
      <xdr:nvPicPr>
        <xdr:cNvPr id="48" name="Graphique 47" descr="Écran avec un remplissage uni">
          <a:hlinkClick xmlns:r="http://schemas.openxmlformats.org/officeDocument/2006/relationships" r:id="rId45"/>
          <a:extLst>
            <a:ext uri="{FF2B5EF4-FFF2-40B4-BE49-F238E27FC236}">
              <a16:creationId xmlns:a16="http://schemas.microsoft.com/office/drawing/2014/main" id="{D3152CAB-C9C8-4E02-8AB0-2AE3B8129587}"/>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4507430" y="53833954"/>
          <a:ext cx="701040" cy="701040"/>
        </a:xfrm>
        <a:prstGeom prst="rect">
          <a:avLst/>
        </a:prstGeom>
      </xdr:spPr>
    </xdr:pic>
    <xdr:clientData/>
  </xdr:oneCellAnchor>
  <xdr:oneCellAnchor>
    <xdr:from>
      <xdr:col>14</xdr:col>
      <xdr:colOff>542530</xdr:colOff>
      <xdr:row>43</xdr:row>
      <xdr:rowOff>994410</xdr:rowOff>
    </xdr:from>
    <xdr:ext cx="701040" cy="701040"/>
    <xdr:pic>
      <xdr:nvPicPr>
        <xdr:cNvPr id="54" name="Graphique 53" descr="Écran avec un remplissage uni">
          <a:hlinkClick xmlns:r="http://schemas.openxmlformats.org/officeDocument/2006/relationships" r:id="rId46"/>
          <a:extLst>
            <a:ext uri="{FF2B5EF4-FFF2-40B4-BE49-F238E27FC236}">
              <a16:creationId xmlns:a16="http://schemas.microsoft.com/office/drawing/2014/main" id="{9F851D38-5DF0-4D52-BDCD-FA9571B8CFB7}"/>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4488380" y="56429910"/>
          <a:ext cx="701040" cy="701040"/>
        </a:xfrm>
        <a:prstGeom prst="rect">
          <a:avLst/>
        </a:prstGeom>
      </xdr:spPr>
    </xdr:pic>
    <xdr:clientData/>
  </xdr:oneCellAnchor>
  <xdr:oneCellAnchor>
    <xdr:from>
      <xdr:col>14</xdr:col>
      <xdr:colOff>466330</xdr:colOff>
      <xdr:row>32</xdr:row>
      <xdr:rowOff>990600</xdr:rowOff>
    </xdr:from>
    <xdr:ext cx="701040" cy="701040"/>
    <xdr:pic>
      <xdr:nvPicPr>
        <xdr:cNvPr id="56" name="Graphique 55" descr="Écran avec un remplissage uni">
          <a:hlinkClick xmlns:r="http://schemas.openxmlformats.org/officeDocument/2006/relationships" r:id="rId47"/>
          <a:extLst>
            <a:ext uri="{FF2B5EF4-FFF2-40B4-BE49-F238E27FC236}">
              <a16:creationId xmlns:a16="http://schemas.microsoft.com/office/drawing/2014/main" id="{A14FA73F-DACA-4A39-9C0E-EF3FBE698230}"/>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4412180" y="27927300"/>
          <a:ext cx="701040" cy="701040"/>
        </a:xfrm>
        <a:prstGeom prst="rect">
          <a:avLst/>
        </a:prstGeom>
      </xdr:spPr>
    </xdr:pic>
    <xdr:clientData/>
  </xdr:oneCellAnchor>
  <xdr:oneCellAnchor>
    <xdr:from>
      <xdr:col>14</xdr:col>
      <xdr:colOff>466330</xdr:colOff>
      <xdr:row>34</xdr:row>
      <xdr:rowOff>990600</xdr:rowOff>
    </xdr:from>
    <xdr:ext cx="701040" cy="701040"/>
    <xdr:pic>
      <xdr:nvPicPr>
        <xdr:cNvPr id="57" name="Graphique 56" descr="Écran avec un remplissage uni">
          <a:hlinkClick xmlns:r="http://schemas.openxmlformats.org/officeDocument/2006/relationships" r:id="rId48"/>
          <a:extLst>
            <a:ext uri="{FF2B5EF4-FFF2-40B4-BE49-F238E27FC236}">
              <a16:creationId xmlns:a16="http://schemas.microsoft.com/office/drawing/2014/main" id="{23BAD6FF-9B95-4824-A517-6F487995F860}"/>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4412180" y="33108900"/>
          <a:ext cx="701040" cy="701040"/>
        </a:xfrm>
        <a:prstGeom prst="rect">
          <a:avLst/>
        </a:prstGeom>
      </xdr:spPr>
    </xdr:pic>
    <xdr:clientData/>
  </xdr:oneCellAnchor>
  <xdr:oneCellAnchor>
    <xdr:from>
      <xdr:col>14</xdr:col>
      <xdr:colOff>485380</xdr:colOff>
      <xdr:row>36</xdr:row>
      <xdr:rowOff>944880</xdr:rowOff>
    </xdr:from>
    <xdr:ext cx="701040" cy="701040"/>
    <xdr:pic>
      <xdr:nvPicPr>
        <xdr:cNvPr id="58" name="Graphique 57" descr="Écran avec un remplissage uni">
          <a:hlinkClick xmlns:r="http://schemas.openxmlformats.org/officeDocument/2006/relationships" r:id="rId49"/>
          <a:extLst>
            <a:ext uri="{FF2B5EF4-FFF2-40B4-BE49-F238E27FC236}">
              <a16:creationId xmlns:a16="http://schemas.microsoft.com/office/drawing/2014/main" id="{0DB27ACC-DEEF-4AB6-A5CA-5B51D4F3A641}"/>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4431230" y="38244780"/>
          <a:ext cx="701040" cy="701040"/>
        </a:xfrm>
        <a:prstGeom prst="rect">
          <a:avLst/>
        </a:prstGeom>
      </xdr:spPr>
    </xdr:pic>
    <xdr:clientData/>
  </xdr:oneCellAnchor>
  <xdr:oneCellAnchor>
    <xdr:from>
      <xdr:col>14</xdr:col>
      <xdr:colOff>466330</xdr:colOff>
      <xdr:row>38</xdr:row>
      <xdr:rowOff>624840</xdr:rowOff>
    </xdr:from>
    <xdr:ext cx="701040" cy="701040"/>
    <xdr:pic>
      <xdr:nvPicPr>
        <xdr:cNvPr id="59" name="Graphique 58" descr="Écran avec un remplissage uni">
          <a:hlinkClick xmlns:r="http://schemas.openxmlformats.org/officeDocument/2006/relationships" r:id="rId50"/>
          <a:extLst>
            <a:ext uri="{FF2B5EF4-FFF2-40B4-BE49-F238E27FC236}">
              <a16:creationId xmlns:a16="http://schemas.microsoft.com/office/drawing/2014/main" id="{594521C4-FFA6-494F-B24A-D7224DAB761E}"/>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3739080" y="38248590"/>
          <a:ext cx="701040" cy="701040"/>
        </a:xfrm>
        <a:prstGeom prst="rect">
          <a:avLst/>
        </a:prstGeom>
      </xdr:spPr>
    </xdr:pic>
    <xdr:clientData/>
  </xdr:oneCellAnchor>
  <xdr:twoCellAnchor editAs="oneCell">
    <xdr:from>
      <xdr:col>2</xdr:col>
      <xdr:colOff>746759</xdr:colOff>
      <xdr:row>30</xdr:row>
      <xdr:rowOff>1036320</xdr:rowOff>
    </xdr:from>
    <xdr:to>
      <xdr:col>2</xdr:col>
      <xdr:colOff>1615780</xdr:colOff>
      <xdr:row>30</xdr:row>
      <xdr:rowOff>1615440</xdr:rowOff>
    </xdr:to>
    <xdr:pic>
      <xdr:nvPicPr>
        <xdr:cNvPr id="69" name="Picture 4" descr="Le drapeau européen.">
          <a:extLst>
            <a:ext uri="{FF2B5EF4-FFF2-40B4-BE49-F238E27FC236}">
              <a16:creationId xmlns:a16="http://schemas.microsoft.com/office/drawing/2014/main" id="{C0505AAD-0229-4963-85B6-ACE2468D91DF}"/>
            </a:ext>
          </a:extLst>
        </xdr:cNvPr>
        <xdr:cNvPicPr>
          <a:picLocks noChangeAspect="1" noChangeArrowheads="1"/>
        </xdr:cNvPicPr>
      </xdr:nvPicPr>
      <xdr:blipFill>
        <a:blip xmlns:r="http://schemas.openxmlformats.org/officeDocument/2006/relationships" r:embed="rId51" cstate="email">
          <a:extLst>
            <a:ext uri="{28A0092B-C50C-407E-A947-70E740481C1C}">
              <a14:useLocalDpi xmlns:a14="http://schemas.microsoft.com/office/drawing/2010/main" val="0"/>
            </a:ext>
          </a:extLst>
        </a:blip>
        <a:srcRect/>
        <a:stretch>
          <a:fillRect/>
        </a:stretch>
      </xdr:blipFill>
      <xdr:spPr bwMode="auto">
        <a:xfrm>
          <a:off x="2560319" y="22235160"/>
          <a:ext cx="869021" cy="579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716280</xdr:colOff>
      <xdr:row>33</xdr:row>
      <xdr:rowOff>1615440</xdr:rowOff>
    </xdr:from>
    <xdr:to>
      <xdr:col>2</xdr:col>
      <xdr:colOff>1585301</xdr:colOff>
      <xdr:row>33</xdr:row>
      <xdr:rowOff>2192655</xdr:rowOff>
    </xdr:to>
    <xdr:pic>
      <xdr:nvPicPr>
        <xdr:cNvPr id="70" name="Picture 4" descr="Le drapeau européen.">
          <a:extLst>
            <a:ext uri="{FF2B5EF4-FFF2-40B4-BE49-F238E27FC236}">
              <a16:creationId xmlns:a16="http://schemas.microsoft.com/office/drawing/2014/main" id="{08850B03-3434-4685-8F83-725351190DCA}"/>
            </a:ext>
          </a:extLst>
        </xdr:cNvPr>
        <xdr:cNvPicPr>
          <a:picLocks noChangeAspect="1" noChangeArrowheads="1"/>
        </xdr:cNvPicPr>
      </xdr:nvPicPr>
      <xdr:blipFill>
        <a:blip xmlns:r="http://schemas.openxmlformats.org/officeDocument/2006/relationships" r:embed="rId51" cstate="email">
          <a:extLst>
            <a:ext uri="{28A0092B-C50C-407E-A947-70E740481C1C}">
              <a14:useLocalDpi xmlns:a14="http://schemas.microsoft.com/office/drawing/2010/main" val="0"/>
            </a:ext>
          </a:extLst>
        </a:blip>
        <a:srcRect/>
        <a:stretch>
          <a:fillRect/>
        </a:stretch>
      </xdr:blipFill>
      <xdr:spPr bwMode="auto">
        <a:xfrm>
          <a:off x="2529840" y="29077920"/>
          <a:ext cx="869021" cy="579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701040</xdr:colOff>
      <xdr:row>36</xdr:row>
      <xdr:rowOff>868680</xdr:rowOff>
    </xdr:from>
    <xdr:to>
      <xdr:col>2</xdr:col>
      <xdr:colOff>1570061</xdr:colOff>
      <xdr:row>36</xdr:row>
      <xdr:rowOff>1463040</xdr:rowOff>
    </xdr:to>
    <xdr:pic>
      <xdr:nvPicPr>
        <xdr:cNvPr id="71" name="Picture 4" descr="Le drapeau européen.">
          <a:extLst>
            <a:ext uri="{FF2B5EF4-FFF2-40B4-BE49-F238E27FC236}">
              <a16:creationId xmlns:a16="http://schemas.microsoft.com/office/drawing/2014/main" id="{4F223BEE-215A-44C1-A4D1-F32395825992}"/>
            </a:ext>
          </a:extLst>
        </xdr:cNvPr>
        <xdr:cNvPicPr>
          <a:picLocks noChangeAspect="1" noChangeArrowheads="1"/>
        </xdr:cNvPicPr>
      </xdr:nvPicPr>
      <xdr:blipFill>
        <a:blip xmlns:r="http://schemas.openxmlformats.org/officeDocument/2006/relationships" r:embed="rId51" cstate="email">
          <a:extLst>
            <a:ext uri="{28A0092B-C50C-407E-A947-70E740481C1C}">
              <a14:useLocalDpi xmlns:a14="http://schemas.microsoft.com/office/drawing/2010/main" val="0"/>
            </a:ext>
          </a:extLst>
        </a:blip>
        <a:srcRect/>
        <a:stretch>
          <a:fillRect/>
        </a:stretch>
      </xdr:blipFill>
      <xdr:spPr bwMode="auto">
        <a:xfrm>
          <a:off x="2514600" y="34274760"/>
          <a:ext cx="869021" cy="594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1676400</xdr:colOff>
      <xdr:row>46</xdr:row>
      <xdr:rowOff>30480</xdr:rowOff>
    </xdr:from>
    <xdr:to>
      <xdr:col>3</xdr:col>
      <xdr:colOff>2545421</xdr:colOff>
      <xdr:row>47</xdr:row>
      <xdr:rowOff>30480</xdr:rowOff>
    </xdr:to>
    <xdr:pic>
      <xdr:nvPicPr>
        <xdr:cNvPr id="72" name="Picture 4" descr="Le drapeau européen.">
          <a:extLst>
            <a:ext uri="{FF2B5EF4-FFF2-40B4-BE49-F238E27FC236}">
              <a16:creationId xmlns:a16="http://schemas.microsoft.com/office/drawing/2014/main" id="{1BDD2CA5-C26D-4365-B471-0698D92A7E34}"/>
            </a:ext>
          </a:extLst>
        </xdr:cNvPr>
        <xdr:cNvPicPr>
          <a:picLocks noChangeAspect="1" noChangeArrowheads="1"/>
        </xdr:cNvPicPr>
      </xdr:nvPicPr>
      <xdr:blipFill>
        <a:blip xmlns:r="http://schemas.openxmlformats.org/officeDocument/2006/relationships" r:embed="rId51" cstate="email">
          <a:extLst>
            <a:ext uri="{28A0092B-C50C-407E-A947-70E740481C1C}">
              <a14:useLocalDpi xmlns:a14="http://schemas.microsoft.com/office/drawing/2010/main" val="0"/>
            </a:ext>
          </a:extLst>
        </a:blip>
        <a:srcRect/>
        <a:stretch>
          <a:fillRect/>
        </a:stretch>
      </xdr:blipFill>
      <xdr:spPr bwMode="auto">
        <a:xfrm>
          <a:off x="5859780" y="73860660"/>
          <a:ext cx="869021" cy="579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254933</xdr:colOff>
      <xdr:row>14</xdr:row>
      <xdr:rowOff>197858</xdr:rowOff>
    </xdr:from>
    <xdr:to>
      <xdr:col>12</xdr:col>
      <xdr:colOff>833478</xdr:colOff>
      <xdr:row>14</xdr:row>
      <xdr:rowOff>593858</xdr:rowOff>
    </xdr:to>
    <xdr:pic>
      <xdr:nvPicPr>
        <xdr:cNvPr id="73" name="Picture 4" descr="Le drapeau européen.">
          <a:extLst>
            <a:ext uri="{FF2B5EF4-FFF2-40B4-BE49-F238E27FC236}">
              <a16:creationId xmlns:a16="http://schemas.microsoft.com/office/drawing/2014/main" id="{E09B0B8E-FF14-45B9-B1CA-D571A30D03A5}"/>
            </a:ext>
          </a:extLst>
        </xdr:cNvPr>
        <xdr:cNvPicPr>
          <a:picLocks noChangeAspect="1" noChangeArrowheads="1"/>
        </xdr:cNvPicPr>
      </xdr:nvPicPr>
      <xdr:blipFill>
        <a:blip xmlns:r="http://schemas.openxmlformats.org/officeDocument/2006/relationships" r:embed="rId51" cstate="email">
          <a:extLst>
            <a:ext uri="{28A0092B-C50C-407E-A947-70E740481C1C}">
              <a14:useLocalDpi xmlns:a14="http://schemas.microsoft.com/office/drawing/2010/main" val="0"/>
            </a:ext>
          </a:extLst>
        </a:blip>
        <a:srcRect/>
        <a:stretch>
          <a:fillRect/>
        </a:stretch>
      </xdr:blipFill>
      <xdr:spPr bwMode="auto">
        <a:xfrm>
          <a:off x="21209933" y="9230733"/>
          <a:ext cx="578545" cy="39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842802</xdr:colOff>
      <xdr:row>37</xdr:row>
      <xdr:rowOff>502771</xdr:rowOff>
    </xdr:from>
    <xdr:ext cx="664027" cy="668004"/>
    <xdr:pic>
      <xdr:nvPicPr>
        <xdr:cNvPr id="74" name="Graphique 73" descr="Usine avec un remplissage uni">
          <a:extLst>
            <a:ext uri="{FF2B5EF4-FFF2-40B4-BE49-F238E27FC236}">
              <a16:creationId xmlns:a16="http://schemas.microsoft.com/office/drawing/2014/main" id="{A24986A5-2FE3-407D-8990-29B18465ECE8}"/>
            </a:ext>
          </a:extLst>
        </xdr:cNvPr>
        <xdr:cNvPicPr>
          <a:picLocks noChangeAspect="1"/>
        </xdr:cNvPicPr>
      </xdr:nvPicPr>
      <xdr:blipFill>
        <a:blip xmlns:r="http://schemas.openxmlformats.org/officeDocument/2006/relationships" r:embed="rId52">
          <a:extLst>
            <a:ext uri="{28A0092B-C50C-407E-A947-70E740481C1C}">
              <a14:useLocalDpi xmlns:a14="http://schemas.microsoft.com/office/drawing/2010/main" val="0"/>
            </a:ext>
            <a:ext uri="{96DAC541-7B7A-43D3-8B79-37D633B846F1}">
              <asvg:svgBlip xmlns:asvg="http://schemas.microsoft.com/office/drawing/2016/SVG/main" r:embed="rId53"/>
            </a:ext>
          </a:extLst>
        </a:blip>
        <a:stretch>
          <a:fillRect/>
        </a:stretch>
      </xdr:blipFill>
      <xdr:spPr>
        <a:xfrm>
          <a:off x="2611731" y="35772485"/>
          <a:ext cx="664027" cy="668004"/>
        </a:xfrm>
        <a:prstGeom prst="rect">
          <a:avLst/>
        </a:prstGeom>
      </xdr:spPr>
    </xdr:pic>
    <xdr:clientData/>
  </xdr:oneCellAnchor>
  <xdr:oneCellAnchor>
    <xdr:from>
      <xdr:col>14</xdr:col>
      <xdr:colOff>542530</xdr:colOff>
      <xdr:row>39</xdr:row>
      <xdr:rowOff>826770</xdr:rowOff>
    </xdr:from>
    <xdr:ext cx="701040" cy="701040"/>
    <xdr:pic>
      <xdr:nvPicPr>
        <xdr:cNvPr id="76" name="Graphique 75" descr="Écran avec un remplissage uni">
          <a:hlinkClick xmlns:r="http://schemas.openxmlformats.org/officeDocument/2006/relationships" r:id="rId54"/>
          <a:extLst>
            <a:ext uri="{FF2B5EF4-FFF2-40B4-BE49-F238E27FC236}">
              <a16:creationId xmlns:a16="http://schemas.microsoft.com/office/drawing/2014/main" id="{CAA10240-20DA-4BF6-B60F-F04263ADEF53}"/>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4488380" y="45899070"/>
          <a:ext cx="701040" cy="70104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13</xdr:col>
      <xdr:colOff>108758</xdr:colOff>
      <xdr:row>14</xdr:row>
      <xdr:rowOff>178879</xdr:rowOff>
    </xdr:from>
    <xdr:to>
      <xdr:col>13</xdr:col>
      <xdr:colOff>716280</xdr:colOff>
      <xdr:row>14</xdr:row>
      <xdr:rowOff>708823</xdr:rowOff>
    </xdr:to>
    <xdr:pic>
      <xdr:nvPicPr>
        <xdr:cNvPr id="2" name="Image 1">
          <a:extLst>
            <a:ext uri="{FF2B5EF4-FFF2-40B4-BE49-F238E27FC236}">
              <a16:creationId xmlns:a16="http://schemas.microsoft.com/office/drawing/2014/main" id="{5CAAF49A-B2F9-471C-8876-75A4E67B6B4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r="61271" b="9660"/>
        <a:stretch/>
      </xdr:blipFill>
      <xdr:spPr>
        <a:xfrm>
          <a:off x="21307598" y="9338119"/>
          <a:ext cx="607522" cy="529944"/>
        </a:xfrm>
        <a:prstGeom prst="rect">
          <a:avLst/>
        </a:prstGeom>
      </xdr:spPr>
    </xdr:pic>
    <xdr:clientData/>
  </xdr:twoCellAnchor>
  <xdr:twoCellAnchor editAs="oneCell">
    <xdr:from>
      <xdr:col>14</xdr:col>
      <xdr:colOff>55418</xdr:colOff>
      <xdr:row>14</xdr:row>
      <xdr:rowOff>150847</xdr:rowOff>
    </xdr:from>
    <xdr:to>
      <xdr:col>14</xdr:col>
      <xdr:colOff>624840</xdr:colOff>
      <xdr:row>14</xdr:row>
      <xdr:rowOff>695664</xdr:rowOff>
    </xdr:to>
    <xdr:pic>
      <xdr:nvPicPr>
        <xdr:cNvPr id="3" name="Image 2">
          <a:extLst>
            <a:ext uri="{FF2B5EF4-FFF2-40B4-BE49-F238E27FC236}">
              <a16:creationId xmlns:a16="http://schemas.microsoft.com/office/drawing/2014/main" id="{B95A15D1-A15C-4E37-85E3-77AF83B76AE2}"/>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4650" r="66667" b="21019"/>
        <a:stretch/>
      </xdr:blipFill>
      <xdr:spPr>
        <a:xfrm>
          <a:off x="23357378" y="9310087"/>
          <a:ext cx="569422" cy="544817"/>
        </a:xfrm>
        <a:prstGeom prst="rect">
          <a:avLst/>
        </a:prstGeom>
      </xdr:spPr>
    </xdr:pic>
    <xdr:clientData/>
  </xdr:twoCellAnchor>
  <xdr:twoCellAnchor editAs="oneCell">
    <xdr:from>
      <xdr:col>1</xdr:col>
      <xdr:colOff>479301</xdr:colOff>
      <xdr:row>14</xdr:row>
      <xdr:rowOff>895532</xdr:rowOff>
    </xdr:from>
    <xdr:to>
      <xdr:col>1</xdr:col>
      <xdr:colOff>1185371</xdr:colOff>
      <xdr:row>15</xdr:row>
      <xdr:rowOff>706575</xdr:rowOff>
    </xdr:to>
    <xdr:pic>
      <xdr:nvPicPr>
        <xdr:cNvPr id="5" name="Graphique 4" descr="Maison avec un remplissage uni">
          <a:extLst>
            <a:ext uri="{FF2B5EF4-FFF2-40B4-BE49-F238E27FC236}">
              <a16:creationId xmlns:a16="http://schemas.microsoft.com/office/drawing/2014/main" id="{45ADDB5C-4BC3-4409-BFE9-5225ACF5091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860301" y="9928407"/>
          <a:ext cx="706070" cy="715918"/>
        </a:xfrm>
        <a:prstGeom prst="rect">
          <a:avLst/>
        </a:prstGeom>
      </xdr:spPr>
    </xdr:pic>
    <xdr:clientData/>
  </xdr:twoCellAnchor>
  <xdr:twoCellAnchor editAs="oneCell">
    <xdr:from>
      <xdr:col>1</xdr:col>
      <xdr:colOff>520575</xdr:colOff>
      <xdr:row>16</xdr:row>
      <xdr:rowOff>148772</xdr:rowOff>
    </xdr:from>
    <xdr:to>
      <xdr:col>1</xdr:col>
      <xdr:colOff>1150445</xdr:colOff>
      <xdr:row>16</xdr:row>
      <xdr:rowOff>718769</xdr:rowOff>
    </xdr:to>
    <xdr:pic>
      <xdr:nvPicPr>
        <xdr:cNvPr id="9" name="Graphique 8" descr="Routeur sans fil avec un remplissage uni">
          <a:extLst>
            <a:ext uri="{FF2B5EF4-FFF2-40B4-BE49-F238E27FC236}">
              <a16:creationId xmlns:a16="http://schemas.microsoft.com/office/drawing/2014/main" id="{897CCCBC-467A-498A-A094-30B8ED66112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912461" y="11644086"/>
          <a:ext cx="629870" cy="569997"/>
        </a:xfrm>
        <a:prstGeom prst="rect">
          <a:avLst/>
        </a:prstGeom>
      </xdr:spPr>
    </xdr:pic>
    <xdr:clientData/>
  </xdr:twoCellAnchor>
  <xdr:twoCellAnchor editAs="oneCell">
    <xdr:from>
      <xdr:col>1</xdr:col>
      <xdr:colOff>492273</xdr:colOff>
      <xdr:row>18</xdr:row>
      <xdr:rowOff>702492</xdr:rowOff>
    </xdr:from>
    <xdr:to>
      <xdr:col>1</xdr:col>
      <xdr:colOff>1191812</xdr:colOff>
      <xdr:row>19</xdr:row>
      <xdr:rowOff>656772</xdr:rowOff>
    </xdr:to>
    <xdr:pic>
      <xdr:nvPicPr>
        <xdr:cNvPr id="10" name="Graphique 9" descr="Homme médecin avec un remplissage uni">
          <a:extLst>
            <a:ext uri="{FF2B5EF4-FFF2-40B4-BE49-F238E27FC236}">
              <a16:creationId xmlns:a16="http://schemas.microsoft.com/office/drawing/2014/main" id="{2EFC44EF-5B28-4EE5-82BF-634ECA31E6BA}"/>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884159" y="14483806"/>
          <a:ext cx="699539" cy="716280"/>
        </a:xfrm>
        <a:prstGeom prst="rect">
          <a:avLst/>
        </a:prstGeom>
      </xdr:spPr>
    </xdr:pic>
    <xdr:clientData/>
  </xdr:twoCellAnchor>
  <xdr:oneCellAnchor>
    <xdr:from>
      <xdr:col>2</xdr:col>
      <xdr:colOff>1259736</xdr:colOff>
      <xdr:row>0</xdr:row>
      <xdr:rowOff>349828</xdr:rowOff>
    </xdr:from>
    <xdr:ext cx="8670387" cy="1125501"/>
    <xdr:sp macro="" textlink="">
      <xdr:nvSpPr>
        <xdr:cNvPr id="13" name="Rectangle 12">
          <a:extLst>
            <a:ext uri="{FF2B5EF4-FFF2-40B4-BE49-F238E27FC236}">
              <a16:creationId xmlns:a16="http://schemas.microsoft.com/office/drawing/2014/main" id="{4784913C-4677-46BF-A186-292AB2FFCC4C}"/>
            </a:ext>
          </a:extLst>
        </xdr:cNvPr>
        <xdr:cNvSpPr/>
      </xdr:nvSpPr>
      <xdr:spPr>
        <a:xfrm>
          <a:off x="3065676" y="349828"/>
          <a:ext cx="8670387" cy="1125501"/>
        </a:xfrm>
        <a:prstGeom prst="rect">
          <a:avLst/>
        </a:prstGeom>
        <a:noFill/>
      </xdr:spPr>
      <xdr:txBody>
        <a:bodyPr wrap="none" lIns="91440" tIns="45720" rIns="91440" bIns="45720">
          <a:spAutoFit/>
        </a:bodyPr>
        <a:lstStyle/>
        <a:p>
          <a:pPr algn="ctr"/>
          <a:r>
            <a:rPr lang="fr-FR" sz="6600" b="1" cap="none" spc="50">
              <a:ln w="9525" cmpd="sng">
                <a:solidFill>
                  <a:srgbClr val="FF0000"/>
                </a:solidFill>
                <a:prstDash val="solid"/>
              </a:ln>
              <a:solidFill>
                <a:srgbClr val="70AD47">
                  <a:tint val="1000"/>
                </a:srgbClr>
              </a:solidFill>
              <a:effectLst/>
            </a:rPr>
            <a:t>Synthèse de l'allocation</a:t>
          </a:r>
        </a:p>
      </xdr:txBody>
    </xdr:sp>
    <xdr:clientData/>
  </xdr:oneCellAnchor>
  <xdr:oneCellAnchor>
    <xdr:from>
      <xdr:col>2</xdr:col>
      <xdr:colOff>1346695</xdr:colOff>
      <xdr:row>0</xdr:row>
      <xdr:rowOff>1221970</xdr:rowOff>
    </xdr:from>
    <xdr:ext cx="17932153" cy="1125501"/>
    <xdr:sp macro="" textlink="">
      <xdr:nvSpPr>
        <xdr:cNvPr id="14" name="Rectangle 13">
          <a:extLst>
            <a:ext uri="{FF2B5EF4-FFF2-40B4-BE49-F238E27FC236}">
              <a16:creationId xmlns:a16="http://schemas.microsoft.com/office/drawing/2014/main" id="{9FB23B65-4229-40A7-92C3-1495C7E46FAA}"/>
            </a:ext>
          </a:extLst>
        </xdr:cNvPr>
        <xdr:cNvSpPr/>
      </xdr:nvSpPr>
      <xdr:spPr>
        <a:xfrm>
          <a:off x="3108820" y="1221970"/>
          <a:ext cx="17932153" cy="1125501"/>
        </a:xfrm>
        <a:prstGeom prst="rect">
          <a:avLst/>
        </a:prstGeom>
        <a:noFill/>
      </xdr:spPr>
      <xdr:txBody>
        <a:bodyPr wrap="none" lIns="91440" tIns="45720" rIns="91440" bIns="45720">
          <a:spAutoFit/>
        </a:bodyPr>
        <a:lstStyle/>
        <a:p>
          <a:pPr algn="l"/>
          <a:r>
            <a:rPr lang="fr-FR" sz="6600" b="1" cap="none" spc="50">
              <a:ln w="9525" cmpd="sng">
                <a:solidFill>
                  <a:srgbClr val="FF0000"/>
                </a:solidFill>
                <a:prstDash val="solid"/>
              </a:ln>
              <a:solidFill>
                <a:srgbClr val="FF0000"/>
              </a:solidFill>
              <a:effectLst/>
            </a:rPr>
            <a:t>des</a:t>
          </a:r>
          <a:r>
            <a:rPr lang="fr-FR" sz="6600" b="1" cap="none" spc="50" baseline="0">
              <a:ln w="9525" cmpd="sng">
                <a:solidFill>
                  <a:srgbClr val="FF0000"/>
                </a:solidFill>
                <a:prstDash val="solid"/>
              </a:ln>
              <a:solidFill>
                <a:srgbClr val="FF0000"/>
              </a:solidFill>
              <a:effectLst/>
            </a:rPr>
            <a:t> fonds levés pour l'obligation 2023-2 (octobre)</a:t>
          </a:r>
          <a:endParaRPr lang="fr-FR" sz="6600" b="1" cap="none" spc="50">
            <a:ln w="9525" cmpd="sng">
              <a:solidFill>
                <a:srgbClr val="FF0000"/>
              </a:solidFill>
              <a:prstDash val="solid"/>
            </a:ln>
            <a:solidFill>
              <a:srgbClr val="FF0000"/>
            </a:solidFill>
            <a:effectLst/>
          </a:endParaRPr>
        </a:p>
      </xdr:txBody>
    </xdr:sp>
    <xdr:clientData/>
  </xdr:oneCellAnchor>
  <xdr:twoCellAnchor>
    <xdr:from>
      <xdr:col>3</xdr:col>
      <xdr:colOff>753687</xdr:colOff>
      <xdr:row>0</xdr:row>
      <xdr:rowOff>1935480</xdr:rowOff>
    </xdr:from>
    <xdr:to>
      <xdr:col>9</xdr:col>
      <xdr:colOff>838200</xdr:colOff>
      <xdr:row>14</xdr:row>
      <xdr:rowOff>45720</xdr:rowOff>
    </xdr:to>
    <xdr:graphicFrame macro="">
      <xdr:nvGraphicFramePr>
        <xdr:cNvPr id="15" name="Graphique 14">
          <a:extLst>
            <a:ext uri="{FF2B5EF4-FFF2-40B4-BE49-F238E27FC236}">
              <a16:creationId xmlns:a16="http://schemas.microsoft.com/office/drawing/2014/main" id="{0FFC7D56-A8FC-4D21-BF5A-B94C6D4173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388620</xdr:colOff>
      <xdr:row>1</xdr:row>
      <xdr:rowOff>472440</xdr:rowOff>
    </xdr:from>
    <xdr:to>
      <xdr:col>3</xdr:col>
      <xdr:colOff>294409</xdr:colOff>
      <xdr:row>4</xdr:row>
      <xdr:rowOff>404495</xdr:rowOff>
    </xdr:to>
    <xdr:sp macro="" textlink="">
      <xdr:nvSpPr>
        <xdr:cNvPr id="16" name="ZoneTexte 15">
          <a:extLst>
            <a:ext uri="{FF2B5EF4-FFF2-40B4-BE49-F238E27FC236}">
              <a16:creationId xmlns:a16="http://schemas.microsoft.com/office/drawing/2014/main" id="{42EF6B7F-E84D-423D-B13A-8FF5DAA40257}"/>
            </a:ext>
          </a:extLst>
        </xdr:cNvPr>
        <xdr:cNvSpPr txBox="1"/>
      </xdr:nvSpPr>
      <xdr:spPr>
        <a:xfrm>
          <a:off x="388620" y="3048000"/>
          <a:ext cx="4096789" cy="16694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r" defTabSz="914400" rtl="0" eaLnBrk="1" fontAlgn="auto" latinLnBrk="0" hangingPunct="1">
            <a:lnSpc>
              <a:spcPct val="100000"/>
            </a:lnSpc>
            <a:spcBef>
              <a:spcPts val="0"/>
            </a:spcBef>
            <a:spcAft>
              <a:spcPts val="0"/>
            </a:spcAft>
            <a:buClrTx/>
            <a:buSzTx/>
            <a:buFontTx/>
            <a:buNone/>
            <a:tabLst/>
            <a:defRPr/>
          </a:pPr>
          <a:r>
            <a:rPr lang="fr-FR" sz="2800" b="1" i="0" baseline="0">
              <a:solidFill>
                <a:srgbClr val="FF0000"/>
              </a:solidFill>
              <a:effectLst/>
              <a:latin typeface="+mn-lt"/>
              <a:ea typeface="+mn-ea"/>
              <a:cs typeface="+mn-cs"/>
            </a:rPr>
            <a:t>Répartition du montant total investi par catégorie d'actif</a:t>
          </a:r>
          <a:endParaRPr lang="fr-FR" sz="2800">
            <a:solidFill>
              <a:srgbClr val="FF0000"/>
            </a:solidFill>
            <a:effectLst/>
          </a:endParaRPr>
        </a:p>
      </xdr:txBody>
    </xdr:sp>
    <xdr:clientData/>
  </xdr:twoCellAnchor>
  <xdr:twoCellAnchor editAs="oneCell">
    <xdr:from>
      <xdr:col>0</xdr:col>
      <xdr:colOff>363682</xdr:colOff>
      <xdr:row>0</xdr:row>
      <xdr:rowOff>259772</xdr:rowOff>
    </xdr:from>
    <xdr:to>
      <xdr:col>2</xdr:col>
      <xdr:colOff>937227</xdr:colOff>
      <xdr:row>1</xdr:row>
      <xdr:rowOff>24212</xdr:rowOff>
    </xdr:to>
    <xdr:pic>
      <xdr:nvPicPr>
        <xdr:cNvPr id="17" name="Image 16">
          <a:extLst>
            <a:ext uri="{FF2B5EF4-FFF2-40B4-BE49-F238E27FC236}">
              <a16:creationId xmlns:a16="http://schemas.microsoft.com/office/drawing/2014/main" id="{945F0F43-808C-49C1-825C-4BECA68A480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63682" y="259772"/>
          <a:ext cx="2379485" cy="2340000"/>
        </a:xfrm>
        <a:prstGeom prst="rect">
          <a:avLst/>
        </a:prstGeom>
      </xdr:spPr>
    </xdr:pic>
    <xdr:clientData/>
  </xdr:twoCellAnchor>
  <xdr:twoCellAnchor editAs="oneCell">
    <xdr:from>
      <xdr:col>2</xdr:col>
      <xdr:colOff>792480</xdr:colOff>
      <xdr:row>27</xdr:row>
      <xdr:rowOff>1278082</xdr:rowOff>
    </xdr:from>
    <xdr:to>
      <xdr:col>2</xdr:col>
      <xdr:colOff>1515291</xdr:colOff>
      <xdr:row>28</xdr:row>
      <xdr:rowOff>233116</xdr:rowOff>
    </xdr:to>
    <xdr:pic>
      <xdr:nvPicPr>
        <xdr:cNvPr id="19" name="Graphique 18" descr="Maison avec un remplissage uni">
          <a:extLst>
            <a:ext uri="{FF2B5EF4-FFF2-40B4-BE49-F238E27FC236}">
              <a16:creationId xmlns:a16="http://schemas.microsoft.com/office/drawing/2014/main" id="{35FC6D00-E5A3-4B42-8A64-24A61E703B41}"/>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2598420" y="28435762"/>
          <a:ext cx="722811" cy="707634"/>
        </a:xfrm>
        <a:prstGeom prst="rect">
          <a:avLst/>
        </a:prstGeom>
      </xdr:spPr>
    </xdr:pic>
    <xdr:clientData/>
  </xdr:twoCellAnchor>
  <xdr:twoCellAnchor editAs="oneCell">
    <xdr:from>
      <xdr:col>2</xdr:col>
      <xdr:colOff>829829</xdr:colOff>
      <xdr:row>31</xdr:row>
      <xdr:rowOff>875162</xdr:rowOff>
    </xdr:from>
    <xdr:to>
      <xdr:col>2</xdr:col>
      <xdr:colOff>1476440</xdr:colOff>
      <xdr:row>31</xdr:row>
      <xdr:rowOff>1450107</xdr:rowOff>
    </xdr:to>
    <xdr:pic>
      <xdr:nvPicPr>
        <xdr:cNvPr id="23" name="Graphique 22" descr="Routeur sans fil avec un remplissage uni">
          <a:extLst>
            <a:ext uri="{FF2B5EF4-FFF2-40B4-BE49-F238E27FC236}">
              <a16:creationId xmlns:a16="http://schemas.microsoft.com/office/drawing/2014/main" id="{2401C1BE-BA4D-4BB4-B0F5-71C0A3D3517A}"/>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2623704" y="26878412"/>
          <a:ext cx="646611" cy="574945"/>
        </a:xfrm>
        <a:prstGeom prst="rect">
          <a:avLst/>
        </a:prstGeom>
      </xdr:spPr>
    </xdr:pic>
    <xdr:clientData/>
  </xdr:twoCellAnchor>
  <xdr:twoCellAnchor editAs="oneCell">
    <xdr:from>
      <xdr:col>2</xdr:col>
      <xdr:colOff>903602</xdr:colOff>
      <xdr:row>33</xdr:row>
      <xdr:rowOff>1003775</xdr:rowOff>
    </xdr:from>
    <xdr:to>
      <xdr:col>2</xdr:col>
      <xdr:colOff>1502317</xdr:colOff>
      <xdr:row>33</xdr:row>
      <xdr:rowOff>1601849</xdr:rowOff>
    </xdr:to>
    <xdr:pic>
      <xdr:nvPicPr>
        <xdr:cNvPr id="24" name="Graphique 23" descr="Homme médecin avec un remplissage uni">
          <a:extLst>
            <a:ext uri="{FF2B5EF4-FFF2-40B4-BE49-F238E27FC236}">
              <a16:creationId xmlns:a16="http://schemas.microsoft.com/office/drawing/2014/main" id="{BD48543F-23BE-49F4-9013-01C209EE6301}"/>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2711484" y="30049422"/>
          <a:ext cx="598715" cy="598074"/>
        </a:xfrm>
        <a:prstGeom prst="rect">
          <a:avLst/>
        </a:prstGeom>
      </xdr:spPr>
    </xdr:pic>
    <xdr:clientData/>
  </xdr:twoCellAnchor>
  <xdr:oneCellAnchor>
    <xdr:from>
      <xdr:col>14</xdr:col>
      <xdr:colOff>441960</xdr:colOff>
      <xdr:row>26</xdr:row>
      <xdr:rowOff>685800</xdr:rowOff>
    </xdr:from>
    <xdr:ext cx="701040" cy="701040"/>
    <xdr:pic>
      <xdr:nvPicPr>
        <xdr:cNvPr id="30" name="Graphique 29" descr="Écran avec un remplissage uni">
          <a:hlinkClick xmlns:r="http://schemas.openxmlformats.org/officeDocument/2006/relationships" r:id="rId17"/>
          <a:extLst>
            <a:ext uri="{FF2B5EF4-FFF2-40B4-BE49-F238E27FC236}">
              <a16:creationId xmlns:a16="http://schemas.microsoft.com/office/drawing/2014/main" id="{334A4691-660C-4165-ACE0-2997AB6711FB}"/>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4513540" y="26197560"/>
          <a:ext cx="701040" cy="701040"/>
        </a:xfrm>
        <a:prstGeom prst="rect">
          <a:avLst/>
        </a:prstGeom>
      </xdr:spPr>
    </xdr:pic>
    <xdr:clientData/>
  </xdr:oneCellAnchor>
  <xdr:oneCellAnchor>
    <xdr:from>
      <xdr:col>14</xdr:col>
      <xdr:colOff>441960</xdr:colOff>
      <xdr:row>27</xdr:row>
      <xdr:rowOff>685800</xdr:rowOff>
    </xdr:from>
    <xdr:ext cx="701040" cy="701040"/>
    <xdr:pic>
      <xdr:nvPicPr>
        <xdr:cNvPr id="31" name="Graphique 30" descr="Écran avec un remplissage uni">
          <a:extLst>
            <a:ext uri="{FF2B5EF4-FFF2-40B4-BE49-F238E27FC236}">
              <a16:creationId xmlns:a16="http://schemas.microsoft.com/office/drawing/2014/main" id="{2FC8CA84-32C9-4087-896E-7D25835DE246}"/>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4513540" y="27843480"/>
          <a:ext cx="701040" cy="701040"/>
        </a:xfrm>
        <a:prstGeom prst="rect">
          <a:avLst/>
        </a:prstGeom>
      </xdr:spPr>
    </xdr:pic>
    <xdr:clientData/>
  </xdr:oneCellAnchor>
  <xdr:oneCellAnchor>
    <xdr:from>
      <xdr:col>14</xdr:col>
      <xdr:colOff>441960</xdr:colOff>
      <xdr:row>28</xdr:row>
      <xdr:rowOff>685800</xdr:rowOff>
    </xdr:from>
    <xdr:ext cx="701040" cy="701040"/>
    <xdr:pic>
      <xdr:nvPicPr>
        <xdr:cNvPr id="32" name="Graphique 31" descr="Écran avec un remplissage uni">
          <a:hlinkClick xmlns:r="http://schemas.openxmlformats.org/officeDocument/2006/relationships" r:id="rId20"/>
          <a:extLst>
            <a:ext uri="{FF2B5EF4-FFF2-40B4-BE49-F238E27FC236}">
              <a16:creationId xmlns:a16="http://schemas.microsoft.com/office/drawing/2014/main" id="{BE918DFA-027A-42CD-932E-19E46FB5585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4513540" y="29596080"/>
          <a:ext cx="701040" cy="701040"/>
        </a:xfrm>
        <a:prstGeom prst="rect">
          <a:avLst/>
        </a:prstGeom>
      </xdr:spPr>
    </xdr:pic>
    <xdr:clientData/>
  </xdr:oneCellAnchor>
  <xdr:oneCellAnchor>
    <xdr:from>
      <xdr:col>14</xdr:col>
      <xdr:colOff>441960</xdr:colOff>
      <xdr:row>29</xdr:row>
      <xdr:rowOff>685800</xdr:rowOff>
    </xdr:from>
    <xdr:ext cx="701040" cy="701040"/>
    <xdr:pic>
      <xdr:nvPicPr>
        <xdr:cNvPr id="42" name="Graphique 41" descr="Écran avec un remplissage uni">
          <a:hlinkClick xmlns:r="http://schemas.openxmlformats.org/officeDocument/2006/relationships" r:id="rId21"/>
          <a:extLst>
            <a:ext uri="{FF2B5EF4-FFF2-40B4-BE49-F238E27FC236}">
              <a16:creationId xmlns:a16="http://schemas.microsoft.com/office/drawing/2014/main" id="{B0134AEA-D38F-41BF-B12A-35B6D53254D6}"/>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4513540" y="49758600"/>
          <a:ext cx="701040" cy="701040"/>
        </a:xfrm>
        <a:prstGeom prst="rect">
          <a:avLst/>
        </a:prstGeom>
      </xdr:spPr>
    </xdr:pic>
    <xdr:clientData/>
  </xdr:oneCellAnchor>
  <xdr:oneCellAnchor>
    <xdr:from>
      <xdr:col>14</xdr:col>
      <xdr:colOff>441960</xdr:colOff>
      <xdr:row>30</xdr:row>
      <xdr:rowOff>685800</xdr:rowOff>
    </xdr:from>
    <xdr:ext cx="701040" cy="701040"/>
    <xdr:pic>
      <xdr:nvPicPr>
        <xdr:cNvPr id="43" name="Graphique 42" descr="Écran avec un remplissage uni">
          <a:extLst>
            <a:ext uri="{FF2B5EF4-FFF2-40B4-BE49-F238E27FC236}">
              <a16:creationId xmlns:a16="http://schemas.microsoft.com/office/drawing/2014/main" id="{8F76578C-A09C-4E23-ADB2-EE0BAE4B88DF}"/>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4513540" y="51419760"/>
          <a:ext cx="701040" cy="701040"/>
        </a:xfrm>
        <a:prstGeom prst="rect">
          <a:avLst/>
        </a:prstGeom>
      </xdr:spPr>
    </xdr:pic>
    <xdr:clientData/>
  </xdr:oneCellAnchor>
  <xdr:oneCellAnchor>
    <xdr:from>
      <xdr:col>14</xdr:col>
      <xdr:colOff>441960</xdr:colOff>
      <xdr:row>31</xdr:row>
      <xdr:rowOff>685800</xdr:rowOff>
    </xdr:from>
    <xdr:ext cx="701040" cy="701040"/>
    <xdr:pic>
      <xdr:nvPicPr>
        <xdr:cNvPr id="44" name="Graphique 43" descr="Écran avec un remplissage uni">
          <a:hlinkClick xmlns:r="http://schemas.openxmlformats.org/officeDocument/2006/relationships" r:id="rId22"/>
          <a:extLst>
            <a:ext uri="{FF2B5EF4-FFF2-40B4-BE49-F238E27FC236}">
              <a16:creationId xmlns:a16="http://schemas.microsoft.com/office/drawing/2014/main" id="{41FF43D6-6575-42AB-A909-EE009E9AB51F}"/>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4513540" y="53058060"/>
          <a:ext cx="701040" cy="701040"/>
        </a:xfrm>
        <a:prstGeom prst="rect">
          <a:avLst/>
        </a:prstGeom>
      </xdr:spPr>
    </xdr:pic>
    <xdr:clientData/>
  </xdr:oneCellAnchor>
  <xdr:oneCellAnchor>
    <xdr:from>
      <xdr:col>14</xdr:col>
      <xdr:colOff>441960</xdr:colOff>
      <xdr:row>32</xdr:row>
      <xdr:rowOff>685800</xdr:rowOff>
    </xdr:from>
    <xdr:ext cx="701040" cy="701040"/>
    <xdr:pic>
      <xdr:nvPicPr>
        <xdr:cNvPr id="45" name="Graphique 44" descr="Écran avec un remplissage uni">
          <a:extLst>
            <a:ext uri="{FF2B5EF4-FFF2-40B4-BE49-F238E27FC236}">
              <a16:creationId xmlns:a16="http://schemas.microsoft.com/office/drawing/2014/main" id="{23905F0E-C2BF-4F73-8080-AB498BF9168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4513540" y="54772560"/>
          <a:ext cx="701040" cy="701040"/>
        </a:xfrm>
        <a:prstGeom prst="rect">
          <a:avLst/>
        </a:prstGeom>
      </xdr:spPr>
    </xdr:pic>
    <xdr:clientData/>
  </xdr:oneCellAnchor>
  <xdr:oneCellAnchor>
    <xdr:from>
      <xdr:col>14</xdr:col>
      <xdr:colOff>441960</xdr:colOff>
      <xdr:row>33</xdr:row>
      <xdr:rowOff>685800</xdr:rowOff>
    </xdr:from>
    <xdr:ext cx="701040" cy="701040"/>
    <xdr:pic>
      <xdr:nvPicPr>
        <xdr:cNvPr id="48" name="Graphique 47" descr="Écran avec un remplissage uni">
          <a:hlinkClick xmlns:r="http://schemas.openxmlformats.org/officeDocument/2006/relationships" r:id="rId23"/>
          <a:extLst>
            <a:ext uri="{FF2B5EF4-FFF2-40B4-BE49-F238E27FC236}">
              <a16:creationId xmlns:a16="http://schemas.microsoft.com/office/drawing/2014/main" id="{C8956F8C-D16E-4A99-B8BF-F9C062583A8C}"/>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4513540" y="59542680"/>
          <a:ext cx="701040" cy="701040"/>
        </a:xfrm>
        <a:prstGeom prst="rect">
          <a:avLst/>
        </a:prstGeom>
      </xdr:spPr>
    </xdr:pic>
    <xdr:clientData/>
  </xdr:oneCellAnchor>
  <xdr:oneCellAnchor>
    <xdr:from>
      <xdr:col>14</xdr:col>
      <xdr:colOff>441960</xdr:colOff>
      <xdr:row>27</xdr:row>
      <xdr:rowOff>685800</xdr:rowOff>
    </xdr:from>
    <xdr:ext cx="701040" cy="701040"/>
    <xdr:pic>
      <xdr:nvPicPr>
        <xdr:cNvPr id="56" name="Graphique 55" descr="Écran avec un remplissage uni">
          <a:hlinkClick xmlns:r="http://schemas.openxmlformats.org/officeDocument/2006/relationships" r:id="rId24"/>
          <a:extLst>
            <a:ext uri="{FF2B5EF4-FFF2-40B4-BE49-F238E27FC236}">
              <a16:creationId xmlns:a16="http://schemas.microsoft.com/office/drawing/2014/main" id="{B46350D6-EEB8-48F8-A37F-5187AEBE9E6B}"/>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4513540" y="27843480"/>
          <a:ext cx="701040" cy="701040"/>
        </a:xfrm>
        <a:prstGeom prst="rect">
          <a:avLst/>
        </a:prstGeom>
      </xdr:spPr>
    </xdr:pic>
    <xdr:clientData/>
  </xdr:oneCellAnchor>
  <xdr:oneCellAnchor>
    <xdr:from>
      <xdr:col>14</xdr:col>
      <xdr:colOff>441960</xdr:colOff>
      <xdr:row>30</xdr:row>
      <xdr:rowOff>685800</xdr:rowOff>
    </xdr:from>
    <xdr:ext cx="701040" cy="701040"/>
    <xdr:pic>
      <xdr:nvPicPr>
        <xdr:cNvPr id="62" name="Graphique 61" descr="Écran avec un remplissage uni">
          <a:hlinkClick xmlns:r="http://schemas.openxmlformats.org/officeDocument/2006/relationships" r:id="rId25"/>
          <a:extLst>
            <a:ext uri="{FF2B5EF4-FFF2-40B4-BE49-F238E27FC236}">
              <a16:creationId xmlns:a16="http://schemas.microsoft.com/office/drawing/2014/main" id="{5423E464-876D-408C-B5AF-36CCF3B12D95}"/>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4513540" y="51419760"/>
          <a:ext cx="701040" cy="701040"/>
        </a:xfrm>
        <a:prstGeom prst="rect">
          <a:avLst/>
        </a:prstGeom>
      </xdr:spPr>
    </xdr:pic>
    <xdr:clientData/>
  </xdr:oneCellAnchor>
  <xdr:oneCellAnchor>
    <xdr:from>
      <xdr:col>14</xdr:col>
      <xdr:colOff>441960</xdr:colOff>
      <xdr:row>32</xdr:row>
      <xdr:rowOff>685800</xdr:rowOff>
    </xdr:from>
    <xdr:ext cx="701040" cy="701040"/>
    <xdr:pic>
      <xdr:nvPicPr>
        <xdr:cNvPr id="65" name="Graphique 64" descr="Écran avec un remplissage uni">
          <a:hlinkClick xmlns:r="http://schemas.openxmlformats.org/officeDocument/2006/relationships" r:id="rId26"/>
          <a:extLst>
            <a:ext uri="{FF2B5EF4-FFF2-40B4-BE49-F238E27FC236}">
              <a16:creationId xmlns:a16="http://schemas.microsoft.com/office/drawing/2014/main" id="{40066BC6-62DB-46D4-8F45-331686CA8441}"/>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4513540" y="54772560"/>
          <a:ext cx="701040" cy="701040"/>
        </a:xfrm>
        <a:prstGeom prst="rect">
          <a:avLst/>
        </a:prstGeom>
      </xdr:spPr>
    </xdr:pic>
    <xdr:clientData/>
  </xdr:oneCellAnchor>
  <xdr:twoCellAnchor editAs="oneCell">
    <xdr:from>
      <xdr:col>2</xdr:col>
      <xdr:colOff>716280</xdr:colOff>
      <xdr:row>26</xdr:row>
      <xdr:rowOff>1600200</xdr:rowOff>
    </xdr:from>
    <xdr:to>
      <xdr:col>2</xdr:col>
      <xdr:colOff>1585301</xdr:colOff>
      <xdr:row>27</xdr:row>
      <xdr:rowOff>533400</xdr:rowOff>
    </xdr:to>
    <xdr:pic>
      <xdr:nvPicPr>
        <xdr:cNvPr id="70" name="Picture 4" descr="Le drapeau européen.">
          <a:extLst>
            <a:ext uri="{FF2B5EF4-FFF2-40B4-BE49-F238E27FC236}">
              <a16:creationId xmlns:a16="http://schemas.microsoft.com/office/drawing/2014/main" id="{B7EB4357-D86B-41E7-82CD-0CCD4A33522A}"/>
            </a:ext>
          </a:extLst>
        </xdr:cNvPr>
        <xdr:cNvPicPr>
          <a:picLocks noChangeAspect="1" noChangeArrowheads="1"/>
        </xdr:cNvPicPr>
      </xdr:nvPicPr>
      <xdr:blipFill>
        <a:blip xmlns:r="http://schemas.openxmlformats.org/officeDocument/2006/relationships" r:embed="rId27" cstate="email">
          <a:extLst>
            <a:ext uri="{28A0092B-C50C-407E-A947-70E740481C1C}">
              <a14:useLocalDpi xmlns:a14="http://schemas.microsoft.com/office/drawing/2010/main" val="0"/>
            </a:ext>
          </a:extLst>
        </a:blip>
        <a:srcRect/>
        <a:stretch>
          <a:fillRect/>
        </a:stretch>
      </xdr:blipFill>
      <xdr:spPr bwMode="auto">
        <a:xfrm>
          <a:off x="2522220" y="27111960"/>
          <a:ext cx="869021" cy="579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1676400</xdr:colOff>
      <xdr:row>38</xdr:row>
      <xdr:rowOff>30480</xdr:rowOff>
    </xdr:from>
    <xdr:to>
      <xdr:col>3</xdr:col>
      <xdr:colOff>2545421</xdr:colOff>
      <xdr:row>39</xdr:row>
      <xdr:rowOff>30480</xdr:rowOff>
    </xdr:to>
    <xdr:pic>
      <xdr:nvPicPr>
        <xdr:cNvPr id="72" name="Picture 4" descr="Le drapeau européen.">
          <a:extLst>
            <a:ext uri="{FF2B5EF4-FFF2-40B4-BE49-F238E27FC236}">
              <a16:creationId xmlns:a16="http://schemas.microsoft.com/office/drawing/2014/main" id="{C9760F9C-A2D9-4499-AA1B-E9767617823F}"/>
            </a:ext>
          </a:extLst>
        </xdr:cNvPr>
        <xdr:cNvPicPr>
          <a:picLocks noChangeAspect="1" noChangeArrowheads="1"/>
        </xdr:cNvPicPr>
      </xdr:nvPicPr>
      <xdr:blipFill>
        <a:blip xmlns:r="http://schemas.openxmlformats.org/officeDocument/2006/relationships" r:embed="rId27" cstate="email">
          <a:extLst>
            <a:ext uri="{28A0092B-C50C-407E-A947-70E740481C1C}">
              <a14:useLocalDpi xmlns:a14="http://schemas.microsoft.com/office/drawing/2010/main" val="0"/>
            </a:ext>
          </a:extLst>
        </a:blip>
        <a:srcRect/>
        <a:stretch>
          <a:fillRect/>
        </a:stretch>
      </xdr:blipFill>
      <xdr:spPr bwMode="auto">
        <a:xfrm>
          <a:off x="5859780" y="73860660"/>
          <a:ext cx="869021" cy="579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116096</xdr:colOff>
      <xdr:row>14</xdr:row>
      <xdr:rowOff>258183</xdr:rowOff>
    </xdr:from>
    <xdr:to>
      <xdr:col>12</xdr:col>
      <xdr:colOff>710329</xdr:colOff>
      <xdr:row>14</xdr:row>
      <xdr:rowOff>654183</xdr:rowOff>
    </xdr:to>
    <xdr:pic>
      <xdr:nvPicPr>
        <xdr:cNvPr id="73" name="Picture 4" descr="Le drapeau européen.">
          <a:extLst>
            <a:ext uri="{FF2B5EF4-FFF2-40B4-BE49-F238E27FC236}">
              <a16:creationId xmlns:a16="http://schemas.microsoft.com/office/drawing/2014/main" id="{3BDA2ED5-19F7-4E99-875A-E8EA4433B31C}"/>
            </a:ext>
          </a:extLst>
        </xdr:cNvPr>
        <xdr:cNvPicPr>
          <a:picLocks noChangeAspect="1" noChangeArrowheads="1"/>
        </xdr:cNvPicPr>
      </xdr:nvPicPr>
      <xdr:blipFill>
        <a:blip xmlns:r="http://schemas.openxmlformats.org/officeDocument/2006/relationships" r:embed="rId27" cstate="email">
          <a:extLst>
            <a:ext uri="{28A0092B-C50C-407E-A947-70E740481C1C}">
              <a14:useLocalDpi xmlns:a14="http://schemas.microsoft.com/office/drawing/2010/main" val="0"/>
            </a:ext>
          </a:extLst>
        </a:blip>
        <a:srcRect/>
        <a:stretch>
          <a:fillRect/>
        </a:stretch>
      </xdr:blipFill>
      <xdr:spPr bwMode="auto">
        <a:xfrm>
          <a:off x="19760456" y="9417423"/>
          <a:ext cx="594233" cy="39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14</xdr:col>
      <xdr:colOff>441960</xdr:colOff>
      <xdr:row>34</xdr:row>
      <xdr:rowOff>685800</xdr:rowOff>
    </xdr:from>
    <xdr:ext cx="701040" cy="701040"/>
    <xdr:pic>
      <xdr:nvPicPr>
        <xdr:cNvPr id="6" name="Graphique 5" descr="Écran avec un remplissage uni">
          <a:hlinkClick xmlns:r="http://schemas.openxmlformats.org/officeDocument/2006/relationships" r:id="rId28"/>
          <a:extLst>
            <a:ext uri="{FF2B5EF4-FFF2-40B4-BE49-F238E27FC236}">
              <a16:creationId xmlns:a16="http://schemas.microsoft.com/office/drawing/2014/main" id="{524BE684-9853-4338-98E6-CB5A72AA4B17}"/>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4542078" y="29731447"/>
          <a:ext cx="701040" cy="701040"/>
        </a:xfrm>
        <a:prstGeom prst="rect">
          <a:avLst/>
        </a:prstGeom>
      </xdr:spPr>
    </xdr:pic>
    <xdr:clientData/>
  </xdr:oneCellAnchor>
  <xdr:oneCellAnchor>
    <xdr:from>
      <xdr:col>14</xdr:col>
      <xdr:colOff>441960</xdr:colOff>
      <xdr:row>35</xdr:row>
      <xdr:rowOff>685800</xdr:rowOff>
    </xdr:from>
    <xdr:ext cx="701040" cy="701040"/>
    <xdr:pic>
      <xdr:nvPicPr>
        <xdr:cNvPr id="7" name="Graphique 6" descr="Écran avec un remplissage uni">
          <a:hlinkClick xmlns:r="http://schemas.openxmlformats.org/officeDocument/2006/relationships" r:id="rId29"/>
          <a:extLst>
            <a:ext uri="{FF2B5EF4-FFF2-40B4-BE49-F238E27FC236}">
              <a16:creationId xmlns:a16="http://schemas.microsoft.com/office/drawing/2014/main" id="{C2AA1746-6D2D-4540-A0E7-3882679F7F76}"/>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4542078" y="31763447"/>
          <a:ext cx="701040" cy="701040"/>
        </a:xfrm>
        <a:prstGeom prst="rect">
          <a:avLst/>
        </a:prstGeom>
      </xdr:spPr>
    </xdr:pic>
    <xdr:clientData/>
  </xdr:oneCellAnchor>
  <xdr:twoCellAnchor editAs="oneCell">
    <xdr:from>
      <xdr:col>1</xdr:col>
      <xdr:colOff>444500</xdr:colOff>
      <xdr:row>17</xdr:row>
      <xdr:rowOff>317500</xdr:rowOff>
    </xdr:from>
    <xdr:to>
      <xdr:col>1</xdr:col>
      <xdr:colOff>1167311</xdr:colOff>
      <xdr:row>18</xdr:row>
      <xdr:rowOff>273957</xdr:rowOff>
    </xdr:to>
    <xdr:pic>
      <xdr:nvPicPr>
        <xdr:cNvPr id="8" name="Graphique 7" descr="Maison avec un remplissage uni">
          <a:extLst>
            <a:ext uri="{FF2B5EF4-FFF2-40B4-BE49-F238E27FC236}">
              <a16:creationId xmlns:a16="http://schemas.microsoft.com/office/drawing/2014/main" id="{924C7F70-32EB-461C-904F-4F8985E5F68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825500" y="12541250"/>
          <a:ext cx="722811" cy="718457"/>
        </a:xfrm>
        <a:prstGeom prst="rect">
          <a:avLst/>
        </a:prstGeom>
      </xdr:spPr>
    </xdr:pic>
    <xdr:clientData/>
  </xdr:twoCellAnchor>
  <xdr:twoCellAnchor editAs="oneCell">
    <xdr:from>
      <xdr:col>2</xdr:col>
      <xdr:colOff>809625</xdr:colOff>
      <xdr:row>35</xdr:row>
      <xdr:rowOff>365125</xdr:rowOff>
    </xdr:from>
    <xdr:to>
      <xdr:col>2</xdr:col>
      <xdr:colOff>1532436</xdr:colOff>
      <xdr:row>35</xdr:row>
      <xdr:rowOff>1083582</xdr:rowOff>
    </xdr:to>
    <xdr:pic>
      <xdr:nvPicPr>
        <xdr:cNvPr id="11" name="Graphique 10" descr="Maison avec un remplissage uni">
          <a:extLst>
            <a:ext uri="{FF2B5EF4-FFF2-40B4-BE49-F238E27FC236}">
              <a16:creationId xmlns:a16="http://schemas.microsoft.com/office/drawing/2014/main" id="{ED0BB3BA-B203-400C-8357-934F36C0AAE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2571750" y="34067750"/>
          <a:ext cx="722811" cy="71845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10</xdr:col>
      <xdr:colOff>686786</xdr:colOff>
      <xdr:row>16</xdr:row>
      <xdr:rowOff>149374</xdr:rowOff>
    </xdr:from>
    <xdr:ext cx="792000" cy="690866"/>
    <xdr:pic>
      <xdr:nvPicPr>
        <xdr:cNvPr id="2" name="Image 1">
          <a:extLst>
            <a:ext uri="{FF2B5EF4-FFF2-40B4-BE49-F238E27FC236}">
              <a16:creationId xmlns:a16="http://schemas.microsoft.com/office/drawing/2014/main" id="{34D91131-B294-46E1-9D43-69B41E6A2A5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r="61271" b="9660"/>
        <a:stretch/>
      </xdr:blipFill>
      <xdr:spPr>
        <a:xfrm>
          <a:off x="20917886" y="11388874"/>
          <a:ext cx="792000" cy="690866"/>
        </a:xfrm>
        <a:prstGeom prst="rect">
          <a:avLst/>
        </a:prstGeom>
      </xdr:spPr>
    </xdr:pic>
    <xdr:clientData/>
  </xdr:oneCellAnchor>
  <xdr:oneCellAnchor>
    <xdr:from>
      <xdr:col>11</xdr:col>
      <xdr:colOff>698922</xdr:colOff>
      <xdr:row>16</xdr:row>
      <xdr:rowOff>152204</xdr:rowOff>
    </xdr:from>
    <xdr:ext cx="720000" cy="688888"/>
    <xdr:pic>
      <xdr:nvPicPr>
        <xdr:cNvPr id="3" name="Image 2">
          <a:extLst>
            <a:ext uri="{FF2B5EF4-FFF2-40B4-BE49-F238E27FC236}">
              <a16:creationId xmlns:a16="http://schemas.microsoft.com/office/drawing/2014/main" id="{BA2253CE-974D-45BE-920A-1C863FCC0A1E}"/>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4650" r="66667" b="21019"/>
        <a:stretch/>
      </xdr:blipFill>
      <xdr:spPr>
        <a:xfrm>
          <a:off x="22960208" y="11418918"/>
          <a:ext cx="720000" cy="688888"/>
        </a:xfrm>
        <a:prstGeom prst="rect">
          <a:avLst/>
        </a:prstGeom>
      </xdr:spPr>
    </xdr:pic>
    <xdr:clientData/>
  </xdr:oneCellAnchor>
  <xdr:oneCellAnchor>
    <xdr:from>
      <xdr:col>1</xdr:col>
      <xdr:colOff>1846653</xdr:colOff>
      <xdr:row>0</xdr:row>
      <xdr:rowOff>221179</xdr:rowOff>
    </xdr:from>
    <xdr:ext cx="11448199" cy="1469954"/>
    <xdr:sp macro="" textlink="">
      <xdr:nvSpPr>
        <xdr:cNvPr id="16" name="Rectangle 15">
          <a:extLst>
            <a:ext uri="{FF2B5EF4-FFF2-40B4-BE49-F238E27FC236}">
              <a16:creationId xmlns:a16="http://schemas.microsoft.com/office/drawing/2014/main" id="{0FA43A0C-2647-B289-718F-411A2D6009C4}"/>
            </a:ext>
          </a:extLst>
        </xdr:cNvPr>
        <xdr:cNvSpPr/>
      </xdr:nvSpPr>
      <xdr:spPr>
        <a:xfrm>
          <a:off x="3227778" y="221179"/>
          <a:ext cx="11448199" cy="1469954"/>
        </a:xfrm>
        <a:prstGeom prst="rect">
          <a:avLst/>
        </a:prstGeom>
        <a:noFill/>
      </xdr:spPr>
      <xdr:txBody>
        <a:bodyPr wrap="none" lIns="91440" tIns="45720" rIns="91440" bIns="45720">
          <a:spAutoFit/>
        </a:bodyPr>
        <a:lstStyle/>
        <a:p>
          <a:pPr algn="ctr"/>
          <a:r>
            <a:rPr lang="fr-FR" sz="8800" b="1" cap="none" spc="50">
              <a:ln w="9525" cmpd="sng">
                <a:solidFill>
                  <a:srgbClr val="FF0000"/>
                </a:solidFill>
                <a:prstDash val="solid"/>
              </a:ln>
              <a:solidFill>
                <a:srgbClr val="70AD47">
                  <a:tint val="1000"/>
                </a:srgbClr>
              </a:solidFill>
              <a:effectLst/>
            </a:rPr>
            <a:t>Synthèse de l'allocation</a:t>
          </a:r>
        </a:p>
      </xdr:txBody>
    </xdr:sp>
    <xdr:clientData/>
  </xdr:oneCellAnchor>
  <xdr:oneCellAnchor>
    <xdr:from>
      <xdr:col>1</xdr:col>
      <xdr:colOff>1820185</xdr:colOff>
      <xdr:row>0</xdr:row>
      <xdr:rowOff>1315037</xdr:rowOff>
    </xdr:from>
    <xdr:ext cx="7437742" cy="1469954"/>
    <xdr:sp macro="" textlink="">
      <xdr:nvSpPr>
        <xdr:cNvPr id="17" name="Rectangle 16">
          <a:extLst>
            <a:ext uri="{FF2B5EF4-FFF2-40B4-BE49-F238E27FC236}">
              <a16:creationId xmlns:a16="http://schemas.microsoft.com/office/drawing/2014/main" id="{788A71AF-11E8-4DC9-8392-71007EA14F0E}"/>
            </a:ext>
          </a:extLst>
        </xdr:cNvPr>
        <xdr:cNvSpPr/>
      </xdr:nvSpPr>
      <xdr:spPr>
        <a:xfrm>
          <a:off x="3246493" y="1315037"/>
          <a:ext cx="7437742" cy="1469954"/>
        </a:xfrm>
        <a:prstGeom prst="rect">
          <a:avLst/>
        </a:prstGeom>
        <a:noFill/>
      </xdr:spPr>
      <xdr:txBody>
        <a:bodyPr wrap="none" lIns="91440" tIns="45720" rIns="91440" bIns="45720">
          <a:spAutoFit/>
        </a:bodyPr>
        <a:lstStyle/>
        <a:p>
          <a:pPr algn="ctr"/>
          <a:r>
            <a:rPr lang="fr-FR" sz="8800" b="1" cap="none" spc="50">
              <a:ln w="9525" cmpd="sng">
                <a:solidFill>
                  <a:srgbClr val="FF0000"/>
                </a:solidFill>
                <a:prstDash val="solid"/>
              </a:ln>
              <a:solidFill>
                <a:srgbClr val="FF0000"/>
              </a:solidFill>
              <a:effectLst/>
            </a:rPr>
            <a:t>des</a:t>
          </a:r>
          <a:r>
            <a:rPr lang="fr-FR" sz="8800" b="1" cap="none" spc="50" baseline="0">
              <a:ln w="9525" cmpd="sng">
                <a:solidFill>
                  <a:srgbClr val="FF0000"/>
                </a:solidFill>
                <a:prstDash val="solid"/>
              </a:ln>
              <a:solidFill>
                <a:srgbClr val="FF0000"/>
              </a:solidFill>
              <a:effectLst/>
            </a:rPr>
            <a:t> fonds levés</a:t>
          </a:r>
          <a:endParaRPr lang="fr-FR" sz="8800" b="1" cap="none" spc="50">
            <a:ln w="9525" cmpd="sng">
              <a:solidFill>
                <a:srgbClr val="FF0000"/>
              </a:solidFill>
              <a:prstDash val="solid"/>
            </a:ln>
            <a:solidFill>
              <a:srgbClr val="FF0000"/>
            </a:solidFill>
            <a:effectLst/>
          </a:endParaRPr>
        </a:p>
      </xdr:txBody>
    </xdr:sp>
    <xdr:clientData/>
  </xdr:oneCellAnchor>
  <xdr:twoCellAnchor editAs="oneCell">
    <xdr:from>
      <xdr:col>0</xdr:col>
      <xdr:colOff>539791</xdr:colOff>
      <xdr:row>17</xdr:row>
      <xdr:rowOff>119745</xdr:rowOff>
    </xdr:from>
    <xdr:to>
      <xdr:col>0</xdr:col>
      <xdr:colOff>1203819</xdr:colOff>
      <xdr:row>17</xdr:row>
      <xdr:rowOff>792480</xdr:rowOff>
    </xdr:to>
    <xdr:pic>
      <xdr:nvPicPr>
        <xdr:cNvPr id="21" name="Graphique 20" descr="Pile avec un remplissage uni">
          <a:extLst>
            <a:ext uri="{FF2B5EF4-FFF2-40B4-BE49-F238E27FC236}">
              <a16:creationId xmlns:a16="http://schemas.microsoft.com/office/drawing/2014/main" id="{80744306-28E0-9DC1-C1CC-00EA3C2EDE3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539791" y="12540345"/>
          <a:ext cx="664028" cy="672735"/>
        </a:xfrm>
        <a:prstGeom prst="rect">
          <a:avLst/>
        </a:prstGeom>
      </xdr:spPr>
    </xdr:pic>
    <xdr:clientData/>
  </xdr:twoCellAnchor>
  <xdr:twoCellAnchor editAs="oneCell">
    <xdr:from>
      <xdr:col>0</xdr:col>
      <xdr:colOff>396099</xdr:colOff>
      <xdr:row>30</xdr:row>
      <xdr:rowOff>30480</xdr:rowOff>
    </xdr:from>
    <xdr:to>
      <xdr:col>0</xdr:col>
      <xdr:colOff>1177420</xdr:colOff>
      <xdr:row>30</xdr:row>
      <xdr:rowOff>779403</xdr:rowOff>
    </xdr:to>
    <xdr:pic>
      <xdr:nvPicPr>
        <xdr:cNvPr id="23" name="Graphique 22" descr="Voiture électrique avec un remplissage uni">
          <a:extLst>
            <a:ext uri="{FF2B5EF4-FFF2-40B4-BE49-F238E27FC236}">
              <a16:creationId xmlns:a16="http://schemas.microsoft.com/office/drawing/2014/main" id="{A075C01E-FCC1-3B9E-9685-3751070146B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396099" y="14097000"/>
          <a:ext cx="781321" cy="748923"/>
        </a:xfrm>
        <a:prstGeom prst="rect">
          <a:avLst/>
        </a:prstGeom>
      </xdr:spPr>
    </xdr:pic>
    <xdr:clientData/>
  </xdr:twoCellAnchor>
  <xdr:twoCellAnchor editAs="oneCell">
    <xdr:from>
      <xdr:col>0</xdr:col>
      <xdr:colOff>493707</xdr:colOff>
      <xdr:row>35</xdr:row>
      <xdr:rowOff>52251</xdr:rowOff>
    </xdr:from>
    <xdr:to>
      <xdr:col>0</xdr:col>
      <xdr:colOff>1157734</xdr:colOff>
      <xdr:row>35</xdr:row>
      <xdr:rowOff>716278</xdr:rowOff>
    </xdr:to>
    <xdr:pic>
      <xdr:nvPicPr>
        <xdr:cNvPr id="25" name="Graphique 24" descr="Usine avec un remplissage uni">
          <a:extLst>
            <a:ext uri="{FF2B5EF4-FFF2-40B4-BE49-F238E27FC236}">
              <a16:creationId xmlns:a16="http://schemas.microsoft.com/office/drawing/2014/main" id="{7B66CD30-3AB8-8382-41A6-1AF91845ADB9}"/>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493707" y="15261771"/>
          <a:ext cx="664027" cy="664027"/>
        </a:xfrm>
        <a:prstGeom prst="rect">
          <a:avLst/>
        </a:prstGeom>
      </xdr:spPr>
    </xdr:pic>
    <xdr:clientData/>
  </xdr:twoCellAnchor>
  <xdr:twoCellAnchor editAs="oneCell">
    <xdr:from>
      <xdr:col>0</xdr:col>
      <xdr:colOff>443997</xdr:colOff>
      <xdr:row>23</xdr:row>
      <xdr:rowOff>152400</xdr:rowOff>
    </xdr:from>
    <xdr:to>
      <xdr:col>0</xdr:col>
      <xdr:colOff>1162454</xdr:colOff>
      <xdr:row>30</xdr:row>
      <xdr:rowOff>46654</xdr:rowOff>
    </xdr:to>
    <xdr:pic>
      <xdr:nvPicPr>
        <xdr:cNvPr id="27" name="Graphique 26" descr="Maison avec un remplissage uni">
          <a:extLst>
            <a:ext uri="{FF2B5EF4-FFF2-40B4-BE49-F238E27FC236}">
              <a16:creationId xmlns:a16="http://schemas.microsoft.com/office/drawing/2014/main" id="{E4DC0831-59A8-87E7-8529-D8C190DD6265}"/>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443997" y="13517880"/>
          <a:ext cx="718457" cy="718457"/>
        </a:xfrm>
        <a:prstGeom prst="rect">
          <a:avLst/>
        </a:prstGeom>
      </xdr:spPr>
    </xdr:pic>
    <xdr:clientData/>
  </xdr:twoCellAnchor>
  <xdr:twoCellAnchor editAs="oneCell">
    <xdr:from>
      <xdr:col>0</xdr:col>
      <xdr:colOff>512939</xdr:colOff>
      <xdr:row>39</xdr:row>
      <xdr:rowOff>23585</xdr:rowOff>
    </xdr:from>
    <xdr:to>
      <xdr:col>0</xdr:col>
      <xdr:colOff>1220511</xdr:colOff>
      <xdr:row>39</xdr:row>
      <xdr:rowOff>718456</xdr:rowOff>
    </xdr:to>
    <xdr:pic>
      <xdr:nvPicPr>
        <xdr:cNvPr id="29" name="Graphique 28" descr="Sécurité alimentaire avec un remplissage uni">
          <a:extLst>
            <a:ext uri="{FF2B5EF4-FFF2-40B4-BE49-F238E27FC236}">
              <a16:creationId xmlns:a16="http://schemas.microsoft.com/office/drawing/2014/main" id="{779B67DD-2E46-D154-619B-DB6628459A5A}"/>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512939" y="15995105"/>
          <a:ext cx="707572" cy="694871"/>
        </a:xfrm>
        <a:prstGeom prst="rect">
          <a:avLst/>
        </a:prstGeom>
      </xdr:spPr>
    </xdr:pic>
    <xdr:clientData/>
  </xdr:twoCellAnchor>
  <xdr:twoCellAnchor editAs="oneCell">
    <xdr:from>
      <xdr:col>0</xdr:col>
      <xdr:colOff>521283</xdr:colOff>
      <xdr:row>42</xdr:row>
      <xdr:rowOff>115386</xdr:rowOff>
    </xdr:from>
    <xdr:to>
      <xdr:col>0</xdr:col>
      <xdr:colOff>1212120</xdr:colOff>
      <xdr:row>42</xdr:row>
      <xdr:rowOff>777240</xdr:rowOff>
    </xdr:to>
    <xdr:pic>
      <xdr:nvPicPr>
        <xdr:cNvPr id="31" name="Graphique 30" descr="Informatique hébergé avec un remplissage uni">
          <a:extLst>
            <a:ext uri="{FF2B5EF4-FFF2-40B4-BE49-F238E27FC236}">
              <a16:creationId xmlns:a16="http://schemas.microsoft.com/office/drawing/2014/main" id="{5A94E11B-97BB-6565-49F2-2F2CC5FD87BB}"/>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521283" y="16848906"/>
          <a:ext cx="690837" cy="661854"/>
        </a:xfrm>
        <a:prstGeom prst="rect">
          <a:avLst/>
        </a:prstGeom>
      </xdr:spPr>
    </xdr:pic>
    <xdr:clientData/>
  </xdr:twoCellAnchor>
  <xdr:twoCellAnchor editAs="oneCell">
    <xdr:from>
      <xdr:col>0</xdr:col>
      <xdr:colOff>495293</xdr:colOff>
      <xdr:row>54</xdr:row>
      <xdr:rowOff>182880</xdr:rowOff>
    </xdr:from>
    <xdr:to>
      <xdr:col>0</xdr:col>
      <xdr:colOff>1159323</xdr:colOff>
      <xdr:row>55</xdr:row>
      <xdr:rowOff>0</xdr:rowOff>
    </xdr:to>
    <xdr:pic>
      <xdr:nvPicPr>
        <xdr:cNvPr id="33" name="Graphique 32" descr="Apprentissage des langues à distance avec un remplissage uni">
          <a:extLst>
            <a:ext uri="{FF2B5EF4-FFF2-40B4-BE49-F238E27FC236}">
              <a16:creationId xmlns:a16="http://schemas.microsoft.com/office/drawing/2014/main" id="{DDCBEBDB-1254-5F64-2E73-AC694A1BD43E}"/>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495293" y="19187160"/>
          <a:ext cx="664030" cy="655320"/>
        </a:xfrm>
        <a:prstGeom prst="rect">
          <a:avLst/>
        </a:prstGeom>
      </xdr:spPr>
    </xdr:pic>
    <xdr:clientData/>
  </xdr:twoCellAnchor>
  <xdr:twoCellAnchor editAs="oneCell">
    <xdr:from>
      <xdr:col>0</xdr:col>
      <xdr:colOff>507496</xdr:colOff>
      <xdr:row>57</xdr:row>
      <xdr:rowOff>93256</xdr:rowOff>
    </xdr:from>
    <xdr:to>
      <xdr:col>0</xdr:col>
      <xdr:colOff>1106211</xdr:colOff>
      <xdr:row>57</xdr:row>
      <xdr:rowOff>699796</xdr:rowOff>
    </xdr:to>
    <xdr:pic>
      <xdr:nvPicPr>
        <xdr:cNvPr id="35" name="Graphique 34" descr="Homme médecin avec un remplissage uni">
          <a:extLst>
            <a:ext uri="{FF2B5EF4-FFF2-40B4-BE49-F238E27FC236}">
              <a16:creationId xmlns:a16="http://schemas.microsoft.com/office/drawing/2014/main" id="{2D08E21F-F5F3-54BB-A2E8-7E1BED2F0104}"/>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507496" y="20159256"/>
          <a:ext cx="598715" cy="598715"/>
        </a:xfrm>
        <a:prstGeom prst="rect">
          <a:avLst/>
        </a:prstGeom>
      </xdr:spPr>
    </xdr:pic>
    <xdr:clientData/>
  </xdr:twoCellAnchor>
  <xdr:twoCellAnchor editAs="oneCell">
    <xdr:from>
      <xdr:col>0</xdr:col>
      <xdr:colOff>417871</xdr:colOff>
      <xdr:row>64</xdr:row>
      <xdr:rowOff>21772</xdr:rowOff>
    </xdr:from>
    <xdr:to>
      <xdr:col>0</xdr:col>
      <xdr:colOff>1136329</xdr:colOff>
      <xdr:row>70</xdr:row>
      <xdr:rowOff>125730</xdr:rowOff>
    </xdr:to>
    <xdr:pic>
      <xdr:nvPicPr>
        <xdr:cNvPr id="37" name="Graphique 36" descr="Main ouverte avec une plante avec un remplissage uni">
          <a:extLst>
            <a:ext uri="{FF2B5EF4-FFF2-40B4-BE49-F238E27FC236}">
              <a16:creationId xmlns:a16="http://schemas.microsoft.com/office/drawing/2014/main" id="{73862798-4E3F-9A5F-5733-B47BFC4EC883}"/>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 uri="{96DAC541-7B7A-43D3-8B79-37D633B846F1}">
              <asvg:svgBlip xmlns:asvg="http://schemas.microsoft.com/office/drawing/2016/SVG/main" r:embed="rId20"/>
            </a:ext>
          </a:extLst>
        </a:blip>
        <a:stretch>
          <a:fillRect/>
        </a:stretch>
      </xdr:blipFill>
      <xdr:spPr>
        <a:xfrm>
          <a:off x="417871" y="39127612"/>
          <a:ext cx="718458" cy="694508"/>
        </a:xfrm>
        <a:prstGeom prst="rect">
          <a:avLst/>
        </a:prstGeom>
      </xdr:spPr>
    </xdr:pic>
    <xdr:clientData/>
  </xdr:twoCellAnchor>
  <xdr:twoCellAnchor editAs="oneCell">
    <xdr:from>
      <xdr:col>0</xdr:col>
      <xdr:colOff>443272</xdr:colOff>
      <xdr:row>44</xdr:row>
      <xdr:rowOff>91440</xdr:rowOff>
    </xdr:from>
    <xdr:to>
      <xdr:col>0</xdr:col>
      <xdr:colOff>1089883</xdr:colOff>
      <xdr:row>44</xdr:row>
      <xdr:rowOff>661437</xdr:rowOff>
    </xdr:to>
    <xdr:pic>
      <xdr:nvPicPr>
        <xdr:cNvPr id="39" name="Graphique 38" descr="Routeur sans fil avec un remplissage uni">
          <a:extLst>
            <a:ext uri="{FF2B5EF4-FFF2-40B4-BE49-F238E27FC236}">
              <a16:creationId xmlns:a16="http://schemas.microsoft.com/office/drawing/2014/main" id="{221D493F-384E-B4B3-4E65-0C2B97EBE7CE}"/>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 uri="{96DAC541-7B7A-43D3-8B79-37D633B846F1}">
              <asvg:svgBlip xmlns:asvg="http://schemas.microsoft.com/office/drawing/2016/SVG/main" r:embed="rId22"/>
            </a:ext>
          </a:extLst>
        </a:blip>
        <a:stretch>
          <a:fillRect/>
        </a:stretch>
      </xdr:blipFill>
      <xdr:spPr>
        <a:xfrm>
          <a:off x="443272" y="17693640"/>
          <a:ext cx="646611" cy="569997"/>
        </a:xfrm>
        <a:prstGeom prst="rect">
          <a:avLst/>
        </a:prstGeom>
      </xdr:spPr>
    </xdr:pic>
    <xdr:clientData/>
  </xdr:twoCellAnchor>
  <xdr:twoCellAnchor>
    <xdr:from>
      <xdr:col>4</xdr:col>
      <xdr:colOff>700634</xdr:colOff>
      <xdr:row>71</xdr:row>
      <xdr:rowOff>787545</xdr:rowOff>
    </xdr:from>
    <xdr:to>
      <xdr:col>7</xdr:col>
      <xdr:colOff>1885950</xdr:colOff>
      <xdr:row>75</xdr:row>
      <xdr:rowOff>114301</xdr:rowOff>
    </xdr:to>
    <xdr:sp macro="" textlink="">
      <xdr:nvSpPr>
        <xdr:cNvPr id="7" name="ZoneTexte 6">
          <a:extLst>
            <a:ext uri="{FF2B5EF4-FFF2-40B4-BE49-F238E27FC236}">
              <a16:creationId xmlns:a16="http://schemas.microsoft.com/office/drawing/2014/main" id="{D599657F-4849-4DCE-AF23-F22552CACCA3}"/>
            </a:ext>
          </a:extLst>
        </xdr:cNvPr>
        <xdr:cNvSpPr txBox="1"/>
      </xdr:nvSpPr>
      <xdr:spPr>
        <a:xfrm>
          <a:off x="8587334" y="22695045"/>
          <a:ext cx="7357516" cy="22223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lang="fr-FR" sz="3600" b="1" i="0" baseline="0">
              <a:solidFill>
                <a:srgbClr val="FF0000"/>
              </a:solidFill>
              <a:effectLst/>
              <a:latin typeface="+mn-lt"/>
              <a:ea typeface="+mn-ea"/>
              <a:cs typeface="+mn-cs"/>
            </a:rPr>
            <a:t>Répartition du montant total investi par catégorie d'actif</a:t>
          </a:r>
          <a:endParaRPr lang="fr-FR" sz="3600">
            <a:solidFill>
              <a:srgbClr val="FF0000"/>
            </a:solidFill>
            <a:effectLst/>
          </a:endParaRPr>
        </a:p>
      </xdr:txBody>
    </xdr:sp>
    <xdr:clientData/>
  </xdr:twoCellAnchor>
  <xdr:oneCellAnchor>
    <xdr:from>
      <xdr:col>13</xdr:col>
      <xdr:colOff>1712277</xdr:colOff>
      <xdr:row>30</xdr:row>
      <xdr:rowOff>517520</xdr:rowOff>
    </xdr:from>
    <xdr:ext cx="3148041" cy="4099840"/>
    <xdr:sp macro="" textlink="">
      <xdr:nvSpPr>
        <xdr:cNvPr id="8" name="Rectangle 7">
          <a:extLst>
            <a:ext uri="{FF2B5EF4-FFF2-40B4-BE49-F238E27FC236}">
              <a16:creationId xmlns:a16="http://schemas.microsoft.com/office/drawing/2014/main" id="{060C5CBB-B466-4735-96AE-F6E33AEBD162}"/>
            </a:ext>
          </a:extLst>
        </xdr:cNvPr>
        <xdr:cNvSpPr/>
      </xdr:nvSpPr>
      <xdr:spPr>
        <a:xfrm>
          <a:off x="28115577" y="14538320"/>
          <a:ext cx="3148041" cy="4099840"/>
        </a:xfrm>
        <a:prstGeom prst="rect">
          <a:avLst/>
        </a:prstGeom>
        <a:noFill/>
      </xdr:spPr>
      <xdr:txBody>
        <a:bodyPr wrap="none" lIns="91440" tIns="45720" rIns="91440" bIns="45720">
          <a:spAutoFit/>
        </a:bodyPr>
        <a:lstStyle/>
        <a:p>
          <a:pPr algn="r"/>
          <a:r>
            <a:rPr lang="fr-FR" sz="8000" b="1" cap="none" spc="50">
              <a:ln w="9525" cmpd="sng">
                <a:solidFill>
                  <a:srgbClr val="FF0000"/>
                </a:solidFill>
                <a:prstDash val="solid"/>
              </a:ln>
              <a:solidFill>
                <a:srgbClr val="FF0000"/>
              </a:solidFill>
              <a:effectLst/>
            </a:rPr>
            <a:t>138</a:t>
          </a:r>
        </a:p>
        <a:p>
          <a:pPr algn="r"/>
          <a:r>
            <a:rPr lang="fr-FR" sz="4800" b="1" cap="none" spc="50">
              <a:ln w="9525" cmpd="sng">
                <a:solidFill>
                  <a:srgbClr val="FF0000"/>
                </a:solidFill>
                <a:prstDash val="solid"/>
              </a:ln>
              <a:solidFill>
                <a:srgbClr val="FF0000"/>
              </a:solidFill>
              <a:effectLst/>
            </a:rPr>
            <a:t>projets soit</a:t>
          </a:r>
        </a:p>
        <a:p>
          <a:pPr algn="r"/>
          <a:r>
            <a:rPr lang="fr-FR" sz="8000" b="1" cap="none" spc="50">
              <a:ln w="9525" cmpd="sng">
                <a:solidFill>
                  <a:srgbClr val="FF0000"/>
                </a:solidFill>
                <a:prstDash val="solid"/>
              </a:ln>
              <a:solidFill>
                <a:srgbClr val="FF0000"/>
              </a:solidFill>
              <a:effectLst/>
            </a:rPr>
            <a:t>3,4 </a:t>
          </a:r>
          <a:r>
            <a:rPr lang="fr-FR" sz="5400" b="1" cap="none" spc="50">
              <a:ln w="9525" cmpd="sng">
                <a:solidFill>
                  <a:srgbClr val="FF0000"/>
                </a:solidFill>
                <a:prstDash val="solid"/>
              </a:ln>
              <a:solidFill>
                <a:srgbClr val="FF0000"/>
              </a:solidFill>
              <a:effectLst/>
              <a:latin typeface="+mn-lt"/>
              <a:ea typeface="+mn-ea"/>
              <a:cs typeface="+mn-cs"/>
            </a:rPr>
            <a:t>Md€</a:t>
          </a:r>
          <a:endParaRPr lang="fr-FR" sz="6600" b="1" cap="none" spc="50">
            <a:ln w="9525" cmpd="sng">
              <a:solidFill>
                <a:srgbClr val="FF0000"/>
              </a:solidFill>
              <a:prstDash val="solid"/>
            </a:ln>
            <a:solidFill>
              <a:srgbClr val="FF0000"/>
            </a:solidFill>
            <a:effectLst/>
            <a:latin typeface="+mn-lt"/>
            <a:ea typeface="+mn-ea"/>
            <a:cs typeface="+mn-cs"/>
          </a:endParaRPr>
        </a:p>
        <a:p>
          <a:pPr algn="r"/>
          <a:r>
            <a:rPr lang="fr-FR" sz="4800" b="1" cap="none" spc="50">
              <a:ln w="9525" cmpd="sng">
                <a:solidFill>
                  <a:srgbClr val="FF0000"/>
                </a:solidFill>
                <a:prstDash val="solid"/>
              </a:ln>
              <a:solidFill>
                <a:srgbClr val="FF0000"/>
              </a:solidFill>
              <a:effectLst/>
              <a:latin typeface="+mn-lt"/>
              <a:ea typeface="+mn-ea"/>
              <a:cs typeface="+mn-cs"/>
            </a:rPr>
            <a:t>investis </a:t>
          </a:r>
        </a:p>
      </xdr:txBody>
    </xdr:sp>
    <xdr:clientData/>
  </xdr:oneCellAnchor>
  <xdr:twoCellAnchor>
    <xdr:from>
      <xdr:col>11</xdr:col>
      <xdr:colOff>629951</xdr:colOff>
      <xdr:row>16</xdr:row>
      <xdr:rowOff>935180</xdr:rowOff>
    </xdr:from>
    <xdr:to>
      <xdr:col>15</xdr:col>
      <xdr:colOff>0</xdr:colOff>
      <xdr:row>70</xdr:row>
      <xdr:rowOff>138545</xdr:rowOff>
    </xdr:to>
    <xdr:graphicFrame macro="">
      <xdr:nvGraphicFramePr>
        <xdr:cNvPr id="11" name="Graphique 10">
          <a:extLst>
            <a:ext uri="{FF2B5EF4-FFF2-40B4-BE49-F238E27FC236}">
              <a16:creationId xmlns:a16="http://schemas.microsoft.com/office/drawing/2014/main" id="{B211B719-8F06-6E19-5438-EFAC119006A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editAs="oneCell">
    <xdr:from>
      <xdr:col>0</xdr:col>
      <xdr:colOff>464821</xdr:colOff>
      <xdr:row>51</xdr:row>
      <xdr:rowOff>46326</xdr:rowOff>
    </xdr:from>
    <xdr:to>
      <xdr:col>0</xdr:col>
      <xdr:colOff>1130300</xdr:colOff>
      <xdr:row>54</xdr:row>
      <xdr:rowOff>107949</xdr:rowOff>
    </xdr:to>
    <xdr:pic>
      <xdr:nvPicPr>
        <xdr:cNvPr id="6" name="Graphique 5" descr="Maison avec un remplissage uni">
          <a:extLst>
            <a:ext uri="{FF2B5EF4-FFF2-40B4-BE49-F238E27FC236}">
              <a16:creationId xmlns:a16="http://schemas.microsoft.com/office/drawing/2014/main" id="{F325A1CF-3AB1-47D4-A39E-B81470020132}"/>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 uri="{96DAC541-7B7A-43D3-8B79-37D633B846F1}">
              <asvg:svgBlip xmlns:asvg="http://schemas.microsoft.com/office/drawing/2016/SVG/main" r:embed="rId25"/>
            </a:ext>
          </a:extLst>
        </a:blip>
        <a:stretch>
          <a:fillRect/>
        </a:stretch>
      </xdr:blipFill>
      <xdr:spPr>
        <a:xfrm>
          <a:off x="464821" y="32888526"/>
          <a:ext cx="665479" cy="652173"/>
        </a:xfrm>
        <a:prstGeom prst="rect">
          <a:avLst/>
        </a:prstGeom>
      </xdr:spPr>
    </xdr:pic>
    <xdr:clientData/>
  </xdr:twoCellAnchor>
  <xdr:twoCellAnchor editAs="oneCell">
    <xdr:from>
      <xdr:col>0</xdr:col>
      <xdr:colOff>450273</xdr:colOff>
      <xdr:row>0</xdr:row>
      <xdr:rowOff>337704</xdr:rowOff>
    </xdr:from>
    <xdr:to>
      <xdr:col>1</xdr:col>
      <xdr:colOff>1453930</xdr:colOff>
      <xdr:row>0</xdr:row>
      <xdr:rowOff>2677704</xdr:rowOff>
    </xdr:to>
    <xdr:pic>
      <xdr:nvPicPr>
        <xdr:cNvPr id="10" name="Image 9">
          <a:extLst>
            <a:ext uri="{FF2B5EF4-FFF2-40B4-BE49-F238E27FC236}">
              <a16:creationId xmlns:a16="http://schemas.microsoft.com/office/drawing/2014/main" id="{D660290F-1F91-1755-3A6B-B96DF39FF350}"/>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450273" y="337704"/>
          <a:ext cx="2389112" cy="2340000"/>
        </a:xfrm>
        <a:prstGeom prst="rect">
          <a:avLst/>
        </a:prstGeom>
      </xdr:spPr>
    </xdr:pic>
    <xdr:clientData/>
  </xdr:twoCellAnchor>
  <xdr:twoCellAnchor>
    <xdr:from>
      <xdr:col>3</xdr:col>
      <xdr:colOff>423862</xdr:colOff>
      <xdr:row>76</xdr:row>
      <xdr:rowOff>0</xdr:rowOff>
    </xdr:from>
    <xdr:to>
      <xdr:col>8</xdr:col>
      <xdr:colOff>1817686</xdr:colOff>
      <xdr:row>112</xdr:row>
      <xdr:rowOff>111125</xdr:rowOff>
    </xdr:to>
    <xdr:graphicFrame macro="">
      <xdr:nvGraphicFramePr>
        <xdr:cNvPr id="9" name="Graphique 8">
          <a:extLst>
            <a:ext uri="{FF2B5EF4-FFF2-40B4-BE49-F238E27FC236}">
              <a16:creationId xmlns:a16="http://schemas.microsoft.com/office/drawing/2014/main" id="{21B23589-C162-45AC-86D2-F1217E1BDF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8021</xdr:colOff>
      <xdr:row>1</xdr:row>
      <xdr:rowOff>3510145</xdr:rowOff>
    </xdr:from>
    <xdr:to>
      <xdr:col>4</xdr:col>
      <xdr:colOff>9370</xdr:colOff>
      <xdr:row>3</xdr:row>
      <xdr:rowOff>13655</xdr:rowOff>
    </xdr:to>
    <xdr:pic>
      <xdr:nvPicPr>
        <xdr:cNvPr id="3" name="Image 2">
          <a:extLst>
            <a:ext uri="{FF2B5EF4-FFF2-40B4-BE49-F238E27FC236}">
              <a16:creationId xmlns:a16="http://schemas.microsoft.com/office/drawing/2014/main" id="{FA42395B-23AE-12E0-24A9-4C9D68267EE0}"/>
            </a:ext>
          </a:extLst>
        </xdr:cNvPr>
        <xdr:cNvPicPr>
          <a:picLocks noChangeAspect="1"/>
        </xdr:cNvPicPr>
      </xdr:nvPicPr>
      <xdr:blipFill>
        <a:blip xmlns:r="http://schemas.openxmlformats.org/officeDocument/2006/relationships" r:embed="rId1"/>
        <a:stretch>
          <a:fillRect/>
        </a:stretch>
      </xdr:blipFill>
      <xdr:spPr>
        <a:xfrm>
          <a:off x="2689726" y="7031387"/>
          <a:ext cx="1405854" cy="1303943"/>
        </a:xfrm>
        <a:prstGeom prst="rect">
          <a:avLst/>
        </a:prstGeom>
      </xdr:spPr>
    </xdr:pic>
    <xdr:clientData/>
  </xdr:twoCellAnchor>
  <xdr:twoCellAnchor editAs="oneCell">
    <xdr:from>
      <xdr:col>13</xdr:col>
      <xdr:colOff>233437</xdr:colOff>
      <xdr:row>10</xdr:row>
      <xdr:rowOff>221949</xdr:rowOff>
    </xdr:from>
    <xdr:to>
      <xdr:col>13</xdr:col>
      <xdr:colOff>1147837</xdr:colOff>
      <xdr:row>10</xdr:row>
      <xdr:rowOff>1136349</xdr:rowOff>
    </xdr:to>
    <xdr:pic>
      <xdr:nvPicPr>
        <xdr:cNvPr id="6" name="Graphique 5" descr="Cible avec un remplissage uni">
          <a:extLst>
            <a:ext uri="{FF2B5EF4-FFF2-40B4-BE49-F238E27FC236}">
              <a16:creationId xmlns:a16="http://schemas.microsoft.com/office/drawing/2014/main" id="{013B2795-6C53-F1C4-AACE-921FB453305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6330687" y="6089349"/>
          <a:ext cx="914400" cy="914400"/>
        </a:xfrm>
        <a:prstGeom prst="rect">
          <a:avLst/>
        </a:prstGeom>
      </xdr:spPr>
    </xdr:pic>
    <xdr:clientData/>
  </xdr:twoCellAnchor>
  <xdr:twoCellAnchor editAs="oneCell">
    <xdr:from>
      <xdr:col>3</xdr:col>
      <xdr:colOff>1424269</xdr:colOff>
      <xdr:row>1</xdr:row>
      <xdr:rowOff>3521242</xdr:rowOff>
    </xdr:from>
    <xdr:to>
      <xdr:col>5</xdr:col>
      <xdr:colOff>3875</xdr:colOff>
      <xdr:row>3</xdr:row>
      <xdr:rowOff>7620</xdr:rowOff>
    </xdr:to>
    <xdr:pic>
      <xdr:nvPicPr>
        <xdr:cNvPr id="7" name="Image 6">
          <a:extLst>
            <a:ext uri="{FF2B5EF4-FFF2-40B4-BE49-F238E27FC236}">
              <a16:creationId xmlns:a16="http://schemas.microsoft.com/office/drawing/2014/main" id="{E53A331A-AD90-3893-A9C6-FA9826D5AB72}"/>
            </a:ext>
          </a:extLst>
        </xdr:cNvPr>
        <xdr:cNvPicPr>
          <a:picLocks noChangeAspect="1"/>
        </xdr:cNvPicPr>
      </xdr:nvPicPr>
      <xdr:blipFill>
        <a:blip xmlns:r="http://schemas.openxmlformats.org/officeDocument/2006/relationships" r:embed="rId4"/>
        <a:stretch>
          <a:fillRect/>
        </a:stretch>
      </xdr:blipFill>
      <xdr:spPr>
        <a:xfrm>
          <a:off x="4105974" y="7042484"/>
          <a:ext cx="1338848" cy="1294431"/>
        </a:xfrm>
        <a:prstGeom prst="rect">
          <a:avLst/>
        </a:prstGeom>
      </xdr:spPr>
    </xdr:pic>
    <xdr:clientData/>
  </xdr:twoCellAnchor>
  <xdr:twoCellAnchor editAs="oneCell">
    <xdr:from>
      <xdr:col>5</xdr:col>
      <xdr:colOff>6852</xdr:colOff>
      <xdr:row>2</xdr:row>
      <xdr:rowOff>0</xdr:rowOff>
    </xdr:from>
    <xdr:to>
      <xdr:col>6</xdr:col>
      <xdr:colOff>46</xdr:colOff>
      <xdr:row>3</xdr:row>
      <xdr:rowOff>968</xdr:rowOff>
    </xdr:to>
    <xdr:pic>
      <xdr:nvPicPr>
        <xdr:cNvPr id="9" name="Image 8">
          <a:extLst>
            <a:ext uri="{FF2B5EF4-FFF2-40B4-BE49-F238E27FC236}">
              <a16:creationId xmlns:a16="http://schemas.microsoft.com/office/drawing/2014/main" id="{C66F0959-934D-F316-57BA-AFBE6FF54473}"/>
            </a:ext>
          </a:extLst>
        </xdr:cNvPr>
        <xdr:cNvPicPr>
          <a:picLocks noChangeAspect="1"/>
        </xdr:cNvPicPr>
      </xdr:nvPicPr>
      <xdr:blipFill>
        <a:blip xmlns:r="http://schemas.openxmlformats.org/officeDocument/2006/relationships" r:embed="rId5"/>
        <a:stretch>
          <a:fillRect/>
        </a:stretch>
      </xdr:blipFill>
      <xdr:spPr>
        <a:xfrm>
          <a:off x="5444761" y="7038109"/>
          <a:ext cx="1316303" cy="1289441"/>
        </a:xfrm>
        <a:prstGeom prst="rect">
          <a:avLst/>
        </a:prstGeom>
      </xdr:spPr>
    </xdr:pic>
    <xdr:clientData/>
  </xdr:twoCellAnchor>
  <xdr:twoCellAnchor editAs="oneCell">
    <xdr:from>
      <xdr:col>6</xdr:col>
      <xdr:colOff>5591</xdr:colOff>
      <xdr:row>2</xdr:row>
      <xdr:rowOff>13413</xdr:rowOff>
    </xdr:from>
    <xdr:to>
      <xdr:col>7</xdr:col>
      <xdr:colOff>0</xdr:colOff>
      <xdr:row>3</xdr:row>
      <xdr:rowOff>1136</xdr:rowOff>
    </xdr:to>
    <xdr:pic>
      <xdr:nvPicPr>
        <xdr:cNvPr id="10" name="Image 9">
          <a:extLst>
            <a:ext uri="{FF2B5EF4-FFF2-40B4-BE49-F238E27FC236}">
              <a16:creationId xmlns:a16="http://schemas.microsoft.com/office/drawing/2014/main" id="{33B719F9-1B7B-7130-1919-708D456CFF94}"/>
            </a:ext>
          </a:extLst>
        </xdr:cNvPr>
        <xdr:cNvPicPr>
          <a:picLocks noChangeAspect="1"/>
        </xdr:cNvPicPr>
      </xdr:nvPicPr>
      <xdr:blipFill>
        <a:blip xmlns:r="http://schemas.openxmlformats.org/officeDocument/2006/relationships" r:embed="rId6"/>
        <a:stretch>
          <a:fillRect/>
        </a:stretch>
      </xdr:blipFill>
      <xdr:spPr>
        <a:xfrm>
          <a:off x="6772686" y="7055897"/>
          <a:ext cx="1320556" cy="1276439"/>
        </a:xfrm>
        <a:prstGeom prst="rect">
          <a:avLst/>
        </a:prstGeom>
      </xdr:spPr>
    </xdr:pic>
    <xdr:clientData/>
  </xdr:twoCellAnchor>
  <xdr:twoCellAnchor editAs="oneCell">
    <xdr:from>
      <xdr:col>7</xdr:col>
      <xdr:colOff>7370</xdr:colOff>
      <xdr:row>1</xdr:row>
      <xdr:rowOff>1266824</xdr:rowOff>
    </xdr:from>
    <xdr:to>
      <xdr:col>8</xdr:col>
      <xdr:colOff>3827</xdr:colOff>
      <xdr:row>3</xdr:row>
      <xdr:rowOff>2263</xdr:rowOff>
    </xdr:to>
    <xdr:pic>
      <xdr:nvPicPr>
        <xdr:cNvPr id="12" name="Image 11">
          <a:extLst>
            <a:ext uri="{FF2B5EF4-FFF2-40B4-BE49-F238E27FC236}">
              <a16:creationId xmlns:a16="http://schemas.microsoft.com/office/drawing/2014/main" id="{AA407653-18DC-D2A5-008D-71B6161A4B26}"/>
            </a:ext>
          </a:extLst>
        </xdr:cNvPr>
        <xdr:cNvPicPr>
          <a:picLocks noChangeAspect="1"/>
        </xdr:cNvPicPr>
      </xdr:nvPicPr>
      <xdr:blipFill>
        <a:blip xmlns:r="http://schemas.openxmlformats.org/officeDocument/2006/relationships" r:embed="rId7"/>
        <a:stretch>
          <a:fillRect/>
        </a:stretch>
      </xdr:blipFill>
      <xdr:spPr>
        <a:xfrm>
          <a:off x="8094095" y="4791074"/>
          <a:ext cx="1316103" cy="1288139"/>
        </a:xfrm>
        <a:prstGeom prst="rect">
          <a:avLst/>
        </a:prstGeom>
      </xdr:spPr>
    </xdr:pic>
    <xdr:clientData/>
  </xdr:twoCellAnchor>
  <xdr:twoCellAnchor editAs="oneCell">
    <xdr:from>
      <xdr:col>8</xdr:col>
      <xdr:colOff>865</xdr:colOff>
      <xdr:row>2</xdr:row>
      <xdr:rowOff>9525</xdr:rowOff>
    </xdr:from>
    <xdr:to>
      <xdr:col>9</xdr:col>
      <xdr:colOff>6928</xdr:colOff>
      <xdr:row>3</xdr:row>
      <xdr:rowOff>1650</xdr:rowOff>
    </xdr:to>
    <xdr:pic>
      <xdr:nvPicPr>
        <xdr:cNvPr id="14" name="Image 13">
          <a:extLst>
            <a:ext uri="{FF2B5EF4-FFF2-40B4-BE49-F238E27FC236}">
              <a16:creationId xmlns:a16="http://schemas.microsoft.com/office/drawing/2014/main" id="{A25015C0-B200-A9F8-2393-5685E10B7395}"/>
            </a:ext>
          </a:extLst>
        </xdr:cNvPr>
        <xdr:cNvPicPr>
          <a:picLocks noChangeAspect="1"/>
        </xdr:cNvPicPr>
      </xdr:nvPicPr>
      <xdr:blipFill>
        <a:blip xmlns:r="http://schemas.openxmlformats.org/officeDocument/2006/relationships" r:embed="rId8"/>
        <a:stretch>
          <a:fillRect/>
        </a:stretch>
      </xdr:blipFill>
      <xdr:spPr>
        <a:xfrm>
          <a:off x="9408101" y="7047634"/>
          <a:ext cx="1329172" cy="1280598"/>
        </a:xfrm>
        <a:prstGeom prst="rect">
          <a:avLst/>
        </a:prstGeom>
      </xdr:spPr>
    </xdr:pic>
    <xdr:clientData/>
  </xdr:twoCellAnchor>
  <xdr:twoCellAnchor editAs="oneCell">
    <xdr:from>
      <xdr:col>9</xdr:col>
      <xdr:colOff>12123</xdr:colOff>
      <xdr:row>2</xdr:row>
      <xdr:rowOff>9524</xdr:rowOff>
    </xdr:from>
    <xdr:to>
      <xdr:col>10</xdr:col>
      <xdr:colOff>28792</xdr:colOff>
      <xdr:row>3</xdr:row>
      <xdr:rowOff>1649</xdr:rowOff>
    </xdr:to>
    <xdr:pic>
      <xdr:nvPicPr>
        <xdr:cNvPr id="15" name="Image 14">
          <a:extLst>
            <a:ext uri="{FF2B5EF4-FFF2-40B4-BE49-F238E27FC236}">
              <a16:creationId xmlns:a16="http://schemas.microsoft.com/office/drawing/2014/main" id="{7976F2EC-B388-CE58-6C88-18377551441C}"/>
            </a:ext>
          </a:extLst>
        </xdr:cNvPr>
        <xdr:cNvPicPr>
          <a:picLocks noChangeAspect="1"/>
        </xdr:cNvPicPr>
      </xdr:nvPicPr>
      <xdr:blipFill>
        <a:blip xmlns:r="http://schemas.openxmlformats.org/officeDocument/2006/relationships" r:embed="rId9"/>
        <a:stretch>
          <a:fillRect/>
        </a:stretch>
      </xdr:blipFill>
      <xdr:spPr>
        <a:xfrm>
          <a:off x="10746798" y="4800599"/>
          <a:ext cx="1340644" cy="1278000"/>
        </a:xfrm>
        <a:prstGeom prst="rect">
          <a:avLst/>
        </a:prstGeom>
      </xdr:spPr>
    </xdr:pic>
    <xdr:clientData/>
  </xdr:twoCellAnchor>
  <xdr:twoCellAnchor editAs="oneCell">
    <xdr:from>
      <xdr:col>10</xdr:col>
      <xdr:colOff>17992</xdr:colOff>
      <xdr:row>2</xdr:row>
      <xdr:rowOff>6350</xdr:rowOff>
    </xdr:from>
    <xdr:to>
      <xdr:col>11</xdr:col>
      <xdr:colOff>17993</xdr:colOff>
      <xdr:row>3</xdr:row>
      <xdr:rowOff>1744</xdr:rowOff>
    </xdr:to>
    <xdr:pic>
      <xdr:nvPicPr>
        <xdr:cNvPr id="17" name="Image 16">
          <a:extLst>
            <a:ext uri="{FF2B5EF4-FFF2-40B4-BE49-F238E27FC236}">
              <a16:creationId xmlns:a16="http://schemas.microsoft.com/office/drawing/2014/main" id="{482FCE97-3E43-F6AD-6878-E14AEA791F62}"/>
            </a:ext>
          </a:extLst>
        </xdr:cNvPr>
        <xdr:cNvPicPr>
          <a:picLocks noChangeAspect="1"/>
        </xdr:cNvPicPr>
      </xdr:nvPicPr>
      <xdr:blipFill>
        <a:blip xmlns:r="http://schemas.openxmlformats.org/officeDocument/2006/relationships" r:embed="rId10"/>
        <a:stretch>
          <a:fillRect/>
        </a:stretch>
      </xdr:blipFill>
      <xdr:spPr>
        <a:xfrm>
          <a:off x="12076642" y="3530600"/>
          <a:ext cx="1323976" cy="1281269"/>
        </a:xfrm>
        <a:prstGeom prst="rect">
          <a:avLst/>
        </a:prstGeom>
      </xdr:spPr>
    </xdr:pic>
    <xdr:clientData/>
  </xdr:twoCellAnchor>
  <xdr:twoCellAnchor editAs="oneCell">
    <xdr:from>
      <xdr:col>11</xdr:col>
      <xdr:colOff>16932</xdr:colOff>
      <xdr:row>2</xdr:row>
      <xdr:rowOff>9525</xdr:rowOff>
    </xdr:from>
    <xdr:to>
      <xdr:col>12</xdr:col>
      <xdr:colOff>9524</xdr:colOff>
      <xdr:row>3</xdr:row>
      <xdr:rowOff>1650</xdr:rowOff>
    </xdr:to>
    <xdr:pic>
      <xdr:nvPicPr>
        <xdr:cNvPr id="18" name="Image 17">
          <a:extLst>
            <a:ext uri="{FF2B5EF4-FFF2-40B4-BE49-F238E27FC236}">
              <a16:creationId xmlns:a16="http://schemas.microsoft.com/office/drawing/2014/main" id="{4C6A2552-C009-E816-9D65-07A3E9472C15}"/>
            </a:ext>
          </a:extLst>
        </xdr:cNvPr>
        <xdr:cNvPicPr>
          <a:picLocks noChangeAspect="1"/>
        </xdr:cNvPicPr>
      </xdr:nvPicPr>
      <xdr:blipFill>
        <a:blip xmlns:r="http://schemas.openxmlformats.org/officeDocument/2006/relationships" r:embed="rId11"/>
        <a:stretch>
          <a:fillRect/>
        </a:stretch>
      </xdr:blipFill>
      <xdr:spPr>
        <a:xfrm>
          <a:off x="13399557" y="3533775"/>
          <a:ext cx="1316567" cy="1278000"/>
        </a:xfrm>
        <a:prstGeom prst="rect">
          <a:avLst/>
        </a:prstGeom>
      </xdr:spPr>
    </xdr:pic>
    <xdr:clientData/>
  </xdr:twoCellAnchor>
  <xdr:twoCellAnchor editAs="oneCell">
    <xdr:from>
      <xdr:col>12</xdr:col>
      <xdr:colOff>17294</xdr:colOff>
      <xdr:row>2</xdr:row>
      <xdr:rowOff>17145</xdr:rowOff>
    </xdr:from>
    <xdr:to>
      <xdr:col>13</xdr:col>
      <xdr:colOff>2822</xdr:colOff>
      <xdr:row>3</xdr:row>
      <xdr:rowOff>3810</xdr:rowOff>
    </xdr:to>
    <xdr:pic>
      <xdr:nvPicPr>
        <xdr:cNvPr id="20" name="Image 19">
          <a:extLst>
            <a:ext uri="{FF2B5EF4-FFF2-40B4-BE49-F238E27FC236}">
              <a16:creationId xmlns:a16="http://schemas.microsoft.com/office/drawing/2014/main" id="{92357B65-88F8-BD47-A394-A3D5FE66BD55}"/>
            </a:ext>
          </a:extLst>
        </xdr:cNvPr>
        <xdr:cNvPicPr>
          <a:picLocks noChangeAspect="1"/>
        </xdr:cNvPicPr>
      </xdr:nvPicPr>
      <xdr:blipFill>
        <a:blip xmlns:r="http://schemas.openxmlformats.org/officeDocument/2006/relationships" r:embed="rId12"/>
        <a:stretch>
          <a:fillRect/>
        </a:stretch>
      </xdr:blipFill>
      <xdr:spPr>
        <a:xfrm>
          <a:off x="14767437" y="4795974"/>
          <a:ext cx="1313585" cy="1271179"/>
        </a:xfrm>
        <a:prstGeom prst="rect">
          <a:avLst/>
        </a:prstGeom>
      </xdr:spPr>
    </xdr:pic>
    <xdr:clientData/>
  </xdr:twoCellAnchor>
  <xdr:twoCellAnchor editAs="oneCell">
    <xdr:from>
      <xdr:col>13</xdr:col>
      <xdr:colOff>7620</xdr:colOff>
      <xdr:row>2</xdr:row>
      <xdr:rowOff>8465</xdr:rowOff>
    </xdr:from>
    <xdr:to>
      <xdr:col>14</xdr:col>
      <xdr:colOff>0</xdr:colOff>
      <xdr:row>3</xdr:row>
      <xdr:rowOff>3174</xdr:rowOff>
    </xdr:to>
    <xdr:pic>
      <xdr:nvPicPr>
        <xdr:cNvPr id="21" name="Image 20">
          <a:extLst>
            <a:ext uri="{FF2B5EF4-FFF2-40B4-BE49-F238E27FC236}">
              <a16:creationId xmlns:a16="http://schemas.microsoft.com/office/drawing/2014/main" id="{DBA555D2-8E7B-D915-AA85-0D392604A32C}"/>
            </a:ext>
          </a:extLst>
        </xdr:cNvPr>
        <xdr:cNvPicPr>
          <a:picLocks noChangeAspect="1"/>
        </xdr:cNvPicPr>
      </xdr:nvPicPr>
      <xdr:blipFill>
        <a:blip xmlns:r="http://schemas.openxmlformats.org/officeDocument/2006/relationships" r:embed="rId13"/>
        <a:stretch>
          <a:fillRect/>
        </a:stretch>
      </xdr:blipFill>
      <xdr:spPr>
        <a:xfrm>
          <a:off x="16030402" y="7046574"/>
          <a:ext cx="1315489" cy="1283182"/>
        </a:xfrm>
        <a:prstGeom prst="rect">
          <a:avLst/>
        </a:prstGeom>
      </xdr:spPr>
    </xdr:pic>
    <xdr:clientData/>
  </xdr:twoCellAnchor>
  <xdr:twoCellAnchor editAs="oneCell">
    <xdr:from>
      <xdr:col>14</xdr:col>
      <xdr:colOff>7583</xdr:colOff>
      <xdr:row>2</xdr:row>
      <xdr:rowOff>14027</xdr:rowOff>
    </xdr:from>
    <xdr:to>
      <xdr:col>15</xdr:col>
      <xdr:colOff>3639</xdr:colOff>
      <xdr:row>3</xdr:row>
      <xdr:rowOff>5195</xdr:rowOff>
    </xdr:to>
    <xdr:pic>
      <xdr:nvPicPr>
        <xdr:cNvPr id="23" name="Image 22">
          <a:extLst>
            <a:ext uri="{FF2B5EF4-FFF2-40B4-BE49-F238E27FC236}">
              <a16:creationId xmlns:a16="http://schemas.microsoft.com/office/drawing/2014/main" id="{C62516DB-282C-158A-764D-EF55ECC91892}"/>
            </a:ext>
          </a:extLst>
        </xdr:cNvPr>
        <xdr:cNvPicPr>
          <a:picLocks noChangeAspect="1"/>
        </xdr:cNvPicPr>
      </xdr:nvPicPr>
      <xdr:blipFill>
        <a:blip xmlns:r="http://schemas.openxmlformats.org/officeDocument/2006/relationships" r:embed="rId14"/>
        <a:stretch>
          <a:fillRect/>
        </a:stretch>
      </xdr:blipFill>
      <xdr:spPr>
        <a:xfrm>
          <a:off x="17353474" y="7052136"/>
          <a:ext cx="1306176" cy="1271328"/>
        </a:xfrm>
        <a:prstGeom prst="rect">
          <a:avLst/>
        </a:prstGeom>
      </xdr:spPr>
    </xdr:pic>
    <xdr:clientData/>
  </xdr:twoCellAnchor>
  <xdr:twoCellAnchor editAs="oneCell">
    <xdr:from>
      <xdr:col>7</xdr:col>
      <xdr:colOff>186871</xdr:colOff>
      <xdr:row>10</xdr:row>
      <xdr:rowOff>234043</xdr:rowOff>
    </xdr:from>
    <xdr:to>
      <xdr:col>7</xdr:col>
      <xdr:colOff>1101271</xdr:colOff>
      <xdr:row>10</xdr:row>
      <xdr:rowOff>1148443</xdr:rowOff>
    </xdr:to>
    <xdr:pic>
      <xdr:nvPicPr>
        <xdr:cNvPr id="24" name="Graphique 23" descr="Cible avec un remplissage uni">
          <a:extLst>
            <a:ext uri="{FF2B5EF4-FFF2-40B4-BE49-F238E27FC236}">
              <a16:creationId xmlns:a16="http://schemas.microsoft.com/office/drawing/2014/main" id="{F8CD1CD0-D14F-41B6-9331-2C74F96C94F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0511971" y="5034643"/>
          <a:ext cx="914400" cy="914400"/>
        </a:xfrm>
        <a:prstGeom prst="rect">
          <a:avLst/>
        </a:prstGeom>
      </xdr:spPr>
    </xdr:pic>
    <xdr:clientData/>
  </xdr:twoCellAnchor>
  <xdr:twoCellAnchor editAs="oneCell">
    <xdr:from>
      <xdr:col>7</xdr:col>
      <xdr:colOff>174172</xdr:colOff>
      <xdr:row>11</xdr:row>
      <xdr:rowOff>174171</xdr:rowOff>
    </xdr:from>
    <xdr:to>
      <xdr:col>7</xdr:col>
      <xdr:colOff>1088572</xdr:colOff>
      <xdr:row>11</xdr:row>
      <xdr:rowOff>1088571</xdr:rowOff>
    </xdr:to>
    <xdr:pic>
      <xdr:nvPicPr>
        <xdr:cNvPr id="25" name="Graphique 24" descr="Cible avec un remplissage uni">
          <a:extLst>
            <a:ext uri="{FF2B5EF4-FFF2-40B4-BE49-F238E27FC236}">
              <a16:creationId xmlns:a16="http://schemas.microsoft.com/office/drawing/2014/main" id="{BE962C3A-28F2-483E-A7E5-A6633275D51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403772" y="2960914"/>
          <a:ext cx="914400" cy="914400"/>
        </a:xfrm>
        <a:prstGeom prst="rect">
          <a:avLst/>
        </a:prstGeom>
      </xdr:spPr>
    </xdr:pic>
    <xdr:clientData/>
  </xdr:twoCellAnchor>
  <xdr:twoCellAnchor editAs="oneCell">
    <xdr:from>
      <xdr:col>11</xdr:col>
      <xdr:colOff>217714</xdr:colOff>
      <xdr:row>11</xdr:row>
      <xdr:rowOff>163286</xdr:rowOff>
    </xdr:from>
    <xdr:to>
      <xdr:col>11</xdr:col>
      <xdr:colOff>1132114</xdr:colOff>
      <xdr:row>11</xdr:row>
      <xdr:rowOff>1077686</xdr:rowOff>
    </xdr:to>
    <xdr:pic>
      <xdr:nvPicPr>
        <xdr:cNvPr id="26" name="Graphique 25" descr="Cible avec un remplissage uni">
          <a:extLst>
            <a:ext uri="{FF2B5EF4-FFF2-40B4-BE49-F238E27FC236}">
              <a16:creationId xmlns:a16="http://schemas.microsoft.com/office/drawing/2014/main" id="{15364578-39E1-4607-A4B7-9DD184C0C29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759543" y="2950029"/>
          <a:ext cx="914400" cy="914400"/>
        </a:xfrm>
        <a:prstGeom prst="rect">
          <a:avLst/>
        </a:prstGeom>
      </xdr:spPr>
    </xdr:pic>
    <xdr:clientData/>
  </xdr:twoCellAnchor>
  <xdr:twoCellAnchor editAs="oneCell">
    <xdr:from>
      <xdr:col>13</xdr:col>
      <xdr:colOff>228600</xdr:colOff>
      <xdr:row>11</xdr:row>
      <xdr:rowOff>213632</xdr:rowOff>
    </xdr:from>
    <xdr:to>
      <xdr:col>13</xdr:col>
      <xdr:colOff>1143000</xdr:colOff>
      <xdr:row>11</xdr:row>
      <xdr:rowOff>1128032</xdr:rowOff>
    </xdr:to>
    <xdr:pic>
      <xdr:nvPicPr>
        <xdr:cNvPr id="27" name="Graphique 26" descr="Cible avec un remplissage uni">
          <a:extLst>
            <a:ext uri="{FF2B5EF4-FFF2-40B4-BE49-F238E27FC236}">
              <a16:creationId xmlns:a16="http://schemas.microsoft.com/office/drawing/2014/main" id="{34C7929F-5E19-481D-9FE6-214156C36F2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5801975" y="8595632"/>
          <a:ext cx="914400" cy="914400"/>
        </a:xfrm>
        <a:prstGeom prst="rect">
          <a:avLst/>
        </a:prstGeom>
      </xdr:spPr>
    </xdr:pic>
    <xdr:clientData/>
  </xdr:twoCellAnchor>
  <xdr:twoCellAnchor editAs="oneCell">
    <xdr:from>
      <xdr:col>14</xdr:col>
      <xdr:colOff>206829</xdr:colOff>
      <xdr:row>13</xdr:row>
      <xdr:rowOff>141514</xdr:rowOff>
    </xdr:from>
    <xdr:to>
      <xdr:col>14</xdr:col>
      <xdr:colOff>1121229</xdr:colOff>
      <xdr:row>13</xdr:row>
      <xdr:rowOff>1055914</xdr:rowOff>
    </xdr:to>
    <xdr:pic>
      <xdr:nvPicPr>
        <xdr:cNvPr id="28" name="Graphique 27" descr="Cible avec un remplissage uni">
          <a:extLst>
            <a:ext uri="{FF2B5EF4-FFF2-40B4-BE49-F238E27FC236}">
              <a16:creationId xmlns:a16="http://schemas.microsoft.com/office/drawing/2014/main" id="{28373B45-45BF-427F-8D4A-563463CADFE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7732829" y="5453743"/>
          <a:ext cx="914400" cy="914400"/>
        </a:xfrm>
        <a:prstGeom prst="rect">
          <a:avLst/>
        </a:prstGeom>
      </xdr:spPr>
    </xdr:pic>
    <xdr:clientData/>
  </xdr:twoCellAnchor>
  <xdr:twoCellAnchor editAs="oneCell">
    <xdr:from>
      <xdr:col>9</xdr:col>
      <xdr:colOff>161245</xdr:colOff>
      <xdr:row>12</xdr:row>
      <xdr:rowOff>158523</xdr:rowOff>
    </xdr:from>
    <xdr:to>
      <xdr:col>9</xdr:col>
      <xdr:colOff>1075645</xdr:colOff>
      <xdr:row>12</xdr:row>
      <xdr:rowOff>1072923</xdr:rowOff>
    </xdr:to>
    <xdr:pic>
      <xdr:nvPicPr>
        <xdr:cNvPr id="29" name="Graphique 28" descr="Cible avec un remplissage uni">
          <a:extLst>
            <a:ext uri="{FF2B5EF4-FFF2-40B4-BE49-F238E27FC236}">
              <a16:creationId xmlns:a16="http://schemas.microsoft.com/office/drawing/2014/main" id="{402C72EB-C1FB-42A1-81A5-F49EE768CE1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0591120" y="9802586"/>
          <a:ext cx="914400" cy="914400"/>
        </a:xfrm>
        <a:prstGeom prst="rect">
          <a:avLst/>
        </a:prstGeom>
      </xdr:spPr>
    </xdr:pic>
    <xdr:clientData/>
  </xdr:twoCellAnchor>
  <xdr:twoCellAnchor editAs="oneCell">
    <xdr:from>
      <xdr:col>11</xdr:col>
      <xdr:colOff>231568</xdr:colOff>
      <xdr:row>12</xdr:row>
      <xdr:rowOff>155122</xdr:rowOff>
    </xdr:from>
    <xdr:to>
      <xdr:col>11</xdr:col>
      <xdr:colOff>1145968</xdr:colOff>
      <xdr:row>12</xdr:row>
      <xdr:rowOff>1069522</xdr:rowOff>
    </xdr:to>
    <xdr:pic>
      <xdr:nvPicPr>
        <xdr:cNvPr id="30" name="Graphique 29" descr="Cible avec un remplissage uni">
          <a:extLst>
            <a:ext uri="{FF2B5EF4-FFF2-40B4-BE49-F238E27FC236}">
              <a16:creationId xmlns:a16="http://schemas.microsoft.com/office/drawing/2014/main" id="{A70340A9-8111-45A0-B5EC-36E5599C25C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656623" y="16157122"/>
          <a:ext cx="914400" cy="914400"/>
        </a:xfrm>
        <a:prstGeom prst="rect">
          <a:avLst/>
        </a:prstGeom>
      </xdr:spPr>
    </xdr:pic>
    <xdr:clientData/>
  </xdr:twoCellAnchor>
  <xdr:twoCellAnchor editAs="oneCell">
    <xdr:from>
      <xdr:col>14</xdr:col>
      <xdr:colOff>185058</xdr:colOff>
      <xdr:row>14</xdr:row>
      <xdr:rowOff>163285</xdr:rowOff>
    </xdr:from>
    <xdr:to>
      <xdr:col>14</xdr:col>
      <xdr:colOff>1099458</xdr:colOff>
      <xdr:row>14</xdr:row>
      <xdr:rowOff>1077685</xdr:rowOff>
    </xdr:to>
    <xdr:pic>
      <xdr:nvPicPr>
        <xdr:cNvPr id="33" name="Graphique 32" descr="Cible avec un remplissage uni">
          <a:extLst>
            <a:ext uri="{FF2B5EF4-FFF2-40B4-BE49-F238E27FC236}">
              <a16:creationId xmlns:a16="http://schemas.microsoft.com/office/drawing/2014/main" id="{066D7656-879A-4A68-B718-D023FB3CDE8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7711058" y="6738256"/>
          <a:ext cx="914400" cy="914400"/>
        </a:xfrm>
        <a:prstGeom prst="rect">
          <a:avLst/>
        </a:prstGeom>
      </xdr:spPr>
    </xdr:pic>
    <xdr:clientData/>
  </xdr:twoCellAnchor>
  <xdr:twoCellAnchor editAs="oneCell">
    <xdr:from>
      <xdr:col>9</xdr:col>
      <xdr:colOff>174171</xdr:colOff>
      <xdr:row>15</xdr:row>
      <xdr:rowOff>174172</xdr:rowOff>
    </xdr:from>
    <xdr:to>
      <xdr:col>9</xdr:col>
      <xdr:colOff>1088571</xdr:colOff>
      <xdr:row>15</xdr:row>
      <xdr:rowOff>1088572</xdr:rowOff>
    </xdr:to>
    <xdr:pic>
      <xdr:nvPicPr>
        <xdr:cNvPr id="34" name="Graphique 33" descr="Cible avec un remplissage uni">
          <a:extLst>
            <a:ext uri="{FF2B5EF4-FFF2-40B4-BE49-F238E27FC236}">
              <a16:creationId xmlns:a16="http://schemas.microsoft.com/office/drawing/2014/main" id="{DF80EFD1-651E-4E53-8D6F-C737C7216EC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059885" y="8011886"/>
          <a:ext cx="914400" cy="914400"/>
        </a:xfrm>
        <a:prstGeom prst="rect">
          <a:avLst/>
        </a:prstGeom>
      </xdr:spPr>
    </xdr:pic>
    <xdr:clientData/>
  </xdr:twoCellAnchor>
  <xdr:twoCellAnchor editAs="oneCell">
    <xdr:from>
      <xdr:col>8</xdr:col>
      <xdr:colOff>190500</xdr:colOff>
      <xdr:row>16</xdr:row>
      <xdr:rowOff>171450</xdr:rowOff>
    </xdr:from>
    <xdr:to>
      <xdr:col>8</xdr:col>
      <xdr:colOff>1104900</xdr:colOff>
      <xdr:row>16</xdr:row>
      <xdr:rowOff>1085850</xdr:rowOff>
    </xdr:to>
    <xdr:pic>
      <xdr:nvPicPr>
        <xdr:cNvPr id="35" name="Graphique 34" descr="Cible avec un remplissage uni">
          <a:extLst>
            <a:ext uri="{FF2B5EF4-FFF2-40B4-BE49-F238E27FC236}">
              <a16:creationId xmlns:a16="http://schemas.microsoft.com/office/drawing/2014/main" id="{926024B6-11A2-46CD-8752-6289806F0B37}"/>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9791700" y="9239250"/>
          <a:ext cx="914400" cy="914400"/>
        </a:xfrm>
        <a:prstGeom prst="rect">
          <a:avLst/>
        </a:prstGeom>
      </xdr:spPr>
    </xdr:pic>
    <xdr:clientData/>
  </xdr:twoCellAnchor>
  <xdr:twoCellAnchor editAs="oneCell">
    <xdr:from>
      <xdr:col>9</xdr:col>
      <xdr:colOff>185058</xdr:colOff>
      <xdr:row>16</xdr:row>
      <xdr:rowOff>204106</xdr:rowOff>
    </xdr:from>
    <xdr:to>
      <xdr:col>9</xdr:col>
      <xdr:colOff>1099458</xdr:colOff>
      <xdr:row>16</xdr:row>
      <xdr:rowOff>1118506</xdr:rowOff>
    </xdr:to>
    <xdr:pic>
      <xdr:nvPicPr>
        <xdr:cNvPr id="36" name="Graphique 35" descr="Cible avec un remplissage uni">
          <a:extLst>
            <a:ext uri="{FF2B5EF4-FFF2-40B4-BE49-F238E27FC236}">
              <a16:creationId xmlns:a16="http://schemas.microsoft.com/office/drawing/2014/main" id="{5F0E0FA1-641B-4C6F-930D-512B78B689E7}"/>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11070772" y="9304563"/>
          <a:ext cx="914400" cy="914400"/>
        </a:xfrm>
        <a:prstGeom prst="rect">
          <a:avLst/>
        </a:prstGeom>
      </xdr:spPr>
    </xdr:pic>
    <xdr:clientData/>
  </xdr:twoCellAnchor>
  <xdr:twoCellAnchor editAs="oneCell">
    <xdr:from>
      <xdr:col>10</xdr:col>
      <xdr:colOff>221260</xdr:colOff>
      <xdr:row>16</xdr:row>
      <xdr:rowOff>160730</xdr:rowOff>
    </xdr:from>
    <xdr:to>
      <xdr:col>10</xdr:col>
      <xdr:colOff>1132196</xdr:colOff>
      <xdr:row>16</xdr:row>
      <xdr:rowOff>1073398</xdr:rowOff>
    </xdr:to>
    <xdr:pic>
      <xdr:nvPicPr>
        <xdr:cNvPr id="37" name="Graphique 36" descr="Cible avec un remplissage uni">
          <a:extLst>
            <a:ext uri="{FF2B5EF4-FFF2-40B4-BE49-F238E27FC236}">
              <a16:creationId xmlns:a16="http://schemas.microsoft.com/office/drawing/2014/main" id="{96F819A5-13E9-4DCD-A5D6-F880378FE81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12316278" y="21261203"/>
          <a:ext cx="910936" cy="912668"/>
        </a:xfrm>
        <a:prstGeom prst="rect">
          <a:avLst/>
        </a:prstGeom>
      </xdr:spPr>
    </xdr:pic>
    <xdr:clientData/>
  </xdr:twoCellAnchor>
  <xdr:twoCellAnchor editAs="oneCell">
    <xdr:from>
      <xdr:col>6</xdr:col>
      <xdr:colOff>247650</xdr:colOff>
      <xdr:row>19</xdr:row>
      <xdr:rowOff>228600</xdr:rowOff>
    </xdr:from>
    <xdr:to>
      <xdr:col>6</xdr:col>
      <xdr:colOff>1162050</xdr:colOff>
      <xdr:row>19</xdr:row>
      <xdr:rowOff>1143000</xdr:rowOff>
    </xdr:to>
    <xdr:pic>
      <xdr:nvPicPr>
        <xdr:cNvPr id="38" name="Graphique 37" descr="Cible avec un remplissage uni">
          <a:extLst>
            <a:ext uri="{FF2B5EF4-FFF2-40B4-BE49-F238E27FC236}">
              <a16:creationId xmlns:a16="http://schemas.microsoft.com/office/drawing/2014/main" id="{B6AA971C-0FEB-4637-BF74-743722B830EE}"/>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7181850" y="13068300"/>
          <a:ext cx="914400" cy="914400"/>
        </a:xfrm>
        <a:prstGeom prst="rect">
          <a:avLst/>
        </a:prstGeom>
      </xdr:spPr>
    </xdr:pic>
    <xdr:clientData/>
  </xdr:twoCellAnchor>
  <xdr:twoCellAnchor editAs="oneCell">
    <xdr:from>
      <xdr:col>10</xdr:col>
      <xdr:colOff>209550</xdr:colOff>
      <xdr:row>19</xdr:row>
      <xdr:rowOff>266700</xdr:rowOff>
    </xdr:from>
    <xdr:to>
      <xdr:col>10</xdr:col>
      <xdr:colOff>1123950</xdr:colOff>
      <xdr:row>19</xdr:row>
      <xdr:rowOff>1181100</xdr:rowOff>
    </xdr:to>
    <xdr:pic>
      <xdr:nvPicPr>
        <xdr:cNvPr id="39" name="Graphique 38" descr="Cible avec un remplissage uni">
          <a:extLst>
            <a:ext uri="{FF2B5EF4-FFF2-40B4-BE49-F238E27FC236}">
              <a16:creationId xmlns:a16="http://schemas.microsoft.com/office/drawing/2014/main" id="{85F8AAD6-3F52-4793-B8DF-E49FCD1CB07B}"/>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12306300" y="17621250"/>
          <a:ext cx="914400" cy="914400"/>
        </a:xfrm>
        <a:prstGeom prst="rect">
          <a:avLst/>
        </a:prstGeom>
      </xdr:spPr>
    </xdr:pic>
    <xdr:clientData/>
  </xdr:twoCellAnchor>
  <xdr:twoCellAnchor editAs="oneCell">
    <xdr:from>
      <xdr:col>8</xdr:col>
      <xdr:colOff>195943</xdr:colOff>
      <xdr:row>20</xdr:row>
      <xdr:rowOff>231322</xdr:rowOff>
    </xdr:from>
    <xdr:to>
      <xdr:col>8</xdr:col>
      <xdr:colOff>1110343</xdr:colOff>
      <xdr:row>20</xdr:row>
      <xdr:rowOff>1145722</xdr:rowOff>
    </xdr:to>
    <xdr:pic>
      <xdr:nvPicPr>
        <xdr:cNvPr id="41" name="Graphique 40" descr="Cible avec un remplissage uni">
          <a:extLst>
            <a:ext uri="{FF2B5EF4-FFF2-40B4-BE49-F238E27FC236}">
              <a16:creationId xmlns:a16="http://schemas.microsoft.com/office/drawing/2014/main" id="{BB9156DD-3F04-4C26-8E87-1078AD6E6E65}"/>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9753600" y="14382751"/>
          <a:ext cx="914400" cy="914400"/>
        </a:xfrm>
        <a:prstGeom prst="rect">
          <a:avLst/>
        </a:prstGeom>
      </xdr:spPr>
    </xdr:pic>
    <xdr:clientData/>
  </xdr:twoCellAnchor>
  <xdr:twoCellAnchor editAs="oneCell">
    <xdr:from>
      <xdr:col>10</xdr:col>
      <xdr:colOff>171450</xdr:colOff>
      <xdr:row>20</xdr:row>
      <xdr:rowOff>304800</xdr:rowOff>
    </xdr:from>
    <xdr:to>
      <xdr:col>10</xdr:col>
      <xdr:colOff>1085850</xdr:colOff>
      <xdr:row>20</xdr:row>
      <xdr:rowOff>1219200</xdr:rowOff>
    </xdr:to>
    <xdr:pic>
      <xdr:nvPicPr>
        <xdr:cNvPr id="42" name="Graphique 41" descr="Cible avec un remplissage uni">
          <a:extLst>
            <a:ext uri="{FF2B5EF4-FFF2-40B4-BE49-F238E27FC236}">
              <a16:creationId xmlns:a16="http://schemas.microsoft.com/office/drawing/2014/main" id="{74D15B15-9DCA-47A6-B469-CDE712293E88}"/>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12439650" y="14401800"/>
          <a:ext cx="914400" cy="914400"/>
        </a:xfrm>
        <a:prstGeom prst="rect">
          <a:avLst/>
        </a:prstGeom>
      </xdr:spPr>
    </xdr:pic>
    <xdr:clientData/>
  </xdr:twoCellAnchor>
  <xdr:twoCellAnchor editAs="oneCell">
    <xdr:from>
      <xdr:col>10</xdr:col>
      <xdr:colOff>228600</xdr:colOff>
      <xdr:row>17</xdr:row>
      <xdr:rowOff>285750</xdr:rowOff>
    </xdr:from>
    <xdr:to>
      <xdr:col>10</xdr:col>
      <xdr:colOff>1143000</xdr:colOff>
      <xdr:row>17</xdr:row>
      <xdr:rowOff>1200150</xdr:rowOff>
    </xdr:to>
    <xdr:pic>
      <xdr:nvPicPr>
        <xdr:cNvPr id="44" name="Graphique 43" descr="Cible avec un remplissage uni">
          <a:extLst>
            <a:ext uri="{FF2B5EF4-FFF2-40B4-BE49-F238E27FC236}">
              <a16:creationId xmlns:a16="http://schemas.microsoft.com/office/drawing/2014/main" id="{E6AC2A91-5862-406D-91F2-C7B5C222A7EE}"/>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12325350" y="15087600"/>
          <a:ext cx="914400" cy="914400"/>
        </a:xfrm>
        <a:prstGeom prst="rect">
          <a:avLst/>
        </a:prstGeom>
      </xdr:spPr>
    </xdr:pic>
    <xdr:clientData/>
  </xdr:twoCellAnchor>
  <xdr:twoCellAnchor editAs="oneCell">
    <xdr:from>
      <xdr:col>11</xdr:col>
      <xdr:colOff>190500</xdr:colOff>
      <xdr:row>17</xdr:row>
      <xdr:rowOff>285750</xdr:rowOff>
    </xdr:from>
    <xdr:to>
      <xdr:col>11</xdr:col>
      <xdr:colOff>1104900</xdr:colOff>
      <xdr:row>17</xdr:row>
      <xdr:rowOff>1200150</xdr:rowOff>
    </xdr:to>
    <xdr:pic>
      <xdr:nvPicPr>
        <xdr:cNvPr id="45" name="Graphique 44" descr="Cible avec un remplissage uni">
          <a:extLst>
            <a:ext uri="{FF2B5EF4-FFF2-40B4-BE49-F238E27FC236}">
              <a16:creationId xmlns:a16="http://schemas.microsoft.com/office/drawing/2014/main" id="{D89484B8-A55C-4177-8C8E-EE18FBFEF6AA}"/>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13792200" y="10610850"/>
          <a:ext cx="914400" cy="914400"/>
        </a:xfrm>
        <a:prstGeom prst="rect">
          <a:avLst/>
        </a:prstGeom>
      </xdr:spPr>
    </xdr:pic>
    <xdr:clientData/>
  </xdr:twoCellAnchor>
  <xdr:twoCellAnchor editAs="oneCell">
    <xdr:from>
      <xdr:col>7</xdr:col>
      <xdr:colOff>209550</xdr:colOff>
      <xdr:row>18</xdr:row>
      <xdr:rowOff>180975</xdr:rowOff>
    </xdr:from>
    <xdr:to>
      <xdr:col>7</xdr:col>
      <xdr:colOff>1123950</xdr:colOff>
      <xdr:row>18</xdr:row>
      <xdr:rowOff>1095375</xdr:rowOff>
    </xdr:to>
    <xdr:pic>
      <xdr:nvPicPr>
        <xdr:cNvPr id="47" name="Graphique 46" descr="Cible avec un remplissage uni">
          <a:extLst>
            <a:ext uri="{FF2B5EF4-FFF2-40B4-BE49-F238E27FC236}">
              <a16:creationId xmlns:a16="http://schemas.microsoft.com/office/drawing/2014/main" id="{13C01692-C48B-467A-9E06-3007DC99A7F7}"/>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8067675" y="17397413"/>
          <a:ext cx="914400" cy="914400"/>
        </a:xfrm>
        <a:prstGeom prst="rect">
          <a:avLst/>
        </a:prstGeom>
      </xdr:spPr>
    </xdr:pic>
    <xdr:clientData/>
  </xdr:twoCellAnchor>
  <xdr:twoCellAnchor editAs="oneCell">
    <xdr:from>
      <xdr:col>10</xdr:col>
      <xdr:colOff>190500</xdr:colOff>
      <xdr:row>18</xdr:row>
      <xdr:rowOff>254000</xdr:rowOff>
    </xdr:from>
    <xdr:to>
      <xdr:col>10</xdr:col>
      <xdr:colOff>1104900</xdr:colOff>
      <xdr:row>18</xdr:row>
      <xdr:rowOff>1168400</xdr:rowOff>
    </xdr:to>
    <xdr:pic>
      <xdr:nvPicPr>
        <xdr:cNvPr id="48" name="Graphique 47" descr="Cible avec un remplissage uni">
          <a:extLst>
            <a:ext uri="{FF2B5EF4-FFF2-40B4-BE49-F238E27FC236}">
              <a16:creationId xmlns:a16="http://schemas.microsoft.com/office/drawing/2014/main" id="{2523E69C-329B-4FD4-AC72-24353DA7EBDC}"/>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12839700" y="11950700"/>
          <a:ext cx="914400" cy="914400"/>
        </a:xfrm>
        <a:prstGeom prst="rect">
          <a:avLst/>
        </a:prstGeom>
      </xdr:spPr>
    </xdr:pic>
    <xdr:clientData/>
  </xdr:twoCellAnchor>
  <xdr:twoCellAnchor editAs="oneCell">
    <xdr:from>
      <xdr:col>4</xdr:col>
      <xdr:colOff>239486</xdr:colOff>
      <xdr:row>14</xdr:row>
      <xdr:rowOff>163287</xdr:rowOff>
    </xdr:from>
    <xdr:to>
      <xdr:col>4</xdr:col>
      <xdr:colOff>1153886</xdr:colOff>
      <xdr:row>14</xdr:row>
      <xdr:rowOff>1077687</xdr:rowOff>
    </xdr:to>
    <xdr:pic>
      <xdr:nvPicPr>
        <xdr:cNvPr id="50" name="Graphique 49" descr="Poignée de main contour">
          <a:extLst>
            <a:ext uri="{FF2B5EF4-FFF2-40B4-BE49-F238E27FC236}">
              <a16:creationId xmlns:a16="http://schemas.microsoft.com/office/drawing/2014/main" id="{81DBDDE5-BB40-A7BB-F037-7E4C60275998}"/>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4484915" y="6738258"/>
          <a:ext cx="914400" cy="914400"/>
        </a:xfrm>
        <a:prstGeom prst="rect">
          <a:avLst/>
        </a:prstGeom>
      </xdr:spPr>
    </xdr:pic>
    <xdr:clientData/>
  </xdr:twoCellAnchor>
  <xdr:twoCellAnchor editAs="oneCell">
    <xdr:from>
      <xdr:col>12</xdr:col>
      <xdr:colOff>179615</xdr:colOff>
      <xdr:row>14</xdr:row>
      <xdr:rowOff>226786</xdr:rowOff>
    </xdr:from>
    <xdr:to>
      <xdr:col>12</xdr:col>
      <xdr:colOff>1094015</xdr:colOff>
      <xdr:row>14</xdr:row>
      <xdr:rowOff>1141186</xdr:rowOff>
    </xdr:to>
    <xdr:pic>
      <xdr:nvPicPr>
        <xdr:cNvPr id="55" name="Graphique 54" descr="Poignée de main contour">
          <a:extLst>
            <a:ext uri="{FF2B5EF4-FFF2-40B4-BE49-F238E27FC236}">
              <a16:creationId xmlns:a16="http://schemas.microsoft.com/office/drawing/2014/main" id="{60CD778F-07B4-46E1-849A-59630DD95062}"/>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15470415" y="6843486"/>
          <a:ext cx="914400" cy="914400"/>
        </a:xfrm>
        <a:prstGeom prst="rect">
          <a:avLst/>
        </a:prstGeom>
      </xdr:spPr>
    </xdr:pic>
    <xdr:clientData/>
  </xdr:twoCellAnchor>
  <xdr:twoCellAnchor editAs="oneCell">
    <xdr:from>
      <xdr:col>3</xdr:col>
      <xdr:colOff>195943</xdr:colOff>
      <xdr:row>17</xdr:row>
      <xdr:rowOff>195943</xdr:rowOff>
    </xdr:from>
    <xdr:to>
      <xdr:col>3</xdr:col>
      <xdr:colOff>1110343</xdr:colOff>
      <xdr:row>17</xdr:row>
      <xdr:rowOff>1110343</xdr:rowOff>
    </xdr:to>
    <xdr:pic>
      <xdr:nvPicPr>
        <xdr:cNvPr id="56" name="Graphique 55" descr="Poignée de main contour">
          <a:extLst>
            <a:ext uri="{FF2B5EF4-FFF2-40B4-BE49-F238E27FC236}">
              <a16:creationId xmlns:a16="http://schemas.microsoft.com/office/drawing/2014/main" id="{F52F1F6B-1C43-435C-BB11-B97DF18AA641}"/>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 uri="{96DAC541-7B7A-43D3-8B79-37D633B846F1}">
              <asvg:svgBlip xmlns:asvg="http://schemas.microsoft.com/office/drawing/2016/SVG/main" r:embed="rId21"/>
            </a:ext>
          </a:extLst>
        </a:blip>
        <a:stretch>
          <a:fillRect/>
        </a:stretch>
      </xdr:blipFill>
      <xdr:spPr>
        <a:xfrm>
          <a:off x="3113314" y="10559143"/>
          <a:ext cx="914400" cy="914400"/>
        </a:xfrm>
        <a:prstGeom prst="rect">
          <a:avLst/>
        </a:prstGeom>
      </xdr:spPr>
    </xdr:pic>
    <xdr:clientData/>
  </xdr:twoCellAnchor>
  <xdr:twoCellAnchor editAs="oneCell">
    <xdr:from>
      <xdr:col>5</xdr:col>
      <xdr:colOff>210456</xdr:colOff>
      <xdr:row>18</xdr:row>
      <xdr:rowOff>244929</xdr:rowOff>
    </xdr:from>
    <xdr:to>
      <xdr:col>5</xdr:col>
      <xdr:colOff>1124856</xdr:colOff>
      <xdr:row>18</xdr:row>
      <xdr:rowOff>1159329</xdr:rowOff>
    </xdr:to>
    <xdr:pic>
      <xdr:nvPicPr>
        <xdr:cNvPr id="57" name="Graphique 56" descr="Poignée de main contour">
          <a:extLst>
            <a:ext uri="{FF2B5EF4-FFF2-40B4-BE49-F238E27FC236}">
              <a16:creationId xmlns:a16="http://schemas.microsoft.com/office/drawing/2014/main" id="{8A3E8B05-C0E2-4142-98A9-465A30DF7A1F}"/>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 uri="{96DAC541-7B7A-43D3-8B79-37D633B846F1}">
              <asvg:svgBlip xmlns:asvg="http://schemas.microsoft.com/office/drawing/2016/SVG/main" r:embed="rId22"/>
            </a:ext>
          </a:extLst>
        </a:blip>
        <a:stretch>
          <a:fillRect/>
        </a:stretch>
      </xdr:blipFill>
      <xdr:spPr>
        <a:xfrm>
          <a:off x="6255656" y="11941629"/>
          <a:ext cx="914400" cy="914400"/>
        </a:xfrm>
        <a:prstGeom prst="rect">
          <a:avLst/>
        </a:prstGeom>
      </xdr:spPr>
    </xdr:pic>
    <xdr:clientData/>
  </xdr:twoCellAnchor>
  <xdr:twoCellAnchor editAs="oneCell">
    <xdr:from>
      <xdr:col>3</xdr:col>
      <xdr:colOff>195942</xdr:colOff>
      <xdr:row>20</xdr:row>
      <xdr:rowOff>174172</xdr:rowOff>
    </xdr:from>
    <xdr:to>
      <xdr:col>3</xdr:col>
      <xdr:colOff>1110342</xdr:colOff>
      <xdr:row>20</xdr:row>
      <xdr:rowOff>1088572</xdr:rowOff>
    </xdr:to>
    <xdr:pic>
      <xdr:nvPicPr>
        <xdr:cNvPr id="58" name="Graphique 57" descr="Poignée de main contour">
          <a:extLst>
            <a:ext uri="{FF2B5EF4-FFF2-40B4-BE49-F238E27FC236}">
              <a16:creationId xmlns:a16="http://schemas.microsoft.com/office/drawing/2014/main" id="{19726A11-9525-4DB0-81C5-950B2850B747}"/>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 uri="{96DAC541-7B7A-43D3-8B79-37D633B846F1}">
              <asvg:svgBlip xmlns:asvg="http://schemas.microsoft.com/office/drawing/2016/SVG/main" r:embed="rId22"/>
            </a:ext>
          </a:extLst>
        </a:blip>
        <a:stretch>
          <a:fillRect/>
        </a:stretch>
      </xdr:blipFill>
      <xdr:spPr>
        <a:xfrm>
          <a:off x="3113313" y="14325601"/>
          <a:ext cx="914400" cy="914400"/>
        </a:xfrm>
        <a:prstGeom prst="rect">
          <a:avLst/>
        </a:prstGeom>
      </xdr:spPr>
    </xdr:pic>
    <xdr:clientData/>
  </xdr:twoCellAnchor>
  <xdr:twoCellAnchor editAs="oneCell">
    <xdr:from>
      <xdr:col>2</xdr:col>
      <xdr:colOff>431800</xdr:colOff>
      <xdr:row>2</xdr:row>
      <xdr:rowOff>25401</xdr:rowOff>
    </xdr:from>
    <xdr:to>
      <xdr:col>2</xdr:col>
      <xdr:colOff>1761002</xdr:colOff>
      <xdr:row>2</xdr:row>
      <xdr:rowOff>1244601</xdr:rowOff>
    </xdr:to>
    <xdr:pic>
      <xdr:nvPicPr>
        <xdr:cNvPr id="60" name="Image 59">
          <a:extLst>
            <a:ext uri="{FF2B5EF4-FFF2-40B4-BE49-F238E27FC236}">
              <a16:creationId xmlns:a16="http://schemas.microsoft.com/office/drawing/2014/main" id="{BD54A0BE-662A-C33C-D308-0C7BBBA586F8}"/>
            </a:ext>
          </a:extLst>
        </xdr:cNvPr>
        <xdr:cNvPicPr>
          <a:picLocks noChangeAspect="1"/>
        </xdr:cNvPicPr>
      </xdr:nvPicPr>
      <xdr:blipFill>
        <a:blip xmlns:r="http://schemas.openxmlformats.org/officeDocument/2006/relationships" r:embed="rId23"/>
        <a:stretch>
          <a:fillRect/>
        </a:stretch>
      </xdr:blipFill>
      <xdr:spPr>
        <a:xfrm>
          <a:off x="2679700" y="3543301"/>
          <a:ext cx="1329202" cy="1219200"/>
        </a:xfrm>
        <a:prstGeom prst="rect">
          <a:avLst/>
        </a:prstGeom>
      </xdr:spPr>
    </xdr:pic>
    <xdr:clientData/>
  </xdr:twoCellAnchor>
  <xdr:oneCellAnchor>
    <xdr:from>
      <xdr:col>3</xdr:col>
      <xdr:colOff>107373</xdr:colOff>
      <xdr:row>0</xdr:row>
      <xdr:rowOff>287482</xdr:rowOff>
    </xdr:from>
    <xdr:ext cx="14561128" cy="1333500"/>
    <xdr:sp macro="" textlink="">
      <xdr:nvSpPr>
        <xdr:cNvPr id="62" name="Rectangle 61">
          <a:extLst>
            <a:ext uri="{FF2B5EF4-FFF2-40B4-BE49-F238E27FC236}">
              <a16:creationId xmlns:a16="http://schemas.microsoft.com/office/drawing/2014/main" id="{AABD5546-C6EA-46B1-9753-2A89BD7A2CF4}"/>
            </a:ext>
          </a:extLst>
        </xdr:cNvPr>
        <xdr:cNvSpPr/>
      </xdr:nvSpPr>
      <xdr:spPr>
        <a:xfrm>
          <a:off x="3190009" y="287482"/>
          <a:ext cx="14561128" cy="1333500"/>
        </a:xfrm>
        <a:prstGeom prst="rect">
          <a:avLst/>
        </a:prstGeom>
        <a:noFill/>
      </xdr:spPr>
      <xdr:txBody>
        <a:bodyPr wrap="square" lIns="91440" tIns="45720" rIns="91440" bIns="45720">
          <a:noAutofit/>
        </a:bodyPr>
        <a:lstStyle/>
        <a:p>
          <a:pPr algn="ctr"/>
          <a:r>
            <a:rPr lang="fr-FR" sz="6000" b="1" cap="none" spc="50">
              <a:ln w="9525" cmpd="sng">
                <a:solidFill>
                  <a:srgbClr val="FF0000"/>
                </a:solidFill>
                <a:prstDash val="solid"/>
              </a:ln>
              <a:solidFill>
                <a:srgbClr val="70AD47">
                  <a:tint val="1000"/>
                </a:srgbClr>
              </a:solidFill>
              <a:effectLst/>
            </a:rPr>
            <a:t>Objectifs</a:t>
          </a:r>
          <a:r>
            <a:rPr lang="fr-FR" sz="6000" b="1" cap="none" spc="50" baseline="0">
              <a:ln w="9525" cmpd="sng">
                <a:solidFill>
                  <a:srgbClr val="FF0000"/>
                </a:solidFill>
                <a:prstDash val="solid"/>
              </a:ln>
              <a:solidFill>
                <a:srgbClr val="70AD47">
                  <a:tint val="1000"/>
                </a:srgbClr>
              </a:solidFill>
              <a:effectLst/>
            </a:rPr>
            <a:t> de développement durable ciblés</a:t>
          </a:r>
          <a:endParaRPr lang="fr-FR" sz="6000" b="1" cap="none" spc="50">
            <a:ln w="9525" cmpd="sng">
              <a:solidFill>
                <a:srgbClr val="FF0000"/>
              </a:solidFill>
              <a:prstDash val="solid"/>
            </a:ln>
            <a:solidFill>
              <a:srgbClr val="70AD47">
                <a:tint val="1000"/>
              </a:srgbClr>
            </a:solidFill>
            <a:effectLst/>
          </a:endParaRPr>
        </a:p>
      </xdr:txBody>
    </xdr:sp>
    <xdr:clientData/>
  </xdr:oneCellAnchor>
  <xdr:oneCellAnchor>
    <xdr:from>
      <xdr:col>3</xdr:col>
      <xdr:colOff>365318</xdr:colOff>
      <xdr:row>0</xdr:row>
      <xdr:rowOff>973975</xdr:rowOff>
    </xdr:from>
    <xdr:ext cx="7350218" cy="1125501"/>
    <xdr:sp macro="" textlink="">
      <xdr:nvSpPr>
        <xdr:cNvPr id="65" name="Rectangle 64">
          <a:extLst>
            <a:ext uri="{FF2B5EF4-FFF2-40B4-BE49-F238E27FC236}">
              <a16:creationId xmlns:a16="http://schemas.microsoft.com/office/drawing/2014/main" id="{27B29312-E1D7-4E03-8093-EBD4E2A3EB88}"/>
            </a:ext>
          </a:extLst>
        </xdr:cNvPr>
        <xdr:cNvSpPr/>
      </xdr:nvSpPr>
      <xdr:spPr>
        <a:xfrm>
          <a:off x="3062798" y="973975"/>
          <a:ext cx="7350218" cy="1125501"/>
        </a:xfrm>
        <a:prstGeom prst="rect">
          <a:avLst/>
        </a:prstGeom>
        <a:noFill/>
      </xdr:spPr>
      <xdr:txBody>
        <a:bodyPr wrap="none" lIns="91440" tIns="45720" rIns="91440" bIns="45720">
          <a:spAutoFit/>
        </a:bodyPr>
        <a:lstStyle/>
        <a:p>
          <a:pPr algn="ctr"/>
          <a:r>
            <a:rPr lang="fr-FR" sz="6600" b="1" cap="none" spc="50">
              <a:ln w="9525" cmpd="sng">
                <a:solidFill>
                  <a:srgbClr val="FF0000"/>
                </a:solidFill>
                <a:prstDash val="solid"/>
              </a:ln>
              <a:solidFill>
                <a:srgbClr val="FF0000"/>
              </a:solidFill>
              <a:effectLst/>
            </a:rPr>
            <a:t>par catégorie</a:t>
          </a:r>
          <a:r>
            <a:rPr lang="fr-FR" sz="6600" b="1" cap="none" spc="50" baseline="0">
              <a:ln w="9525" cmpd="sng">
                <a:solidFill>
                  <a:srgbClr val="FF0000"/>
                </a:solidFill>
                <a:prstDash val="solid"/>
              </a:ln>
              <a:solidFill>
                <a:srgbClr val="FF0000"/>
              </a:solidFill>
              <a:effectLst/>
            </a:rPr>
            <a:t> d'actif</a:t>
          </a:r>
          <a:endParaRPr lang="fr-FR" sz="6600" b="1" cap="none" spc="50">
            <a:ln w="9525" cmpd="sng">
              <a:solidFill>
                <a:srgbClr val="FF0000"/>
              </a:solidFill>
              <a:prstDash val="solid"/>
            </a:ln>
            <a:solidFill>
              <a:srgbClr val="FF0000"/>
            </a:solidFill>
            <a:effectLst/>
          </a:endParaRPr>
        </a:p>
      </xdr:txBody>
    </xdr:sp>
    <xdr:clientData/>
  </xdr:oneCellAnchor>
  <xdr:oneCellAnchor>
    <xdr:from>
      <xdr:col>11</xdr:col>
      <xdr:colOff>576036</xdr:colOff>
      <xdr:row>1</xdr:row>
      <xdr:rowOff>107950</xdr:rowOff>
    </xdr:from>
    <xdr:ext cx="914400" cy="868137"/>
    <xdr:pic>
      <xdr:nvPicPr>
        <xdr:cNvPr id="2" name="Graphique 1" descr="Cible avec un remplissage uni">
          <a:extLst>
            <a:ext uri="{FF2B5EF4-FFF2-40B4-BE49-F238E27FC236}">
              <a16:creationId xmlns:a16="http://schemas.microsoft.com/office/drawing/2014/main" id="{BB7EFCE7-BCC6-48AD-891C-80023AC670D7}"/>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 uri="{96DAC541-7B7A-43D3-8B79-37D633B846F1}">
              <asvg:svgBlip xmlns:asvg="http://schemas.microsoft.com/office/drawing/2016/SVG/main" r:embed="rId25"/>
            </a:ext>
          </a:extLst>
        </a:blip>
        <a:stretch>
          <a:fillRect/>
        </a:stretch>
      </xdr:blipFill>
      <xdr:spPr>
        <a:xfrm>
          <a:off x="13625286" y="3618593"/>
          <a:ext cx="914400" cy="868137"/>
        </a:xfrm>
        <a:prstGeom prst="rect">
          <a:avLst/>
        </a:prstGeom>
      </xdr:spPr>
    </xdr:pic>
    <xdr:clientData/>
  </xdr:oneCellAnchor>
  <xdr:oneCellAnchor>
    <xdr:from>
      <xdr:col>13</xdr:col>
      <xdr:colOff>668564</xdr:colOff>
      <xdr:row>1</xdr:row>
      <xdr:rowOff>152400</xdr:rowOff>
    </xdr:from>
    <xdr:ext cx="914400" cy="898071"/>
    <xdr:pic>
      <xdr:nvPicPr>
        <xdr:cNvPr id="8" name="Graphique 7" descr="Poignée de main contour">
          <a:extLst>
            <a:ext uri="{FF2B5EF4-FFF2-40B4-BE49-F238E27FC236}">
              <a16:creationId xmlns:a16="http://schemas.microsoft.com/office/drawing/2014/main" id="{7C66F644-3E1B-4AAB-AC52-D01EBB7DB093}"/>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 uri="{96DAC541-7B7A-43D3-8B79-37D633B846F1}">
              <asvg:svgBlip xmlns:asvg="http://schemas.microsoft.com/office/drawing/2016/SVG/main" r:embed="rId27"/>
            </a:ext>
          </a:extLst>
        </a:blip>
        <a:stretch>
          <a:fillRect/>
        </a:stretch>
      </xdr:blipFill>
      <xdr:spPr>
        <a:xfrm>
          <a:off x="16303171" y="3663043"/>
          <a:ext cx="914400" cy="898071"/>
        </a:xfrm>
        <a:prstGeom prst="rect">
          <a:avLst/>
        </a:prstGeom>
      </xdr:spPr>
    </xdr:pic>
    <xdr:clientData/>
  </xdr:oneCellAnchor>
  <xdr:twoCellAnchor editAs="oneCell">
    <xdr:from>
      <xdr:col>1</xdr:col>
      <xdr:colOff>121228</xdr:colOff>
      <xdr:row>0</xdr:row>
      <xdr:rowOff>242454</xdr:rowOff>
    </xdr:from>
    <xdr:to>
      <xdr:col>3</xdr:col>
      <xdr:colOff>54120</xdr:colOff>
      <xdr:row>0</xdr:row>
      <xdr:rowOff>2684318</xdr:rowOff>
    </xdr:to>
    <xdr:pic>
      <xdr:nvPicPr>
        <xdr:cNvPr id="5" name="Image 4">
          <a:extLst>
            <a:ext uri="{FF2B5EF4-FFF2-40B4-BE49-F238E27FC236}">
              <a16:creationId xmlns:a16="http://schemas.microsoft.com/office/drawing/2014/main" id="{11E6C62A-FD17-1E0A-FB63-B921A8624D5A}"/>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346364" y="242454"/>
          <a:ext cx="2441864" cy="2441864"/>
        </a:xfrm>
        <a:prstGeom prst="rect">
          <a:avLst/>
        </a:prstGeom>
      </xdr:spPr>
    </xdr:pic>
    <xdr:clientData/>
  </xdr:twoCellAnchor>
  <xdr:twoCellAnchor editAs="oneCell">
    <xdr:from>
      <xdr:col>13</xdr:col>
      <xdr:colOff>222250</xdr:colOff>
      <xdr:row>12</xdr:row>
      <xdr:rowOff>222250</xdr:rowOff>
    </xdr:from>
    <xdr:to>
      <xdr:col>13</xdr:col>
      <xdr:colOff>1136650</xdr:colOff>
      <xdr:row>12</xdr:row>
      <xdr:rowOff>1136650</xdr:rowOff>
    </xdr:to>
    <xdr:pic>
      <xdr:nvPicPr>
        <xdr:cNvPr id="11" name="Graphique 10" descr="Cible avec un remplissage uni">
          <a:extLst>
            <a:ext uri="{FF2B5EF4-FFF2-40B4-BE49-F238E27FC236}">
              <a16:creationId xmlns:a16="http://schemas.microsoft.com/office/drawing/2014/main" id="{033B64F7-0A9F-4EEF-AFAC-DEE80D993F7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5795625" y="9866313"/>
          <a:ext cx="914400" cy="914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hirdstepenergy.sharepoint.com/Z:/Z:/Z:/Z:/Z:/Z:/Z:/Z:/Z:/EgnyteDrive/astris/DONNEES/Archives%20personnelles/KN/Annual%20Reporting%20Package%202001-12.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thirdstepenergy.sharepoint.com/Z:/Z:/Z:/Z:/Z:/Z:/Z:/Z:/Z:/EgnyteDrive/astris/C/jacquot/AppData/Local/Temp/Rar$DI11.520/4%20-%20Missions%20en%20cours/CPE%20-%20CENT%20ECOLES%20DE%20PARIS/5%20-%20Mod&#232;le%20Financier/OF/CPE%20Paris%20v23%2005%202011%20v16h20%20Envoi%20CEIDF.xls?92AF7D65" TargetMode="External"/><Relationship Id="rId1" Type="http://schemas.openxmlformats.org/officeDocument/2006/relationships/externalLinkPath" Target="file:///\\92AF7D65\CPE%20Paris%20v23%2005%202011%20v16h20%20Envoi%20CEIDF.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epartements\Gestion%20de%20Portefeuille\Participations\V&#233;lizy%20%20-%205462\Actualisation%20BP\BP%20AG%202008-03-11\Suivi%20r&#233;sultat%20immobilier%202007-12-3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pkd-prorepo01\Serveur_Comptabilit&#233;\Contr&#244;le%20de%20Gestion\Reporting\2003\Effectifs%20&amp;%20masse%20salariale\Eff.%20et%20masse%20sal.%20Massai%20r&#233;els%20200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mlr\Investimentos\MLR\BUILDING\Tivoli\Appraisals\Cash%20Flow%20Tivoli%20-%20Office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en%20cours\acquisitions%20en%20cours\Botanic%202\CF%20Botanic%20Building.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FS/BFI/Bfi100/emissions/Green-Social-Theme%20Bond%20-%20Loan/Comit&#233;s/Comit&#233;s%20Green%20Bond/Comit&#233;%20GB%2016%20novembre%202018/2018%2011%2014%20Masque%20vivier%20de%20projets%20&#233;ligibles%20-%20IMMO%20DIDL.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outils%20de%20gestion\Normes%20composants%20(compta)\fches%20d'impacts\E.Vie\version1\SAS%20BOETIMM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Data\New%20Folder\Prova%20Cash%20flow.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Departements\Gestion%20de%20Portefeuille\Participations\AIH%20BV%20-%205086\Business%20Plan%20Soci&#233;t&#233;\AIH%20bv.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thirdstepenergy.sharepoint.com/Z:/Z:/Z:/Z:/Z:/Z:/Z:/Z:/Z:/EgnyteDrive/astris/C/Documents%20and%20Settings/GBAUMGARTNER/Bureau/NDDL_Mod&#232;le_Financier_TARANI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hirdstepenergy.sharepoint.com/Z:/Z:/Z:/Z:/Z:/Z:/Z:/Z:/Z:/V:/windows/Temporary%20Internet%20Files/OLK2363/pret%20telegestion%20agirest%2010ans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K:\Departements\Interm&#233;diation\Investissements\Dossiers%20en%20cours\BUREAUX\Dossiers%202010\Paris%209%20-%201-3%20rue%20Lafayette\04.%20Business%20Plans,%20Pricing\BP%20-%201-3%20Lafayette%20-%202010%2010%2014%20v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Serv_appli\FinCompta\GIE_INFO\CLE%20repartiton%20gie%20info.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thirdstepenergy.sharepoint.com/Z:/Z:/Z:/Z:/Z:/Z:/Z:/Z:/Z:/Z:/Shared/Projects/Europe/Spain/Acciona%20Energia/Alexandra/FM/AF%20Model/2019-06-13%20-%20Project%20Alexandra%20-%20Draft%20Financial%20Model%20Master.xlsb"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K:\Documents%20and%20Settings\jaskula\Mes%20documents\Mod&#232;les\AIP_Vierge.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Retail%20Property\Piemonte\Torino\Beinasco%20-%20CC%20Le%20Fornaci\Tenancy\2003-04-02%20Master%20Schedule.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thirdstepenergy.sharepoint.com/Z:/Z:/Z:/Z:/Z:/Z:/Z:/Z:/Z:/EgnyteDrive/astris/C/Documents%20and%20Settings/guillard/Local%20Settings/Temporary%20Internet%20Files/Content.IE5/4DBNUANO/DPGF.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thirdstepenergy.sharepoint.com/Z:/Z:/Z:/Z:/Z:/Z:/Z:/Z:/Z:/EgnyteDrive/astris/Documents%20and%20Settings/maciolek_piotr/Pulpit/Doba_SM_MPPS_robocza_20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epartements\Gestion%20de%20Portefeuille\Participations\AIH%20France%20SA%20-%205426\Business%20Plan%20Soci&#233;t&#233;\Restructuration%20NPF\BP%20AIH%20France%20NPF%20version%20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jaskula\Mes%20documents\Mod&#232;les\AIP_Vier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epartements\Interm&#233;diation\Investissements\Dossiers%20en%20cours\BUREAUX\Dossiers%202009\%23%23%20-%20CLASSEMENT\04.%20Business%20Plans,%20Pricing\corporate\BP%20Soci&#233;t&#233;%20Joubert%20Base%20Cas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en%20cours\AG%202007\Athos%20Tolbiac%20SCI\5001%20ATHOS%20SCI%20AG%2022-03-07%20DOC%20DE%20TRAVAIL\SCI%20Athos%20Tolbiac%20AG%20200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jaskula\Mes%20documents\Mod&#232;les\AIM%205.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1\WILTZ~1.CDC\LOCALS~1\Temp\Emprunts%2031122004.xls" TargetMode="External"/></Relationships>
</file>

<file path=xl/externalLinks/_rels/externalLink9.xml.rels><?xml version="1.0" encoding="UTF-8" standalone="yes"?>
<Relationships xmlns="http://schemas.openxmlformats.org/package/2006/relationships"><Relationship Id="rId2" Type="http://schemas.microsoft.com/office/2019/04/relationships/externalLinkLongPath" Target="https://thirdstepenergy.sharepoint.com/sites/PoleFinancement/Documents%20partages/0%20-%20New%20Archi/01.%20PLATEFORMES%20&amp;%20ACTIFS%20TSE/1%20-%20TSE%20APHAIA/Equity%20Aphaia/Reporting/Pr&#233;sentation%20CDC%20CM%20-%20Juin%202022/20202-05-31%20-%20Aphaia%20-%20VF.xlsb?85680721" TargetMode="External"/><Relationship Id="rId1" Type="http://schemas.openxmlformats.org/officeDocument/2006/relationships/externalLinkPath" Target="file:///\\85680721\20202-05-31%20-%20Aphaia%20-%20VF.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sheetName val="Exh1_1"/>
      <sheetName val="Exh1_2"/>
      <sheetName val="Exh1_3"/>
      <sheetName val="Exh1_4"/>
      <sheetName val="Exh1_5"/>
      <sheetName val="Exh1_6"/>
      <sheetName val="Exh1_7"/>
      <sheetName val="Exh2_1"/>
      <sheetName val="Exh3"/>
      <sheetName val="Exh4_1"/>
      <sheetName val="Exh4_2"/>
      <sheetName val="Exh5_1"/>
      <sheetName val="Exh5_2"/>
      <sheetName val="Exh6"/>
      <sheetName val="Exh7_1"/>
      <sheetName val="Exh7_2"/>
      <sheetName val="Exh7_3"/>
      <sheetName val="Exh7_4"/>
      <sheetName val="Exh7_5"/>
      <sheetName val="Exh7_6"/>
      <sheetName val="Exh7_6_1"/>
      <sheetName val="Exh7_7"/>
      <sheetName val="Exh7_8"/>
      <sheetName val="Exh7_9_1"/>
      <sheetName val="Exh7_9_2"/>
      <sheetName val="Exh7_10"/>
      <sheetName val="Exh8_1"/>
      <sheetName val="Exh8_2"/>
      <sheetName val="Exh8_2_(1)"/>
      <sheetName val="Exh8_3"/>
      <sheetName val="Exh8_4"/>
      <sheetName val="Exh8_5"/>
      <sheetName val="Exh8_6"/>
      <sheetName val="Exh8_7"/>
      <sheetName val="Exh9 "/>
      <sheetName val="Portfolio_Assets"/>
      <sheetName val="ExistingDebt"/>
      <sheetName val="Cov"/>
      <sheetName val="Extract"/>
      <sheetName val="Hedging"/>
      <sheetName val="Opex"/>
      <sheetName val="Hanau_Portfolio"/>
      <sheetName val="Pitch"/>
      <sheetName val="Control"/>
      <sheetName val="Hyp_refi"/>
      <sheetName val="Hyp_SPV"/>
      <sheetName val="Hyp_Asset"/>
      <sheetName val="HoldCo"/>
      <sheetName val="Assets"/>
      <sheetName val="HE"/>
      <sheetName val="Espinasses"/>
      <sheetName val="Cernay"/>
      <sheetName val="Salleles"/>
      <sheetName val="Sigma"/>
      <sheetName val="CS6"/>
      <sheetName val="M12"/>
      <sheetName val="M16"/>
      <sheetName val="Data"/>
      <sheetName val="CF_Extract_I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37">
          <cell r="D37" t="str">
            <v>Centrale Solaire Parking PTS</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ésultats"/>
      <sheetName val="Graphes"/>
      <sheetName val="Sommaire"/>
      <sheetName val="Scenarios"/>
      <sheetName val="Hyp_gén"/>
      <sheetName val="Hyp_Fin"/>
      <sheetName val="Hyp_Coûts"/>
      <sheetName val="Temps"/>
      <sheetName val="Revenus"/>
      <sheetName val="Capex - Opex"/>
      <sheetName val="Fin"/>
      <sheetName val="Acc"/>
      <sheetName val="Taxes"/>
      <sheetName val="FS"/>
      <sheetName val="FS-A"/>
      <sheetName val="Résiliation"/>
      <sheetName val="Checks"/>
      <sheetName val="Synt_Hyp"/>
      <sheetName val="Hypothèses"/>
      <sheetName val="Ratios clé"/>
      <sheetName val="Redevance"/>
      <sheetName val="Phasage - GER &amp; entretien-maint"/>
      <sheetName val="Phasage - Recettes annexes"/>
      <sheetName val="A-conception"/>
      <sheetName val="B-construction"/>
      <sheetName val="C-Autres"/>
      <sheetName val="Total INV"/>
      <sheetName val="Traduction"/>
      <sheetName val="Portfolio_Assets"/>
      <sheetName val="ExistingDebt"/>
      <sheetName val="Cov"/>
      <sheetName val="Extract"/>
      <sheetName val="Hedging"/>
      <sheetName val="Opex"/>
      <sheetName val="Hanau_Portfolio"/>
      <sheetName val="Pitch"/>
      <sheetName val="Control"/>
      <sheetName val="Hyp_refi"/>
      <sheetName val="Hyp_SPV"/>
      <sheetName val="Hyp_Asset"/>
      <sheetName val="HoldCo"/>
      <sheetName val="Assets"/>
      <sheetName val="HE"/>
      <sheetName val="Espinasses"/>
      <sheetName val="Cernay"/>
      <sheetName val="Salleles"/>
      <sheetName val="Sigma"/>
      <sheetName val="CS6"/>
      <sheetName val="M12"/>
      <sheetName val="M16"/>
      <sheetName val="Data"/>
      <sheetName val="CF_Extract_IM"/>
    </sheetNames>
    <sheetDataSet>
      <sheetData sheetId="0" refreshError="1"/>
      <sheetData sheetId="1">
        <row r="48">
          <cell r="D48">
            <v>0.11997023224830625</v>
          </cell>
        </row>
      </sheetData>
      <sheetData sheetId="2" refreshError="1"/>
      <sheetData sheetId="3" refreshError="1"/>
      <sheetData sheetId="4">
        <row r="11">
          <cell r="E11">
            <v>2</v>
          </cell>
        </row>
      </sheetData>
      <sheetData sheetId="5">
        <row r="62">
          <cell r="E62">
            <v>0</v>
          </cell>
        </row>
      </sheetData>
      <sheetData sheetId="6">
        <row r="80">
          <cell r="F80">
            <v>1</v>
          </cell>
        </row>
      </sheetData>
      <sheetData sheetId="7" refreshError="1"/>
      <sheetData sheetId="8">
        <row r="14">
          <cell r="F14">
            <v>3</v>
          </cell>
        </row>
      </sheetData>
      <sheetData sheetId="9">
        <row r="207">
          <cell r="F207">
            <v>20316.494755820258</v>
          </cell>
        </row>
      </sheetData>
      <sheetData sheetId="10">
        <row r="179">
          <cell r="F179">
            <v>2.7512214728631079E-11</v>
          </cell>
        </row>
      </sheetData>
      <sheetData sheetId="11">
        <row r="115">
          <cell r="F115">
            <v>7.9942996666915178E-8</v>
          </cell>
        </row>
      </sheetData>
      <sheetData sheetId="12">
        <row r="232">
          <cell r="F232">
            <v>3.1782797744313029E-3</v>
          </cell>
        </row>
      </sheetData>
      <sheetData sheetId="13" refreshError="1"/>
      <sheetData sheetId="14"/>
      <sheetData sheetId="15" refreshError="1"/>
      <sheetData sheetId="16" refreshError="1"/>
      <sheetData sheetId="17">
        <row r="13">
          <cell r="F13">
            <v>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CART REEL 2006"/>
      <sheetName val="ECART BUDGET 2007"/>
      <sheetName val="SUIVI TRESORERIE STE"/>
      <sheetName val="SUIVI RESULTAT STE &amp; ACTIF"/>
      <sheetName val="Code"/>
      <sheetName val="Liste sociétés"/>
      <sheetName val="Lexique"/>
      <sheetName val="Data trésorerie"/>
      <sheetName val="Data résultat"/>
      <sheetName val="Sage trésorerie"/>
      <sheetName val="Sage résultat"/>
      <sheetName val="Cptes et rubriques"/>
      <sheetName val="MACROS"/>
    </sheetNames>
    <sheetDataSet>
      <sheetData sheetId="0"/>
      <sheetData sheetId="1"/>
      <sheetData sheetId="2"/>
      <sheetData sheetId="3"/>
      <sheetData sheetId="4" refreshError="1"/>
      <sheetData sheetId="5" refreshError="1">
        <row r="1">
          <cell r="A1">
            <v>1</v>
          </cell>
          <cell r="B1" t="str">
            <v>SCI AEP STE 5113</v>
          </cell>
          <cell r="C1" t="str">
            <v>SCI AEP STE 5113</v>
          </cell>
        </row>
        <row r="2">
          <cell r="A2">
            <v>2</v>
          </cell>
          <cell r="B2" t="str">
            <v>SCI AEP 0000</v>
          </cell>
          <cell r="C2" t="str">
            <v>SCI AEP 0000</v>
          </cell>
        </row>
        <row r="3">
          <cell r="A3">
            <v>3</v>
          </cell>
          <cell r="B3" t="str">
            <v>SCI AEP ACTIF 2160</v>
          </cell>
          <cell r="C3" t="str">
            <v>SCI AEP ACTIF 2160</v>
          </cell>
        </row>
        <row r="4">
          <cell r="A4">
            <v>4</v>
          </cell>
          <cell r="B4" t="str">
            <v>SCI AEP ACTIF 2161</v>
          </cell>
          <cell r="C4" t="str">
            <v>SCI AEP ACTIF 2161</v>
          </cell>
        </row>
        <row r="5">
          <cell r="A5">
            <v>5</v>
          </cell>
          <cell r="B5" t="str">
            <v>SCI AEP ACTIF 2162</v>
          </cell>
          <cell r="C5" t="str">
            <v>SCI AEP ACTIF 2162</v>
          </cell>
        </row>
        <row r="6">
          <cell r="A6">
            <v>6</v>
          </cell>
          <cell r="B6" t="str">
            <v>SCI AEP ACTIF 2164</v>
          </cell>
          <cell r="C6" t="str">
            <v>SCI AEP ACTIF 2164</v>
          </cell>
        </row>
        <row r="7">
          <cell r="A7">
            <v>7</v>
          </cell>
          <cell r="B7" t="str">
            <v>SCI AEP ACTIF 2165</v>
          </cell>
          <cell r="C7" t="str">
            <v>SCI AEP ACTIF 2165</v>
          </cell>
        </row>
        <row r="8">
          <cell r="A8">
            <v>8</v>
          </cell>
          <cell r="B8" t="str">
            <v>SCI AEP ACTIF 2166</v>
          </cell>
          <cell r="C8" t="str">
            <v>SCI AEP ACTIF 2166</v>
          </cell>
        </row>
        <row r="9">
          <cell r="A9">
            <v>9</v>
          </cell>
          <cell r="B9" t="str">
            <v>SCI AEP ACTIF 2167</v>
          </cell>
          <cell r="C9" t="str">
            <v>SCI AEP ACTIF 2167</v>
          </cell>
        </row>
        <row r="10">
          <cell r="A10">
            <v>10</v>
          </cell>
          <cell r="B10" t="str">
            <v>SCI AEP ACTIF 2168</v>
          </cell>
          <cell r="C10" t="str">
            <v>SCI AEP ACTIF 2168</v>
          </cell>
        </row>
        <row r="11">
          <cell r="A11">
            <v>11</v>
          </cell>
          <cell r="B11" t="str">
            <v>SCI AEP ACTIF 2170</v>
          </cell>
          <cell r="C11" t="str">
            <v>SCI AEP ACTIF 2170</v>
          </cell>
        </row>
        <row r="12">
          <cell r="A12">
            <v>12</v>
          </cell>
          <cell r="B12" t="str">
            <v>SCI AEP ACTIF 2171</v>
          </cell>
          <cell r="C12" t="str">
            <v>SCI AEP ACTIF 2171</v>
          </cell>
        </row>
        <row r="13">
          <cell r="A13">
            <v>13</v>
          </cell>
          <cell r="B13" t="str">
            <v>SCI AEP ACTIF 2172</v>
          </cell>
          <cell r="C13" t="str">
            <v>SCI AEP ACTIF 2172</v>
          </cell>
        </row>
        <row r="14">
          <cell r="A14">
            <v>14</v>
          </cell>
          <cell r="B14" t="str">
            <v>SCI AEP ACTIF 2173</v>
          </cell>
          <cell r="C14" t="str">
            <v>SCI AEP ACTIF 2173</v>
          </cell>
        </row>
        <row r="15">
          <cell r="A15">
            <v>15</v>
          </cell>
          <cell r="B15" t="str">
            <v>SCI AEP ACTIF 2174</v>
          </cell>
          <cell r="C15" t="str">
            <v>SCI AEP ACTIF 2174</v>
          </cell>
        </row>
        <row r="16">
          <cell r="A16">
            <v>16</v>
          </cell>
          <cell r="B16" t="str">
            <v>SCI AEP ACTIF 2175</v>
          </cell>
          <cell r="C16" t="str">
            <v>SCI AEP ACTIF 2175</v>
          </cell>
        </row>
        <row r="17">
          <cell r="A17">
            <v>17</v>
          </cell>
          <cell r="B17" t="str">
            <v>SCI AEP ACTIF 2177</v>
          </cell>
          <cell r="C17" t="str">
            <v>SCI AEP ACTIF 2177</v>
          </cell>
        </row>
        <row r="18">
          <cell r="A18">
            <v>18</v>
          </cell>
          <cell r="B18" t="str">
            <v>SCI AEP ACTIF 2178</v>
          </cell>
          <cell r="C18" t="str">
            <v>SCI AEP ACTIF 2178</v>
          </cell>
        </row>
        <row r="19">
          <cell r="A19">
            <v>19</v>
          </cell>
          <cell r="B19" t="str">
            <v>SCI AEP ACTIF 2737</v>
          </cell>
          <cell r="C19" t="str">
            <v>SCI AEP ACTIF 2737</v>
          </cell>
        </row>
        <row r="20">
          <cell r="A20">
            <v>20</v>
          </cell>
          <cell r="B20" t="str">
            <v>SCI AEP ACTIF 2738</v>
          </cell>
          <cell r="C20" t="str">
            <v>SCI AEP ACTIF 2738</v>
          </cell>
        </row>
        <row r="21">
          <cell r="A21">
            <v>21</v>
          </cell>
          <cell r="B21" t="str">
            <v>SCI AEP ACTIF 2739</v>
          </cell>
          <cell r="C21" t="str">
            <v>SCI AEP ACTIF 2739</v>
          </cell>
        </row>
        <row r="22">
          <cell r="A22">
            <v>22</v>
          </cell>
          <cell r="B22" t="str">
            <v>SCI AEP 7 STE 5119</v>
          </cell>
          <cell r="C22" t="str">
            <v>SCI AEP 7 STE 5119</v>
          </cell>
        </row>
        <row r="23">
          <cell r="A23">
            <v>23</v>
          </cell>
          <cell r="B23" t="str">
            <v>SCI RUE DE BOURGOGNE STE 5123</v>
          </cell>
          <cell r="C23" t="str">
            <v>SCI RUE DE BOURGOGNE STE 5123</v>
          </cell>
        </row>
        <row r="24">
          <cell r="A24">
            <v>24</v>
          </cell>
          <cell r="B24" t="str">
            <v>SCI CAMPDOLENT STE 5126</v>
          </cell>
          <cell r="C24" t="str">
            <v>SCI CAMPDOLENT STE 5126</v>
          </cell>
        </row>
        <row r="25">
          <cell r="A25">
            <v>25</v>
          </cell>
          <cell r="B25" t="str">
            <v>SAS CENTER VILLEPINTE STE 5414</v>
          </cell>
          <cell r="C25" t="str">
            <v>SAS CENTER VILLEPINTE STE 5414</v>
          </cell>
        </row>
        <row r="26">
          <cell r="A26">
            <v>26</v>
          </cell>
          <cell r="B26" t="str">
            <v>SAS COLVEL STE 5460</v>
          </cell>
          <cell r="C26" t="str">
            <v>SAS COLVEL STE 5460</v>
          </cell>
        </row>
        <row r="27">
          <cell r="A27">
            <v>27</v>
          </cell>
          <cell r="B27" t="str">
            <v>SAS DEFENSE CB3 STE 5472</v>
          </cell>
          <cell r="C27" t="str">
            <v>SAS DEFENSE CB3 STE 5472</v>
          </cell>
        </row>
        <row r="28">
          <cell r="A28">
            <v>28</v>
          </cell>
          <cell r="B28" t="str">
            <v>SAS ETENDARD STE 5129</v>
          </cell>
          <cell r="C28" t="str">
            <v>SAS ETENDARD STE 5129</v>
          </cell>
        </row>
        <row r="29">
          <cell r="A29">
            <v>29</v>
          </cell>
          <cell r="B29" t="str">
            <v>SCI GALERIES DRANCEENNES STE 5137</v>
          </cell>
          <cell r="C29" t="str">
            <v>SCI GALERIES DRANCEENNES STE 5137</v>
          </cell>
        </row>
        <row r="30">
          <cell r="A30">
            <v>30</v>
          </cell>
          <cell r="B30" t="str">
            <v>SCI HEROUVILLE STE 5138</v>
          </cell>
          <cell r="C30" t="str">
            <v>SCI HEROUVILLE STE 5138</v>
          </cell>
        </row>
        <row r="31">
          <cell r="A31">
            <v>31</v>
          </cell>
          <cell r="B31" t="str">
            <v>SAS PYRAMIDE 2 STE 5148</v>
          </cell>
          <cell r="C31" t="str">
            <v>SAS PYRAMIDE 2 STE 5148</v>
          </cell>
        </row>
        <row r="32">
          <cell r="A32">
            <v>32</v>
          </cell>
          <cell r="B32" t="str">
            <v>SCI QUAI DE SEINE STE 5149</v>
          </cell>
          <cell r="C32" t="str">
            <v>SCI QUAI DE SEINE STE 5149</v>
          </cell>
        </row>
        <row r="33">
          <cell r="A33">
            <v>33</v>
          </cell>
          <cell r="B33" t="str">
            <v>SCI RUEIL APOLLO STE 5452</v>
          </cell>
          <cell r="C33" t="str">
            <v>SCI RUEIL APOLLO STE 5452</v>
          </cell>
        </row>
        <row r="34">
          <cell r="A34">
            <v>34</v>
          </cell>
          <cell r="B34" t="str">
            <v>SCI ST DENIS TALANGE STE 5151</v>
          </cell>
          <cell r="C34" t="str">
            <v>SCI ST DENIS TALANGE STE 5151</v>
          </cell>
        </row>
        <row r="35">
          <cell r="A35">
            <v>35</v>
          </cell>
          <cell r="B35" t="str">
            <v>SCI ST DENIS TALANGE 0000</v>
          </cell>
          <cell r="C35" t="str">
            <v>SCI ST DENIS TALANGE 0000</v>
          </cell>
        </row>
        <row r="36">
          <cell r="A36">
            <v>36</v>
          </cell>
          <cell r="B36" t="str">
            <v>SCI ST DENIS TALANGE ACTIF 2677</v>
          </cell>
          <cell r="C36" t="str">
            <v>SCI ST DENIS TALANGE ACTIF 2677</v>
          </cell>
        </row>
        <row r="37">
          <cell r="A37">
            <v>37</v>
          </cell>
          <cell r="B37" t="str">
            <v>SCI ST DENIS TALANGE ACTIF 2678</v>
          </cell>
          <cell r="C37" t="str">
            <v>SCI ST DENIS TALANGE ACTIF 2678</v>
          </cell>
        </row>
        <row r="38">
          <cell r="A38">
            <v>38</v>
          </cell>
          <cell r="B38" t="str">
            <v>SCI ST DENIS TALANGE ACTIF 2825</v>
          </cell>
          <cell r="C38" t="str">
            <v>SCI ST DENIS TALANGE ACTIF 2825</v>
          </cell>
        </row>
        <row r="39">
          <cell r="A39">
            <v>39</v>
          </cell>
          <cell r="B39" t="str">
            <v>SCI VALENCE STE 5153</v>
          </cell>
          <cell r="C39" t="str">
            <v>SCI VALENCE STE 5153</v>
          </cell>
        </row>
        <row r="40">
          <cell r="A40">
            <v>40</v>
          </cell>
          <cell r="B40" t="str">
            <v>SAS VELIZY STE 5462</v>
          </cell>
          <cell r="C40" t="str">
            <v>SAS VELIZY STE 5462</v>
          </cell>
        </row>
        <row r="41">
          <cell r="A41">
            <v>41</v>
          </cell>
          <cell r="B41" t="str">
            <v>SCI VIVIER MERLE STE 5154</v>
          </cell>
          <cell r="C41" t="str">
            <v>SCI VIVIER MERLE STE 5154</v>
          </cell>
        </row>
      </sheetData>
      <sheetData sheetId="6" refreshError="1">
        <row r="3">
          <cell r="A3" t="str">
            <v>RESULTAT EXPLOITATION</v>
          </cell>
        </row>
        <row r="5">
          <cell r="A5" t="str">
            <v>1PR</v>
          </cell>
          <cell r="B5" t="str">
            <v>Loyers</v>
          </cell>
        </row>
        <row r="6">
          <cell r="A6" t="str">
            <v>2PR</v>
          </cell>
          <cell r="B6" t="str">
            <v>Autres produits locatifs</v>
          </cell>
        </row>
        <row r="7">
          <cell r="A7" t="str">
            <v>3PR</v>
          </cell>
          <cell r="B7" t="str">
            <v>Charges locatives refacturées</v>
          </cell>
        </row>
        <row r="8">
          <cell r="A8" t="str">
            <v>4PR</v>
          </cell>
          <cell r="B8" t="str">
            <v>Impôts et taxes refacturés</v>
          </cell>
        </row>
        <row r="9">
          <cell r="A9" t="str">
            <v>5PR</v>
          </cell>
          <cell r="B9" t="str">
            <v>Charges / ex. antérieurs</v>
          </cell>
        </row>
        <row r="10">
          <cell r="A10" t="str">
            <v>6PR</v>
          </cell>
          <cell r="B10" t="str">
            <v>Autres charges</v>
          </cell>
        </row>
        <row r="11">
          <cell r="A11" t="str">
            <v>7PR</v>
          </cell>
          <cell r="B11" t="str">
            <v>Reprises sur provisions</v>
          </cell>
        </row>
        <row r="12">
          <cell r="A12" t="str">
            <v>8PR</v>
          </cell>
          <cell r="B12" t="str">
            <v>Autres produits d'exploitation</v>
          </cell>
        </row>
        <row r="13">
          <cell r="A13" t="str">
            <v>1CH</v>
          </cell>
          <cell r="B13" t="str">
            <v>Charges locatives</v>
          </cell>
        </row>
        <row r="14">
          <cell r="A14" t="str">
            <v>2CH</v>
          </cell>
          <cell r="B14" t="str">
            <v>Assurances</v>
          </cell>
        </row>
        <row r="15">
          <cell r="A15" t="str">
            <v>3CH</v>
          </cell>
          <cell r="B15" t="str">
            <v>Honoraires de gestion Property Management</v>
          </cell>
        </row>
        <row r="16">
          <cell r="A16" t="str">
            <v>4CH</v>
          </cell>
          <cell r="B16" t="str">
            <v>Honoraires de gestion Asset &amp; Portfolio</v>
          </cell>
        </row>
        <row r="17">
          <cell r="A17" t="str">
            <v>5CH</v>
          </cell>
          <cell r="B17" t="str">
            <v>Honoraires de gestion Corporate</v>
          </cell>
        </row>
        <row r="18">
          <cell r="A18" t="str">
            <v>6CH</v>
          </cell>
          <cell r="B18" t="str">
            <v>Honoraires de commercialisation</v>
          </cell>
        </row>
        <row r="19">
          <cell r="A19" t="str">
            <v>7CH</v>
          </cell>
          <cell r="B19" t="str">
            <v>Honoraires de mission technique</v>
          </cell>
        </row>
        <row r="20">
          <cell r="A20" t="str">
            <v>8CH</v>
          </cell>
          <cell r="B20" t="str">
            <v>Autres honoraires de gestion</v>
          </cell>
        </row>
        <row r="21">
          <cell r="A21" t="str">
            <v>9CH</v>
          </cell>
          <cell r="B21" t="str">
            <v>Charges diverses</v>
          </cell>
        </row>
        <row r="22">
          <cell r="A22" t="str">
            <v>10CH</v>
          </cell>
          <cell r="B22" t="str">
            <v>Taxe foncière</v>
          </cell>
        </row>
        <row r="23">
          <cell r="A23" t="str">
            <v>11CH</v>
          </cell>
          <cell r="B23" t="str">
            <v>Taxe bureau</v>
          </cell>
        </row>
        <row r="24">
          <cell r="A24" t="str">
            <v>12CH</v>
          </cell>
          <cell r="B24" t="str">
            <v>Autres impôts et taxes immobiliers</v>
          </cell>
        </row>
        <row r="25">
          <cell r="A25" t="str">
            <v>13CH</v>
          </cell>
          <cell r="B25" t="str">
            <v>Impôts et taxes corporate</v>
          </cell>
        </row>
        <row r="26">
          <cell r="A26" t="str">
            <v>14CH</v>
          </cell>
          <cell r="B26" t="str">
            <v>Dotations aux amortissements</v>
          </cell>
        </row>
        <row r="27">
          <cell r="A27" t="str">
            <v>15CH</v>
          </cell>
          <cell r="B27" t="str">
            <v>Dotations aux provisions</v>
          </cell>
        </row>
        <row r="28">
          <cell r="A28" t="str">
            <v>16CH</v>
          </cell>
          <cell r="B28" t="str">
            <v>Autres charges d'exploitation</v>
          </cell>
        </row>
        <row r="29">
          <cell r="A29" t="str">
            <v>17CH</v>
          </cell>
          <cell r="B29" t="str">
            <v>Travaux</v>
          </cell>
        </row>
        <row r="31">
          <cell r="A31" t="str">
            <v>RESULTAT FINANCIER</v>
          </cell>
        </row>
        <row r="33">
          <cell r="A33" t="str">
            <v>9PR</v>
          </cell>
          <cell r="B33" t="str">
            <v>Produits financiers</v>
          </cell>
        </row>
        <row r="34">
          <cell r="A34" t="str">
            <v>18CH</v>
          </cell>
          <cell r="B34" t="str">
            <v>Charges financières</v>
          </cell>
        </row>
        <row r="36">
          <cell r="A36" t="str">
            <v>RESULTAT EXCEPTIONNEL</v>
          </cell>
        </row>
        <row r="38">
          <cell r="A38" t="str">
            <v>10PR</v>
          </cell>
          <cell r="B38" t="str">
            <v>Produits exceptionnels</v>
          </cell>
        </row>
        <row r="39">
          <cell r="A39" t="str">
            <v>19CH</v>
          </cell>
          <cell r="B39" t="str">
            <v>Charges exceptionnelles</v>
          </cell>
        </row>
        <row r="41">
          <cell r="A41" t="str">
            <v>IMPOT</v>
          </cell>
        </row>
        <row r="43">
          <cell r="A43" t="str">
            <v>IS</v>
          </cell>
          <cell r="B43" t="str">
            <v>Impôts sur les bénéfices</v>
          </cell>
        </row>
        <row r="47">
          <cell r="A47" t="str">
            <v>TRESORERIE</v>
          </cell>
        </row>
        <row r="48">
          <cell r="A48" t="str">
            <v>VARIATION TRESORERIE LIEE A L'EXPLOITATION</v>
          </cell>
        </row>
        <row r="50">
          <cell r="B50" t="str">
            <v>Encaissements</v>
          </cell>
        </row>
        <row r="51">
          <cell r="A51" t="str">
            <v>1TR</v>
          </cell>
          <cell r="B51" t="str">
            <v>Loyers TTC</v>
          </cell>
        </row>
        <row r="52">
          <cell r="A52" t="str">
            <v>2TR</v>
          </cell>
          <cell r="B52" t="str">
            <v>Autres revenus locatifs TTC</v>
          </cell>
        </row>
        <row r="53">
          <cell r="A53" t="str">
            <v>3TR</v>
          </cell>
          <cell r="B53" t="str">
            <v>Charges refacturées TTC</v>
          </cell>
        </row>
        <row r="54">
          <cell r="A54" t="str">
            <v>4TR</v>
          </cell>
          <cell r="B54" t="str">
            <v>Charges refacturées sans TVA</v>
          </cell>
        </row>
        <row r="55">
          <cell r="A55" t="str">
            <v>5TR</v>
          </cell>
          <cell r="B55" t="str">
            <v>Autres produits d'exploitation</v>
          </cell>
        </row>
        <row r="56">
          <cell r="A56" t="str">
            <v>6TR</v>
          </cell>
          <cell r="B56" t="str">
            <v>Produits des participations</v>
          </cell>
        </row>
        <row r="57">
          <cell r="A57" t="str">
            <v>7TR</v>
          </cell>
          <cell r="B57" t="str">
            <v>Produits des créances rattachées / participations</v>
          </cell>
        </row>
        <row r="58">
          <cell r="A58" t="str">
            <v>8TR</v>
          </cell>
          <cell r="B58" t="str">
            <v>Produits financiers / swaps</v>
          </cell>
        </row>
        <row r="59">
          <cell r="A59" t="str">
            <v>9TR</v>
          </cell>
          <cell r="B59" t="str">
            <v>Cessions valeurs mobilières de placement</v>
          </cell>
        </row>
        <row r="60">
          <cell r="A60" t="str">
            <v>10TR</v>
          </cell>
          <cell r="B60" t="str">
            <v>Autres produits financiers</v>
          </cell>
        </row>
        <row r="61">
          <cell r="A61" t="str">
            <v>11TR</v>
          </cell>
          <cell r="B61" t="str">
            <v>Produits exceptionnels</v>
          </cell>
        </row>
        <row r="63">
          <cell r="B63" t="str">
            <v>Décaissements</v>
          </cell>
        </row>
        <row r="64">
          <cell r="A64" t="str">
            <v>12TR</v>
          </cell>
          <cell r="B64" t="str">
            <v>Charges locatives TTC</v>
          </cell>
        </row>
        <row r="65">
          <cell r="A65" t="str">
            <v>13TR</v>
          </cell>
          <cell r="B65" t="str">
            <v>Honoraires de gestion Property Management</v>
          </cell>
        </row>
        <row r="66">
          <cell r="A66" t="str">
            <v>14TR</v>
          </cell>
          <cell r="B66" t="str">
            <v>Honoraires IAE TTC</v>
          </cell>
        </row>
        <row r="67">
          <cell r="A67" t="str">
            <v>15TR</v>
          </cell>
          <cell r="B67" t="str">
            <v>Autres charges TTC</v>
          </cell>
        </row>
        <row r="68">
          <cell r="A68" t="str">
            <v>16TR</v>
          </cell>
          <cell r="B68" t="str">
            <v>Impôts et taxes</v>
          </cell>
        </row>
        <row r="69">
          <cell r="A69" t="str">
            <v>17TR</v>
          </cell>
          <cell r="B69" t="str">
            <v>Intérêts sur c/c</v>
          </cell>
        </row>
        <row r="70">
          <cell r="A70" t="str">
            <v>18TR</v>
          </cell>
          <cell r="B70" t="str">
            <v>Intérêts sur emprunt</v>
          </cell>
        </row>
        <row r="71">
          <cell r="A71" t="str">
            <v>19TR</v>
          </cell>
          <cell r="B71" t="str">
            <v>Intérêts bancaires</v>
          </cell>
        </row>
        <row r="72">
          <cell r="A72" t="str">
            <v>20TR</v>
          </cell>
          <cell r="B72" t="str">
            <v>Achats valeurs mobilières de placement</v>
          </cell>
        </row>
        <row r="73">
          <cell r="A73" t="str">
            <v>21TR</v>
          </cell>
          <cell r="B73" t="str">
            <v>Charges exceptionnelles</v>
          </cell>
        </row>
        <row r="75">
          <cell r="A75" t="str">
            <v>22TR</v>
          </cell>
          <cell r="B75" t="str">
            <v>TVA encaissée</v>
          </cell>
        </row>
        <row r="76">
          <cell r="A76" t="str">
            <v>23TR</v>
          </cell>
          <cell r="B76" t="str">
            <v>TVA décaissée</v>
          </cell>
        </row>
        <row r="79">
          <cell r="A79" t="str">
            <v>VARIATION TRESORERIE LIEE AUX INVESTISSEMENTS</v>
          </cell>
        </row>
        <row r="81">
          <cell r="B81" t="str">
            <v>Encaissements / décaissements</v>
          </cell>
        </row>
        <row r="82">
          <cell r="A82" t="str">
            <v>24TR</v>
          </cell>
          <cell r="B82" t="str">
            <v>Cessions / acquisitions d'immobilisations</v>
          </cell>
        </row>
        <row r="83">
          <cell r="A83" t="str">
            <v>25TR</v>
          </cell>
          <cell r="B83" t="str">
            <v>Cessions / acquisitions de titres de participation</v>
          </cell>
        </row>
        <row r="85">
          <cell r="A85" t="str">
            <v>VARIATION TRESORERIE LIEE AUX OPERATIONS DE FINANCEMENT</v>
          </cell>
        </row>
        <row r="87">
          <cell r="B87" t="str">
            <v>Encaissements / décaissements</v>
          </cell>
        </row>
        <row r="88">
          <cell r="A88" t="str">
            <v>26TR</v>
          </cell>
          <cell r="B88" t="str">
            <v>Augmentation / réduction de capital</v>
          </cell>
        </row>
        <row r="89">
          <cell r="A89" t="str">
            <v>27TR</v>
          </cell>
          <cell r="B89" t="str">
            <v>Dividendes payés / dividendes reçus</v>
          </cell>
        </row>
        <row r="90">
          <cell r="A90" t="str">
            <v>28TR</v>
          </cell>
          <cell r="B90" t="str">
            <v>Variation des avances associés</v>
          </cell>
        </row>
        <row r="91">
          <cell r="A91" t="str">
            <v>29TR</v>
          </cell>
          <cell r="B91" t="str">
            <v>Variation des emprunts bancaires</v>
          </cell>
        </row>
        <row r="92">
          <cell r="A92" t="str">
            <v>30TR</v>
          </cell>
          <cell r="B92" t="str">
            <v>Variation des avances / prêts aux filiales</v>
          </cell>
        </row>
        <row r="94">
          <cell r="A94" t="str">
            <v>VARIATION TRESORERIE LIEE AUX OPERATIONS DE FINANCEMENT</v>
          </cell>
        </row>
        <row r="96">
          <cell r="A96" t="str">
            <v>31TR</v>
          </cell>
          <cell r="B96" t="str">
            <v>Valeurs mobilières de placement</v>
          </cell>
        </row>
        <row r="97">
          <cell r="A97" t="str">
            <v>32TR</v>
          </cell>
          <cell r="B97" t="str">
            <v>Disponibilités</v>
          </cell>
        </row>
        <row r="101">
          <cell r="A101" t="str">
            <v>SOCIETES</v>
          </cell>
        </row>
        <row r="102">
          <cell r="A102">
            <v>1</v>
          </cell>
          <cell r="B102" t="str">
            <v>SCI AEP STE 5113</v>
          </cell>
        </row>
        <row r="103">
          <cell r="A103">
            <v>2</v>
          </cell>
          <cell r="B103" t="str">
            <v>SCI AEP 0000</v>
          </cell>
        </row>
        <row r="104">
          <cell r="A104">
            <v>3</v>
          </cell>
          <cell r="B104" t="str">
            <v>SCI AEP ACTIF 2160</v>
          </cell>
        </row>
        <row r="105">
          <cell r="A105">
            <v>4</v>
          </cell>
          <cell r="B105" t="str">
            <v>SCI AEP ACTIF 2161</v>
          </cell>
        </row>
        <row r="106">
          <cell r="A106">
            <v>5</v>
          </cell>
          <cell r="B106" t="str">
            <v>SCI AEP ACTIF 2162</v>
          </cell>
        </row>
        <row r="107">
          <cell r="A107">
            <v>6</v>
          </cell>
          <cell r="B107" t="str">
            <v>SCI AEP ACTIF 2164</v>
          </cell>
        </row>
        <row r="108">
          <cell r="A108">
            <v>7</v>
          </cell>
          <cell r="B108" t="str">
            <v>SCI AEP ACTIF 2165</v>
          </cell>
        </row>
        <row r="109">
          <cell r="A109">
            <v>8</v>
          </cell>
          <cell r="B109" t="str">
            <v>SCI AEP ACTIF 2166</v>
          </cell>
        </row>
        <row r="110">
          <cell r="A110">
            <v>9</v>
          </cell>
          <cell r="B110" t="str">
            <v>SCI AEP ACTIF 2167</v>
          </cell>
        </row>
        <row r="111">
          <cell r="A111">
            <v>10</v>
          </cell>
          <cell r="B111" t="str">
            <v>SCI AEP ACTIF 2168</v>
          </cell>
        </row>
        <row r="112">
          <cell r="A112">
            <v>11</v>
          </cell>
          <cell r="B112" t="str">
            <v>SCI AEP ACTIF 2170</v>
          </cell>
        </row>
        <row r="113">
          <cell r="A113">
            <v>12</v>
          </cell>
          <cell r="B113" t="str">
            <v>SCI AEP ACTIF 2171</v>
          </cell>
        </row>
        <row r="114">
          <cell r="A114">
            <v>13</v>
          </cell>
          <cell r="B114" t="str">
            <v>SCI AEP ACTIF 2172</v>
          </cell>
        </row>
        <row r="115">
          <cell r="A115">
            <v>14</v>
          </cell>
          <cell r="B115" t="str">
            <v>SCI AEP ACTIF 2173</v>
          </cell>
        </row>
        <row r="116">
          <cell r="A116">
            <v>15</v>
          </cell>
          <cell r="B116" t="str">
            <v>SCI AEP ACTIF 2174</v>
          </cell>
        </row>
        <row r="117">
          <cell r="A117">
            <v>16</v>
          </cell>
          <cell r="B117" t="str">
            <v>SCI AEP ACTIF 2175</v>
          </cell>
        </row>
        <row r="118">
          <cell r="A118">
            <v>17</v>
          </cell>
          <cell r="B118" t="str">
            <v>SCI AEP ACTIF 2177</v>
          </cell>
        </row>
        <row r="119">
          <cell r="A119">
            <v>18</v>
          </cell>
          <cell r="B119" t="str">
            <v>SCI AEP ACTIF 2178</v>
          </cell>
        </row>
        <row r="120">
          <cell r="A120">
            <v>19</v>
          </cell>
          <cell r="B120" t="str">
            <v>SCI AEP ACTIF 2737</v>
          </cell>
        </row>
        <row r="121">
          <cell r="A121">
            <v>20</v>
          </cell>
          <cell r="B121" t="str">
            <v>SCI AEP ACTIF 2738</v>
          </cell>
        </row>
        <row r="122">
          <cell r="A122">
            <v>21</v>
          </cell>
          <cell r="B122" t="str">
            <v>SCI AEP ACTIF 2739</v>
          </cell>
        </row>
        <row r="123">
          <cell r="A123">
            <v>22</v>
          </cell>
          <cell r="B123" t="str">
            <v>SCI AEP 7 STE 5119</v>
          </cell>
        </row>
        <row r="124">
          <cell r="A124">
            <v>23</v>
          </cell>
          <cell r="B124" t="str">
            <v>SCI RUE DE BOURGOGNE STE 5123</v>
          </cell>
        </row>
        <row r="125">
          <cell r="A125">
            <v>24</v>
          </cell>
          <cell r="B125" t="str">
            <v>SCI CAMPDOLENT STE 5126</v>
          </cell>
        </row>
        <row r="126">
          <cell r="A126">
            <v>25</v>
          </cell>
          <cell r="B126" t="str">
            <v>SAS CENTER VILLEPINTE STE 5414</v>
          </cell>
        </row>
        <row r="127">
          <cell r="A127">
            <v>26</v>
          </cell>
          <cell r="B127" t="str">
            <v>SAS COLVEL STE 5460</v>
          </cell>
        </row>
        <row r="128">
          <cell r="A128">
            <v>27</v>
          </cell>
          <cell r="B128" t="str">
            <v>SAS DEFENSE CB3 STE 5472</v>
          </cell>
        </row>
        <row r="129">
          <cell r="A129">
            <v>28</v>
          </cell>
          <cell r="B129" t="str">
            <v>SAS ETENDARD STE 5129</v>
          </cell>
        </row>
        <row r="130">
          <cell r="A130">
            <v>29</v>
          </cell>
          <cell r="B130" t="str">
            <v>SCI GALERIES DRANCEENNES STE 5137</v>
          </cell>
        </row>
        <row r="131">
          <cell r="A131">
            <v>30</v>
          </cell>
          <cell r="B131" t="str">
            <v>SCI HEROUVILLE STE 5138</v>
          </cell>
        </row>
        <row r="132">
          <cell r="A132">
            <v>31</v>
          </cell>
          <cell r="B132" t="str">
            <v>SAS PYRAMIDE 2 STE 5148</v>
          </cell>
        </row>
        <row r="133">
          <cell r="A133">
            <v>32</v>
          </cell>
          <cell r="B133" t="str">
            <v>SCI QUAI DE SEINE STE 5149</v>
          </cell>
        </row>
        <row r="134">
          <cell r="A134">
            <v>33</v>
          </cell>
          <cell r="B134" t="str">
            <v>SCI RUEIL APOLLO STE 5452</v>
          </cell>
        </row>
        <row r="135">
          <cell r="A135">
            <v>34</v>
          </cell>
          <cell r="B135" t="str">
            <v>SCI ST DENIS TALANGE STE 5151</v>
          </cell>
        </row>
        <row r="136">
          <cell r="A136">
            <v>35</v>
          </cell>
          <cell r="B136" t="str">
            <v>SCI ST DENIS TALANGE 0000</v>
          </cell>
        </row>
        <row r="137">
          <cell r="A137">
            <v>36</v>
          </cell>
          <cell r="B137" t="str">
            <v>SCI ST DENIS TALANGE ACTIF 2677</v>
          </cell>
        </row>
        <row r="138">
          <cell r="A138">
            <v>37</v>
          </cell>
          <cell r="B138" t="str">
            <v>SCI ST DENIS TALANGE ACTIF 2678</v>
          </cell>
        </row>
        <row r="139">
          <cell r="A139">
            <v>38</v>
          </cell>
          <cell r="B139" t="str">
            <v>SCI ST DENIS TALANGE ACTIF 2825</v>
          </cell>
        </row>
        <row r="140">
          <cell r="A140">
            <v>39</v>
          </cell>
          <cell r="B140" t="str">
            <v>SCI VALENCE STE 5153</v>
          </cell>
        </row>
        <row r="141">
          <cell r="A141">
            <v>40</v>
          </cell>
          <cell r="B141" t="str">
            <v>SAS VELIZY STE 5462</v>
          </cell>
        </row>
        <row r="142">
          <cell r="A142">
            <v>41</v>
          </cell>
          <cell r="B142" t="str">
            <v>SCI VIVIER MERLE STE 5154</v>
          </cell>
        </row>
      </sheetData>
      <sheetData sheetId="7"/>
      <sheetData sheetId="8" refreshError="1">
        <row r="1">
          <cell r="D1" t="str">
            <v>1PR</v>
          </cell>
          <cell r="E1" t="str">
            <v>2PR</v>
          </cell>
          <cell r="F1" t="str">
            <v>3PR</v>
          </cell>
          <cell r="G1" t="str">
            <v>4PR</v>
          </cell>
          <cell r="H1" t="str">
            <v>5PR</v>
          </cell>
          <cell r="I1" t="str">
            <v>6PR</v>
          </cell>
          <cell r="J1" t="str">
            <v>7PR</v>
          </cell>
          <cell r="K1" t="str">
            <v>8PR</v>
          </cell>
          <cell r="L1" t="str">
            <v>1CH</v>
          </cell>
          <cell r="M1" t="str">
            <v>2CH</v>
          </cell>
          <cell r="N1" t="str">
            <v>3CH</v>
          </cell>
          <cell r="O1" t="str">
            <v>4CH</v>
          </cell>
          <cell r="P1" t="str">
            <v>5CH</v>
          </cell>
          <cell r="Q1" t="str">
            <v>6CH</v>
          </cell>
          <cell r="R1" t="str">
            <v>7CH</v>
          </cell>
          <cell r="S1" t="str">
            <v>8CH</v>
          </cell>
          <cell r="T1" t="str">
            <v>9CH</v>
          </cell>
          <cell r="U1" t="str">
            <v>10CH</v>
          </cell>
          <cell r="V1" t="str">
            <v>11CH</v>
          </cell>
          <cell r="W1" t="str">
            <v>12CH</v>
          </cell>
          <cell r="X1" t="str">
            <v>13CH</v>
          </cell>
          <cell r="Y1" t="str">
            <v>14CH</v>
          </cell>
          <cell r="Z1" t="str">
            <v>15CH</v>
          </cell>
          <cell r="AA1" t="str">
            <v>16CH</v>
          </cell>
          <cell r="AB1" t="str">
            <v>17CH</v>
          </cell>
          <cell r="AD1" t="str">
            <v>9PR</v>
          </cell>
          <cell r="AE1" t="str">
            <v>18CH</v>
          </cell>
          <cell r="AG1" t="str">
            <v>10PR</v>
          </cell>
          <cell r="AH1" t="str">
            <v>19CH</v>
          </cell>
          <cell r="AJ1" t="str">
            <v>IS</v>
          </cell>
        </row>
        <row r="3">
          <cell r="B3" t="str">
            <v>SOCIETES</v>
          </cell>
          <cell r="C3" t="str">
            <v>PERIODE</v>
          </cell>
          <cell r="D3" t="str">
            <v>Loyers</v>
          </cell>
          <cell r="E3" t="str">
            <v>Autres produits locatifs</v>
          </cell>
          <cell r="F3" t="str">
            <v>Charges locatives refacturées</v>
          </cell>
          <cell r="G3" t="str">
            <v>Impôts et taxes refacturés</v>
          </cell>
          <cell r="H3" t="str">
            <v>Charges / ex. antérieurs</v>
          </cell>
          <cell r="I3" t="str">
            <v>Autres charges</v>
          </cell>
          <cell r="J3" t="str">
            <v>Reprises sur provisions</v>
          </cell>
          <cell r="K3" t="str">
            <v>Autres produits d'exploitation</v>
          </cell>
          <cell r="L3" t="str">
            <v>Charges locatives</v>
          </cell>
          <cell r="M3" t="str">
            <v>Assurances</v>
          </cell>
          <cell r="N3" t="str">
            <v>Honoraires de gestion Property Management</v>
          </cell>
          <cell r="O3" t="str">
            <v>Honoraires de gestion Asset &amp; Portfolio</v>
          </cell>
          <cell r="P3" t="str">
            <v>Honoraires de gestion Corporate</v>
          </cell>
          <cell r="Q3" t="str">
            <v>Honoraires de commercialisation</v>
          </cell>
          <cell r="R3" t="str">
            <v>Honoraires de mission technique</v>
          </cell>
          <cell r="S3" t="str">
            <v>Autres honoraires de gestion</v>
          </cell>
          <cell r="T3" t="str">
            <v>Charges diverses</v>
          </cell>
          <cell r="U3" t="str">
            <v>Taxe foncière</v>
          </cell>
          <cell r="V3" t="str">
            <v>Taxe bureau</v>
          </cell>
          <cell r="W3" t="str">
            <v>Autres impôts et taxes immobiliers</v>
          </cell>
          <cell r="X3" t="str">
            <v>Impôts et taxes corporate</v>
          </cell>
          <cell r="Y3" t="str">
            <v>Dotations aux amortissements</v>
          </cell>
          <cell r="Z3" t="str">
            <v>Dotations aux provisions</v>
          </cell>
          <cell r="AA3" t="str">
            <v>Autres charges d'exploitation</v>
          </cell>
          <cell r="AB3" t="str">
            <v>Travaux</v>
          </cell>
          <cell r="AD3" t="str">
            <v>Produits financiers</v>
          </cell>
          <cell r="AE3" t="str">
            <v>Charges financières</v>
          </cell>
          <cell r="AG3" t="str">
            <v>Produits exceptionnels</v>
          </cell>
          <cell r="AH3" t="str">
            <v>Charges exceptionnelles</v>
          </cell>
          <cell r="AJ3" t="str">
            <v>Impôts sur les bénéfices</v>
          </cell>
        </row>
        <row r="4">
          <cell r="A4" t="str">
            <v>SCI AEP STE 511338717</v>
          </cell>
          <cell r="B4" t="str">
            <v>SCI AEP STE 5113</v>
          </cell>
          <cell r="C4">
            <v>38717</v>
          </cell>
          <cell r="D4">
            <v>13341.876279999999</v>
          </cell>
          <cell r="E4">
            <v>1081.4399099999998</v>
          </cell>
          <cell r="F4">
            <v>2849.4519500000001</v>
          </cell>
          <cell r="G4">
            <v>1151.52018</v>
          </cell>
          <cell r="H4">
            <v>1398.1857399999999</v>
          </cell>
          <cell r="I4">
            <v>0</v>
          </cell>
          <cell r="J4">
            <v>887.74376000000007</v>
          </cell>
          <cell r="K4">
            <v>0</v>
          </cell>
          <cell r="L4">
            <v>3262.7853499999997</v>
          </cell>
          <cell r="M4">
            <v>56.986289999999997</v>
          </cell>
          <cell r="N4">
            <v>669.57759999999996</v>
          </cell>
          <cell r="O4">
            <v>691.12612000000001</v>
          </cell>
          <cell r="P4">
            <v>0</v>
          </cell>
          <cell r="Q4">
            <v>0</v>
          </cell>
          <cell r="R4">
            <v>0</v>
          </cell>
          <cell r="S4">
            <v>248.73635999999999</v>
          </cell>
          <cell r="T4">
            <v>82.510220000000004</v>
          </cell>
          <cell r="U4">
            <v>971.40070000000003</v>
          </cell>
          <cell r="V4">
            <v>183.69329999999999</v>
          </cell>
          <cell r="W4">
            <v>0</v>
          </cell>
          <cell r="X4">
            <v>0</v>
          </cell>
          <cell r="Y4">
            <v>4175.71018</v>
          </cell>
          <cell r="Z4">
            <v>318.58797999999996</v>
          </cell>
          <cell r="AA4">
            <v>8.1496099999999991</v>
          </cell>
          <cell r="AB4">
            <v>1017.2038600000001</v>
          </cell>
          <cell r="AD4">
            <v>518.74923999999999</v>
          </cell>
          <cell r="AE4">
            <v>3.3300000000000001E-3</v>
          </cell>
          <cell r="AG4">
            <v>15453.22898</v>
          </cell>
          <cell r="AH4">
            <v>12284.844720000001</v>
          </cell>
          <cell r="AJ4">
            <v>0</v>
          </cell>
        </row>
        <row r="5">
          <cell r="A5" t="str">
            <v>SCI AEP STE 511339082</v>
          </cell>
          <cell r="B5" t="str">
            <v>SCI AEP STE 5113</v>
          </cell>
          <cell r="C5">
            <v>39082</v>
          </cell>
          <cell r="D5">
            <v>12779.189390000001</v>
          </cell>
          <cell r="E5">
            <v>866.52458000000013</v>
          </cell>
          <cell r="F5">
            <v>3428.58394</v>
          </cell>
          <cell r="G5">
            <v>906.00031999999999</v>
          </cell>
          <cell r="H5">
            <v>92.025499999999994</v>
          </cell>
          <cell r="I5">
            <v>0</v>
          </cell>
          <cell r="J5">
            <v>1103.19974</v>
          </cell>
          <cell r="K5">
            <v>0</v>
          </cell>
          <cell r="L5">
            <v>3146.31131</v>
          </cell>
          <cell r="M5">
            <v>86.810119999999998</v>
          </cell>
          <cell r="N5">
            <v>710.80925999999999</v>
          </cell>
          <cell r="O5">
            <v>461.16871999999995</v>
          </cell>
          <cell r="P5">
            <v>0</v>
          </cell>
          <cell r="Q5">
            <v>0</v>
          </cell>
          <cell r="R5">
            <v>0</v>
          </cell>
          <cell r="S5">
            <v>138.63753999999997</v>
          </cell>
          <cell r="T5">
            <v>405.22882999999996</v>
          </cell>
          <cell r="U5">
            <v>881.21481999999992</v>
          </cell>
          <cell r="V5">
            <v>157.03022000000001</v>
          </cell>
          <cell r="W5">
            <v>0</v>
          </cell>
          <cell r="X5">
            <v>0</v>
          </cell>
          <cell r="Y5">
            <v>3758.1026599999996</v>
          </cell>
          <cell r="Z5">
            <v>842.07452000000001</v>
          </cell>
          <cell r="AA5">
            <v>143.07796999999999</v>
          </cell>
          <cell r="AB5">
            <v>1660.1792</v>
          </cell>
          <cell r="AD5">
            <v>1139.6492700000001</v>
          </cell>
          <cell r="AE5">
            <v>2.6290000000000001E-2</v>
          </cell>
          <cell r="AG5">
            <v>10.52434</v>
          </cell>
          <cell r="AH5">
            <v>371.12869000000001</v>
          </cell>
          <cell r="AJ5">
            <v>0</v>
          </cell>
        </row>
        <row r="6">
          <cell r="A6" t="str">
            <v>SCI AEP STE 511339447</v>
          </cell>
          <cell r="B6" t="str">
            <v>SCI AEP STE 5113</v>
          </cell>
          <cell r="C6">
            <v>39447</v>
          </cell>
          <cell r="D6">
            <v>13735.02774</v>
          </cell>
          <cell r="E6">
            <v>301.62130000000002</v>
          </cell>
          <cell r="F6">
            <v>2904.2918800000002</v>
          </cell>
          <cell r="G6">
            <v>890.65444000000002</v>
          </cell>
          <cell r="H6">
            <v>-727.65724999999998</v>
          </cell>
          <cell r="I6">
            <v>0</v>
          </cell>
          <cell r="J6">
            <v>14.759259999999999</v>
          </cell>
          <cell r="K6">
            <v>0</v>
          </cell>
          <cell r="L6">
            <v>2344.4802799999998</v>
          </cell>
          <cell r="M6">
            <v>48.722659999999998</v>
          </cell>
          <cell r="N6">
            <v>663.41507999999999</v>
          </cell>
          <cell r="O6">
            <v>477.03497999999996</v>
          </cell>
          <cell r="P6">
            <v>0</v>
          </cell>
          <cell r="Q6">
            <v>0</v>
          </cell>
          <cell r="R6">
            <v>0</v>
          </cell>
          <cell r="S6">
            <v>200.47900000000001</v>
          </cell>
          <cell r="T6">
            <v>297.61018999999999</v>
          </cell>
          <cell r="U6">
            <v>909.21556999999996</v>
          </cell>
          <cell r="V6">
            <v>154.21958999999998</v>
          </cell>
          <cell r="W6">
            <v>0</v>
          </cell>
          <cell r="X6">
            <v>0</v>
          </cell>
          <cell r="Y6">
            <v>3806.3670999999999</v>
          </cell>
          <cell r="Z6">
            <v>572.92303000000004</v>
          </cell>
          <cell r="AA6">
            <v>307.40350000000001</v>
          </cell>
          <cell r="AB6">
            <v>903.89361999999994</v>
          </cell>
          <cell r="AD6">
            <v>946.82540000000006</v>
          </cell>
          <cell r="AE6">
            <v>0</v>
          </cell>
          <cell r="AG6">
            <v>0</v>
          </cell>
          <cell r="AH6">
            <v>463.43423999999999</v>
          </cell>
          <cell r="AJ6">
            <v>0</v>
          </cell>
        </row>
        <row r="7">
          <cell r="A7" t="str">
            <v>SCI AEP STE 5113BUDGET 2007</v>
          </cell>
          <cell r="B7" t="str">
            <v>SCI AEP STE 5113</v>
          </cell>
          <cell r="C7" t="str">
            <v>BUDGET 2007</v>
          </cell>
          <cell r="D7">
            <v>13767.071833650001</v>
          </cell>
          <cell r="E7">
            <v>520</v>
          </cell>
          <cell r="F7">
            <v>2542.5233053000002</v>
          </cell>
          <cell r="G7">
            <v>912.27754449999998</v>
          </cell>
          <cell r="H7">
            <v>0</v>
          </cell>
          <cell r="I7">
            <v>0</v>
          </cell>
          <cell r="J7">
            <v>0</v>
          </cell>
          <cell r="K7">
            <v>0</v>
          </cell>
          <cell r="L7">
            <v>4040.5389059999998</v>
          </cell>
          <cell r="M7">
            <v>0</v>
          </cell>
          <cell r="N7">
            <v>930.69830000000002</v>
          </cell>
          <cell r="O7">
            <v>497.04751417774997</v>
          </cell>
          <cell r="P7">
            <v>0</v>
          </cell>
          <cell r="Q7">
            <v>0</v>
          </cell>
          <cell r="R7">
            <v>0</v>
          </cell>
          <cell r="S7">
            <v>0</v>
          </cell>
          <cell r="T7">
            <v>7.5</v>
          </cell>
          <cell r="U7">
            <v>775.43591282499995</v>
          </cell>
          <cell r="V7">
            <v>136.84163167499997</v>
          </cell>
          <cell r="W7">
            <v>0</v>
          </cell>
          <cell r="X7">
            <v>28.386996293520003</v>
          </cell>
          <cell r="Y7">
            <v>3825.2265849999999</v>
          </cell>
          <cell r="Z7">
            <v>0</v>
          </cell>
          <cell r="AA7">
            <v>246.63300000000001</v>
          </cell>
          <cell r="AB7">
            <v>0</v>
          </cell>
          <cell r="AD7">
            <v>0</v>
          </cell>
          <cell r="AE7">
            <v>-32.063276552118651</v>
          </cell>
          <cell r="AG7">
            <v>25874.2753963</v>
          </cell>
          <cell r="AH7">
            <v>0</v>
          </cell>
          <cell r="AJ7">
            <v>0</v>
          </cell>
        </row>
        <row r="8">
          <cell r="A8" t="str">
            <v>SCI AEP STE 5113BUDGET 2008</v>
          </cell>
          <cell r="B8" t="str">
            <v>SCI AEP STE 5113</v>
          </cell>
          <cell r="C8" t="str">
            <v>BUDGET 2008</v>
          </cell>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D8">
            <v>0</v>
          </cell>
          <cell r="AE8">
            <v>0</v>
          </cell>
          <cell r="AG8">
            <v>0</v>
          </cell>
          <cell r="AH8">
            <v>0</v>
          </cell>
          <cell r="AJ8">
            <v>0</v>
          </cell>
        </row>
        <row r="9">
          <cell r="A9" t="str">
            <v>SCI AEP STE 5113BUDGET 2009</v>
          </cell>
          <cell r="B9" t="str">
            <v>SCI AEP STE 5113</v>
          </cell>
          <cell r="C9" t="str">
            <v>BUDGET 2009</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D9">
            <v>0</v>
          </cell>
          <cell r="AE9">
            <v>0</v>
          </cell>
          <cell r="AG9">
            <v>0</v>
          </cell>
          <cell r="AH9">
            <v>0</v>
          </cell>
          <cell r="AJ9">
            <v>0</v>
          </cell>
        </row>
        <row r="10">
          <cell r="A10" t="str">
            <v>SCI AEP STE 5113BUDGET 2010</v>
          </cell>
          <cell r="B10" t="str">
            <v>SCI AEP STE 5113</v>
          </cell>
          <cell r="C10" t="str">
            <v>BUDGET 2010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D10">
            <v>0</v>
          </cell>
          <cell r="AE10">
            <v>0</v>
          </cell>
          <cell r="AG10">
            <v>0</v>
          </cell>
          <cell r="AH10">
            <v>0</v>
          </cell>
          <cell r="AJ10">
            <v>0</v>
          </cell>
        </row>
        <row r="11">
          <cell r="A11" t="str">
            <v>SCI AEP STE 5113BUDGET 2011</v>
          </cell>
          <cell r="B11" t="str">
            <v>SCI AEP STE 5113</v>
          </cell>
          <cell r="C11" t="str">
            <v>BUDGET 2011</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D11">
            <v>0</v>
          </cell>
          <cell r="AE11">
            <v>0</v>
          </cell>
          <cell r="AG11">
            <v>0</v>
          </cell>
          <cell r="AH11">
            <v>0</v>
          </cell>
          <cell r="AJ11">
            <v>0</v>
          </cell>
        </row>
        <row r="12">
          <cell r="A12" t="str">
            <v>SCI AEP STE 5113BUDGET 2012</v>
          </cell>
          <cell r="B12" t="str">
            <v>SCI AEP STE 5113</v>
          </cell>
          <cell r="C12" t="str">
            <v>BUDGET 2012</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D12">
            <v>0</v>
          </cell>
          <cell r="AE12">
            <v>0</v>
          </cell>
          <cell r="AG12">
            <v>0</v>
          </cell>
          <cell r="AH12">
            <v>0</v>
          </cell>
          <cell r="AJ12">
            <v>0</v>
          </cell>
        </row>
        <row r="13">
          <cell r="A13" t="str">
            <v>SCI AEP STE 5113BUDGET 2013</v>
          </cell>
          <cell r="B13" t="str">
            <v>SCI AEP STE 5113</v>
          </cell>
          <cell r="C13" t="str">
            <v>BUDGET 2013</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D13">
            <v>0</v>
          </cell>
          <cell r="AE13">
            <v>0</v>
          </cell>
          <cell r="AG13">
            <v>0</v>
          </cell>
          <cell r="AH13">
            <v>0</v>
          </cell>
          <cell r="AJ13">
            <v>0</v>
          </cell>
        </row>
        <row r="14">
          <cell r="A14" t="str">
            <v>SCI AEP STE 5113BUDGET 2014</v>
          </cell>
          <cell r="B14" t="str">
            <v>SCI AEP STE 5113</v>
          </cell>
          <cell r="C14" t="str">
            <v>BUDGET 2014</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D14">
            <v>0</v>
          </cell>
          <cell r="AE14">
            <v>0</v>
          </cell>
          <cell r="AG14">
            <v>0</v>
          </cell>
          <cell r="AH14">
            <v>0</v>
          </cell>
          <cell r="AJ14">
            <v>0</v>
          </cell>
        </row>
        <row r="15">
          <cell r="A15" t="str">
            <v>SCI AEP STE 5113BUDGET 2015</v>
          </cell>
          <cell r="B15" t="str">
            <v>SCI AEP STE 5113</v>
          </cell>
          <cell r="C15" t="str">
            <v>BUDGET 2015</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D15">
            <v>0</v>
          </cell>
          <cell r="AE15">
            <v>0</v>
          </cell>
          <cell r="AG15">
            <v>0</v>
          </cell>
          <cell r="AH15">
            <v>0</v>
          </cell>
          <cell r="AJ15">
            <v>0</v>
          </cell>
        </row>
        <row r="16">
          <cell r="A16" t="str">
            <v>SCI AEP STE 5113BUDGET 2016</v>
          </cell>
          <cell r="B16" t="str">
            <v>SCI AEP STE 5113</v>
          </cell>
          <cell r="C16" t="str">
            <v>BUDGET 2016</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D16">
            <v>0</v>
          </cell>
          <cell r="AE16">
            <v>0</v>
          </cell>
          <cell r="AG16">
            <v>0</v>
          </cell>
          <cell r="AH16">
            <v>0</v>
          </cell>
          <cell r="AJ16">
            <v>0</v>
          </cell>
        </row>
        <row r="17">
          <cell r="A17" t="str">
            <v>SCI AEP STE 5113BUDGET 2017</v>
          </cell>
          <cell r="B17" t="str">
            <v>SCI AEP STE 5113</v>
          </cell>
          <cell r="C17" t="str">
            <v>BUDGET 2017</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D17">
            <v>0</v>
          </cell>
          <cell r="AE17">
            <v>0</v>
          </cell>
          <cell r="AG17">
            <v>0</v>
          </cell>
          <cell r="AH17">
            <v>0</v>
          </cell>
          <cell r="AJ17">
            <v>0</v>
          </cell>
        </row>
        <row r="18">
          <cell r="A18" t="str">
            <v>SCI AEP 000038717</v>
          </cell>
          <cell r="B18" t="str">
            <v>SCI AEP 0000</v>
          </cell>
          <cell r="C18">
            <v>38717</v>
          </cell>
          <cell r="D18">
            <v>0</v>
          </cell>
          <cell r="E18">
            <v>1.0500000000000002E-3</v>
          </cell>
          <cell r="F18">
            <v>0</v>
          </cell>
          <cell r="G18">
            <v>0</v>
          </cell>
          <cell r="H18">
            <v>0</v>
          </cell>
          <cell r="I18">
            <v>0</v>
          </cell>
          <cell r="J18">
            <v>0</v>
          </cell>
          <cell r="K18">
            <v>0</v>
          </cell>
          <cell r="L18">
            <v>0</v>
          </cell>
          <cell r="M18">
            <v>14.2828</v>
          </cell>
          <cell r="N18">
            <v>0</v>
          </cell>
          <cell r="O18">
            <v>489.17897999999997</v>
          </cell>
          <cell r="P18">
            <v>0</v>
          </cell>
          <cell r="Q18">
            <v>0</v>
          </cell>
          <cell r="R18">
            <v>0</v>
          </cell>
          <cell r="S18">
            <v>15.23161</v>
          </cell>
          <cell r="T18">
            <v>0.47026000000000001</v>
          </cell>
          <cell r="U18">
            <v>0</v>
          </cell>
          <cell r="V18">
            <v>0</v>
          </cell>
          <cell r="W18">
            <v>0</v>
          </cell>
          <cell r="X18">
            <v>0</v>
          </cell>
          <cell r="Y18">
            <v>0</v>
          </cell>
          <cell r="Z18">
            <v>0</v>
          </cell>
          <cell r="AA18">
            <v>0.25042999999999999</v>
          </cell>
          <cell r="AB18">
            <v>0</v>
          </cell>
          <cell r="AD18">
            <v>517.75207</v>
          </cell>
          <cell r="AE18">
            <v>3.3300000000000001E-3</v>
          </cell>
          <cell r="AG18">
            <v>0</v>
          </cell>
          <cell r="AH18">
            <v>0</v>
          </cell>
          <cell r="AJ18">
            <v>0</v>
          </cell>
        </row>
        <row r="19">
          <cell r="A19" t="str">
            <v>SCI AEP 000039082</v>
          </cell>
          <cell r="B19" t="str">
            <v>SCI AEP 0000</v>
          </cell>
          <cell r="C19">
            <v>39082</v>
          </cell>
          <cell r="D19">
            <v>0</v>
          </cell>
          <cell r="E19">
            <v>8.0000000000000004E-4</v>
          </cell>
          <cell r="F19">
            <v>0</v>
          </cell>
          <cell r="G19">
            <v>0</v>
          </cell>
          <cell r="H19">
            <v>0</v>
          </cell>
          <cell r="I19">
            <v>0</v>
          </cell>
          <cell r="J19">
            <v>0</v>
          </cell>
          <cell r="K19">
            <v>0</v>
          </cell>
          <cell r="L19">
            <v>0</v>
          </cell>
          <cell r="M19">
            <v>18.632060000000003</v>
          </cell>
          <cell r="N19">
            <v>0</v>
          </cell>
          <cell r="O19">
            <v>94.509160000000008</v>
          </cell>
          <cell r="P19">
            <v>0</v>
          </cell>
          <cell r="Q19">
            <v>0</v>
          </cell>
          <cell r="R19">
            <v>0</v>
          </cell>
          <cell r="S19">
            <v>19.451319999999999</v>
          </cell>
          <cell r="T19">
            <v>0.44395000000000001</v>
          </cell>
          <cell r="U19">
            <v>0</v>
          </cell>
          <cell r="V19">
            <v>0</v>
          </cell>
          <cell r="W19">
            <v>0</v>
          </cell>
          <cell r="X19">
            <v>0</v>
          </cell>
          <cell r="Y19">
            <v>0</v>
          </cell>
          <cell r="Z19">
            <v>0</v>
          </cell>
          <cell r="AA19">
            <v>1.24905</v>
          </cell>
          <cell r="AB19">
            <v>0</v>
          </cell>
          <cell r="AD19">
            <v>1133.6847600000001</v>
          </cell>
          <cell r="AE19">
            <v>2.6290000000000001E-2</v>
          </cell>
          <cell r="AG19">
            <v>5.1663399999999999</v>
          </cell>
          <cell r="AH19">
            <v>0</v>
          </cell>
          <cell r="AJ19">
            <v>0</v>
          </cell>
        </row>
        <row r="20">
          <cell r="A20" t="str">
            <v>SCI AEP 000039447</v>
          </cell>
          <cell r="B20" t="str">
            <v>SCI AEP 0000</v>
          </cell>
          <cell r="C20">
            <v>39447</v>
          </cell>
          <cell r="D20">
            <v>0</v>
          </cell>
          <cell r="E20">
            <v>2.7100000000000002E-3</v>
          </cell>
          <cell r="F20">
            <v>0</v>
          </cell>
          <cell r="G20">
            <v>0</v>
          </cell>
          <cell r="H20">
            <v>0</v>
          </cell>
          <cell r="I20">
            <v>0</v>
          </cell>
          <cell r="J20">
            <v>0</v>
          </cell>
          <cell r="K20">
            <v>0</v>
          </cell>
          <cell r="L20">
            <v>0</v>
          </cell>
          <cell r="M20">
            <v>17.31259</v>
          </cell>
          <cell r="N20">
            <v>0</v>
          </cell>
          <cell r="O20">
            <v>408.7364</v>
          </cell>
          <cell r="P20">
            <v>0</v>
          </cell>
          <cell r="Q20">
            <v>0</v>
          </cell>
          <cell r="R20">
            <v>0</v>
          </cell>
          <cell r="S20">
            <v>24.683230000000002</v>
          </cell>
          <cell r="T20">
            <v>0.62384000000000006</v>
          </cell>
          <cell r="U20">
            <v>0</v>
          </cell>
          <cell r="V20">
            <v>0</v>
          </cell>
          <cell r="W20">
            <v>0</v>
          </cell>
          <cell r="X20">
            <v>0</v>
          </cell>
          <cell r="Y20">
            <v>0</v>
          </cell>
          <cell r="Z20">
            <v>0</v>
          </cell>
          <cell r="AA20">
            <v>1.1899999999999999E-3</v>
          </cell>
          <cell r="AB20">
            <v>0</v>
          </cell>
          <cell r="AD20">
            <v>946.82540000000006</v>
          </cell>
          <cell r="AE20">
            <v>0</v>
          </cell>
          <cell r="AG20">
            <v>0</v>
          </cell>
          <cell r="AH20">
            <v>2.3620000000000002E-2</v>
          </cell>
          <cell r="AJ20">
            <v>0</v>
          </cell>
        </row>
        <row r="21">
          <cell r="A21" t="str">
            <v>SCI AEP 0000BUDGET 2007</v>
          </cell>
          <cell r="B21" t="str">
            <v>SCI AEP 0000</v>
          </cell>
          <cell r="C21" t="str">
            <v>BUDGET 2007</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D21">
            <v>0</v>
          </cell>
          <cell r="AE21">
            <v>0</v>
          </cell>
          <cell r="AG21">
            <v>0</v>
          </cell>
          <cell r="AH21">
            <v>0</v>
          </cell>
          <cell r="AJ21">
            <v>0</v>
          </cell>
        </row>
        <row r="22">
          <cell r="A22" t="str">
            <v>SCI AEP 0000BUDGET 2008</v>
          </cell>
          <cell r="B22" t="str">
            <v>SCI AEP 0000</v>
          </cell>
          <cell r="C22" t="str">
            <v>BUDGET 2008</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D22">
            <v>0</v>
          </cell>
          <cell r="AE22">
            <v>0</v>
          </cell>
          <cell r="AG22">
            <v>0</v>
          </cell>
          <cell r="AH22">
            <v>0</v>
          </cell>
          <cell r="AJ22">
            <v>0</v>
          </cell>
        </row>
        <row r="23">
          <cell r="A23" t="str">
            <v>SCI AEP 0000BUDGET 2009</v>
          </cell>
          <cell r="B23" t="str">
            <v>SCI AEP 0000</v>
          </cell>
          <cell r="C23" t="str">
            <v>BUDGET 2009</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D23">
            <v>0</v>
          </cell>
          <cell r="AE23">
            <v>0</v>
          </cell>
          <cell r="AG23">
            <v>0</v>
          </cell>
          <cell r="AH23">
            <v>0</v>
          </cell>
          <cell r="AJ23">
            <v>0</v>
          </cell>
        </row>
        <row r="24">
          <cell r="A24" t="str">
            <v>SCI AEP 0000BUDGET 2010</v>
          </cell>
          <cell r="B24" t="str">
            <v>SCI AEP 0000</v>
          </cell>
          <cell r="C24" t="str">
            <v>BUDGET 2010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D24">
            <v>0</v>
          </cell>
          <cell r="AE24">
            <v>0</v>
          </cell>
          <cell r="AG24">
            <v>0</v>
          </cell>
          <cell r="AH24">
            <v>0</v>
          </cell>
          <cell r="AJ24">
            <v>0</v>
          </cell>
        </row>
        <row r="25">
          <cell r="A25" t="str">
            <v>SCI AEP 0000BUDGET 2011</v>
          </cell>
          <cell r="B25" t="str">
            <v>SCI AEP 0000</v>
          </cell>
          <cell r="C25" t="str">
            <v>BUDGET 2011</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D25">
            <v>0</v>
          </cell>
          <cell r="AE25">
            <v>0</v>
          </cell>
          <cell r="AG25">
            <v>0</v>
          </cell>
          <cell r="AH25">
            <v>0</v>
          </cell>
          <cell r="AJ25">
            <v>0</v>
          </cell>
        </row>
        <row r="26">
          <cell r="A26" t="str">
            <v>SCI AEP 0000BUDGET 2012</v>
          </cell>
          <cell r="B26" t="str">
            <v>SCI AEP 0000</v>
          </cell>
          <cell r="C26" t="str">
            <v>BUDGET 2012</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D26">
            <v>0</v>
          </cell>
          <cell r="AE26">
            <v>0</v>
          </cell>
          <cell r="AG26">
            <v>0</v>
          </cell>
          <cell r="AH26">
            <v>0</v>
          </cell>
          <cell r="AJ26">
            <v>0</v>
          </cell>
        </row>
        <row r="27">
          <cell r="A27" t="str">
            <v>SCI AEP 0000BUDGET 2013</v>
          </cell>
          <cell r="B27" t="str">
            <v>SCI AEP 0000</v>
          </cell>
          <cell r="C27" t="str">
            <v>BUDGET 2013</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D27">
            <v>0</v>
          </cell>
          <cell r="AE27">
            <v>0</v>
          </cell>
          <cell r="AG27">
            <v>0</v>
          </cell>
          <cell r="AH27">
            <v>0</v>
          </cell>
          <cell r="AJ27">
            <v>0</v>
          </cell>
        </row>
        <row r="28">
          <cell r="A28" t="str">
            <v>SCI AEP 0000BUDGET 2014</v>
          </cell>
          <cell r="B28" t="str">
            <v>SCI AEP 0000</v>
          </cell>
          <cell r="C28" t="str">
            <v>BUDGET 2014</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D28">
            <v>0</v>
          </cell>
          <cell r="AE28">
            <v>0</v>
          </cell>
          <cell r="AG28">
            <v>0</v>
          </cell>
          <cell r="AH28">
            <v>0</v>
          </cell>
          <cell r="AJ28">
            <v>0</v>
          </cell>
        </row>
        <row r="29">
          <cell r="A29" t="str">
            <v>SCI AEP 0000BUDGET 2015</v>
          </cell>
          <cell r="B29" t="str">
            <v>SCI AEP 0000</v>
          </cell>
          <cell r="C29" t="str">
            <v>BUDGET 2015</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D29">
            <v>0</v>
          </cell>
          <cell r="AE29">
            <v>0</v>
          </cell>
          <cell r="AG29">
            <v>0</v>
          </cell>
          <cell r="AH29">
            <v>0</v>
          </cell>
          <cell r="AJ29">
            <v>0</v>
          </cell>
        </row>
        <row r="30">
          <cell r="A30" t="str">
            <v>SCI AEP 0000BUDGET 2016</v>
          </cell>
          <cell r="B30" t="str">
            <v>SCI AEP 0000</v>
          </cell>
          <cell r="C30" t="str">
            <v>BUDGET 2016</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D30">
            <v>0</v>
          </cell>
          <cell r="AE30">
            <v>0</v>
          </cell>
          <cell r="AG30">
            <v>0</v>
          </cell>
          <cell r="AH30">
            <v>0</v>
          </cell>
          <cell r="AJ30">
            <v>0</v>
          </cell>
        </row>
        <row r="31">
          <cell r="A31" t="str">
            <v>SCI AEP 0000BUDGET 2017</v>
          </cell>
          <cell r="B31" t="str">
            <v>SCI AEP 0000</v>
          </cell>
          <cell r="C31" t="str">
            <v>BUDGET 2017</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D31">
            <v>0</v>
          </cell>
          <cell r="AE31">
            <v>0</v>
          </cell>
          <cell r="AG31">
            <v>0</v>
          </cell>
          <cell r="AH31">
            <v>0</v>
          </cell>
          <cell r="AJ31">
            <v>0</v>
          </cell>
        </row>
        <row r="32">
          <cell r="A32" t="str">
            <v>SCI AEP ACTIF 216038717</v>
          </cell>
          <cell r="B32" t="str">
            <v>SCI AEP ACTIF 2160</v>
          </cell>
          <cell r="C32">
            <v>38717</v>
          </cell>
          <cell r="D32">
            <v>200.26138</v>
          </cell>
          <cell r="E32">
            <v>1.70231</v>
          </cell>
          <cell r="F32">
            <v>60.284800000000004</v>
          </cell>
          <cell r="G32">
            <v>36.979999999999997</v>
          </cell>
          <cell r="H32">
            <v>-9.9759100000000007</v>
          </cell>
          <cell r="I32">
            <v>0</v>
          </cell>
          <cell r="J32">
            <v>0</v>
          </cell>
          <cell r="K32">
            <v>0</v>
          </cell>
          <cell r="L32">
            <v>43.639110000000002</v>
          </cell>
          <cell r="M32">
            <v>2.8428</v>
          </cell>
          <cell r="N32">
            <v>0</v>
          </cell>
          <cell r="O32">
            <v>0</v>
          </cell>
          <cell r="P32">
            <v>0</v>
          </cell>
          <cell r="Q32">
            <v>0</v>
          </cell>
          <cell r="R32">
            <v>0</v>
          </cell>
          <cell r="S32">
            <v>16.022189999999998</v>
          </cell>
          <cell r="T32">
            <v>8.3382900000000006</v>
          </cell>
          <cell r="U32">
            <v>36.979999999999997</v>
          </cell>
          <cell r="V32">
            <v>0</v>
          </cell>
          <cell r="W32">
            <v>0</v>
          </cell>
          <cell r="X32">
            <v>0</v>
          </cell>
          <cell r="Y32">
            <v>80.030160000000009</v>
          </cell>
          <cell r="Z32">
            <v>0</v>
          </cell>
          <cell r="AA32">
            <v>0</v>
          </cell>
          <cell r="AB32">
            <v>0</v>
          </cell>
          <cell r="AD32">
            <v>0</v>
          </cell>
          <cell r="AE32">
            <v>0</v>
          </cell>
          <cell r="AG32">
            <v>0</v>
          </cell>
          <cell r="AH32">
            <v>0</v>
          </cell>
          <cell r="AJ32">
            <v>0</v>
          </cell>
        </row>
        <row r="33">
          <cell r="A33" t="str">
            <v>SCI AEP ACTIF 216039082</v>
          </cell>
          <cell r="B33" t="str">
            <v>SCI AEP ACTIF 2160</v>
          </cell>
          <cell r="C33">
            <v>39082</v>
          </cell>
          <cell r="D33">
            <v>209.41045000000003</v>
          </cell>
          <cell r="E33">
            <v>0</v>
          </cell>
          <cell r="F33">
            <v>49.390999999999998</v>
          </cell>
          <cell r="G33">
            <v>37.978000000000002</v>
          </cell>
          <cell r="H33">
            <v>0</v>
          </cell>
          <cell r="I33">
            <v>0</v>
          </cell>
          <cell r="J33">
            <v>0</v>
          </cell>
          <cell r="K33">
            <v>0</v>
          </cell>
          <cell r="L33">
            <v>52.093400000000003</v>
          </cell>
          <cell r="M33">
            <v>1.4279999999999999</v>
          </cell>
          <cell r="N33">
            <v>0</v>
          </cell>
          <cell r="O33">
            <v>6.8817599999999999</v>
          </cell>
          <cell r="P33">
            <v>0</v>
          </cell>
          <cell r="Q33">
            <v>0</v>
          </cell>
          <cell r="R33">
            <v>0</v>
          </cell>
          <cell r="S33">
            <v>1.95</v>
          </cell>
          <cell r="T33">
            <v>0</v>
          </cell>
          <cell r="U33">
            <v>37.978000000000002</v>
          </cell>
          <cell r="V33">
            <v>0</v>
          </cell>
          <cell r="W33">
            <v>0</v>
          </cell>
          <cell r="X33">
            <v>0</v>
          </cell>
          <cell r="Y33">
            <v>80.030160000000009</v>
          </cell>
          <cell r="Z33">
            <v>0</v>
          </cell>
          <cell r="AA33">
            <v>0</v>
          </cell>
          <cell r="AB33">
            <v>0</v>
          </cell>
          <cell r="AD33">
            <v>0</v>
          </cell>
          <cell r="AE33">
            <v>0</v>
          </cell>
          <cell r="AG33">
            <v>0</v>
          </cell>
          <cell r="AH33">
            <v>10.067729999999999</v>
          </cell>
          <cell r="AJ33">
            <v>0</v>
          </cell>
        </row>
        <row r="34">
          <cell r="A34" t="str">
            <v>SCI AEP ACTIF 216039447</v>
          </cell>
          <cell r="B34" t="str">
            <v>SCI AEP ACTIF 2160</v>
          </cell>
          <cell r="C34">
            <v>39447</v>
          </cell>
          <cell r="D34">
            <v>200.45205999999999</v>
          </cell>
          <cell r="E34">
            <v>0</v>
          </cell>
          <cell r="F34">
            <v>59.191600000000001</v>
          </cell>
          <cell r="G34">
            <v>38.765999999999998</v>
          </cell>
          <cell r="H34">
            <v>-18.6873</v>
          </cell>
          <cell r="I34">
            <v>0</v>
          </cell>
          <cell r="J34">
            <v>0</v>
          </cell>
          <cell r="K34">
            <v>0</v>
          </cell>
          <cell r="L34">
            <v>28.650729999999999</v>
          </cell>
          <cell r="M34">
            <v>1.365</v>
          </cell>
          <cell r="N34">
            <v>0</v>
          </cell>
          <cell r="O34">
            <v>2.3323</v>
          </cell>
          <cell r="P34">
            <v>0</v>
          </cell>
          <cell r="Q34">
            <v>0</v>
          </cell>
          <cell r="R34">
            <v>0</v>
          </cell>
          <cell r="S34">
            <v>5.4775</v>
          </cell>
          <cell r="T34">
            <v>0</v>
          </cell>
          <cell r="U34">
            <v>38.765999999999998</v>
          </cell>
          <cell r="V34">
            <v>0</v>
          </cell>
          <cell r="W34">
            <v>0</v>
          </cell>
          <cell r="X34">
            <v>0</v>
          </cell>
          <cell r="Y34">
            <v>80.030160000000009</v>
          </cell>
          <cell r="Z34">
            <v>0</v>
          </cell>
          <cell r="AA34">
            <v>0</v>
          </cell>
          <cell r="AB34">
            <v>0</v>
          </cell>
          <cell r="AD34">
            <v>0</v>
          </cell>
          <cell r="AE34">
            <v>0</v>
          </cell>
          <cell r="AG34">
            <v>0</v>
          </cell>
          <cell r="AH34">
            <v>0</v>
          </cell>
          <cell r="AJ34">
            <v>0</v>
          </cell>
        </row>
        <row r="35">
          <cell r="A35" t="str">
            <v>SCI AEP ACTIF 2160BUDGET 2007</v>
          </cell>
          <cell r="B35" t="str">
            <v>SCI AEP ACTIF 2160</v>
          </cell>
          <cell r="C35" t="str">
            <v>BUDGET 2007</v>
          </cell>
          <cell r="D35">
            <v>219.44399999999999</v>
          </cell>
          <cell r="E35">
            <v>0</v>
          </cell>
          <cell r="F35">
            <v>8.9700000000000006</v>
          </cell>
          <cell r="G35">
            <v>32.046999999999997</v>
          </cell>
          <cell r="H35">
            <v>0</v>
          </cell>
          <cell r="I35">
            <v>0</v>
          </cell>
          <cell r="J35">
            <v>0</v>
          </cell>
          <cell r="K35">
            <v>0</v>
          </cell>
          <cell r="L35">
            <v>55.154000000000003</v>
          </cell>
          <cell r="M35">
            <v>1.5</v>
          </cell>
          <cell r="N35">
            <v>5.77</v>
          </cell>
          <cell r="O35">
            <v>0</v>
          </cell>
          <cell r="P35">
            <v>0</v>
          </cell>
          <cell r="Q35">
            <v>0</v>
          </cell>
          <cell r="R35">
            <v>0</v>
          </cell>
          <cell r="S35">
            <v>0</v>
          </cell>
          <cell r="T35">
            <v>0</v>
          </cell>
          <cell r="U35">
            <v>32.046999999999997</v>
          </cell>
          <cell r="V35">
            <v>0</v>
          </cell>
          <cell r="W35">
            <v>0</v>
          </cell>
          <cell r="X35">
            <v>0</v>
          </cell>
          <cell r="Y35">
            <v>0</v>
          </cell>
          <cell r="Z35">
            <v>0</v>
          </cell>
          <cell r="AA35">
            <v>0</v>
          </cell>
          <cell r="AB35">
            <v>0</v>
          </cell>
          <cell r="AD35">
            <v>0</v>
          </cell>
          <cell r="AE35">
            <v>0</v>
          </cell>
          <cell r="AG35">
            <v>0</v>
          </cell>
          <cell r="AH35">
            <v>0</v>
          </cell>
          <cell r="AJ35">
            <v>0</v>
          </cell>
        </row>
        <row r="36">
          <cell r="A36" t="str">
            <v>SCI AEP ACTIF 2160BUDGET 2008</v>
          </cell>
          <cell r="B36" t="str">
            <v>SCI AEP ACTIF 2160</v>
          </cell>
          <cell r="C36" t="str">
            <v>BUDGET 2008</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D36">
            <v>0</v>
          </cell>
          <cell r="AE36">
            <v>0</v>
          </cell>
          <cell r="AG36">
            <v>0</v>
          </cell>
          <cell r="AH36">
            <v>0</v>
          </cell>
          <cell r="AJ36">
            <v>0</v>
          </cell>
        </row>
        <row r="37">
          <cell r="A37" t="str">
            <v>SCI AEP ACTIF 2160BUDGET 2009</v>
          </cell>
          <cell r="B37" t="str">
            <v>SCI AEP ACTIF 2160</v>
          </cell>
          <cell r="C37" t="str">
            <v>BUDGET 2009</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D37">
            <v>0</v>
          </cell>
          <cell r="AE37">
            <v>0</v>
          </cell>
          <cell r="AG37">
            <v>0</v>
          </cell>
          <cell r="AH37">
            <v>0</v>
          </cell>
          <cell r="AJ37">
            <v>0</v>
          </cell>
        </row>
        <row r="38">
          <cell r="A38" t="str">
            <v>SCI AEP ACTIF 2160BUDGET 2010</v>
          </cell>
          <cell r="B38" t="str">
            <v>SCI AEP ACTIF 2160</v>
          </cell>
          <cell r="C38" t="str">
            <v>BUDGET 2010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D38">
            <v>0</v>
          </cell>
          <cell r="AE38">
            <v>0</v>
          </cell>
          <cell r="AG38">
            <v>0</v>
          </cell>
          <cell r="AH38">
            <v>0</v>
          </cell>
          <cell r="AJ38">
            <v>0</v>
          </cell>
        </row>
        <row r="39">
          <cell r="A39" t="str">
            <v>SCI AEP ACTIF 2160BUDGET 2011</v>
          </cell>
          <cell r="B39" t="str">
            <v>SCI AEP ACTIF 2160</v>
          </cell>
          <cell r="C39" t="str">
            <v>BUDGET 2011</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D39">
            <v>0</v>
          </cell>
          <cell r="AE39">
            <v>0</v>
          </cell>
          <cell r="AG39">
            <v>0</v>
          </cell>
          <cell r="AH39">
            <v>0</v>
          </cell>
          <cell r="AJ39">
            <v>0</v>
          </cell>
        </row>
        <row r="40">
          <cell r="A40" t="str">
            <v>SCI AEP ACTIF 2160BUDGET 2012</v>
          </cell>
          <cell r="B40" t="str">
            <v>SCI AEP ACTIF 2160</v>
          </cell>
          <cell r="C40" t="str">
            <v>BUDGET 2012</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D40">
            <v>0</v>
          </cell>
          <cell r="AE40">
            <v>0</v>
          </cell>
          <cell r="AG40">
            <v>0</v>
          </cell>
          <cell r="AH40">
            <v>0</v>
          </cell>
          <cell r="AJ40">
            <v>0</v>
          </cell>
        </row>
        <row r="41">
          <cell r="A41" t="str">
            <v>SCI AEP ACTIF 2160BUDGET 2013</v>
          </cell>
          <cell r="B41" t="str">
            <v>SCI AEP ACTIF 2160</v>
          </cell>
          <cell r="C41" t="str">
            <v>BUDGET 2013</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D41">
            <v>0</v>
          </cell>
          <cell r="AE41">
            <v>0</v>
          </cell>
          <cell r="AG41">
            <v>0</v>
          </cell>
          <cell r="AH41">
            <v>0</v>
          </cell>
          <cell r="AJ41">
            <v>0</v>
          </cell>
        </row>
        <row r="42">
          <cell r="A42" t="str">
            <v>SCI AEP ACTIF 2160BUDGET 2014</v>
          </cell>
          <cell r="B42" t="str">
            <v>SCI AEP ACTIF 2160</v>
          </cell>
          <cell r="C42" t="str">
            <v>BUDGET 2014</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D42">
            <v>0</v>
          </cell>
          <cell r="AE42">
            <v>0</v>
          </cell>
          <cell r="AG42">
            <v>0</v>
          </cell>
          <cell r="AH42">
            <v>0</v>
          </cell>
          <cell r="AJ42">
            <v>0</v>
          </cell>
        </row>
        <row r="43">
          <cell r="A43" t="str">
            <v>SCI AEP ACTIF 2160BUDGET 2015</v>
          </cell>
          <cell r="B43" t="str">
            <v>SCI AEP ACTIF 2160</v>
          </cell>
          <cell r="C43" t="str">
            <v>BUDGET 2015</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D43">
            <v>0</v>
          </cell>
          <cell r="AE43">
            <v>0</v>
          </cell>
          <cell r="AG43">
            <v>0</v>
          </cell>
          <cell r="AH43">
            <v>0</v>
          </cell>
          <cell r="AJ43">
            <v>0</v>
          </cell>
        </row>
        <row r="44">
          <cell r="A44" t="str">
            <v>SCI AEP ACTIF 2160BUDGET 2016</v>
          </cell>
          <cell r="B44" t="str">
            <v>SCI AEP ACTIF 2160</v>
          </cell>
          <cell r="C44" t="str">
            <v>BUDGET 2016</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D44">
            <v>0</v>
          </cell>
          <cell r="AE44">
            <v>0</v>
          </cell>
          <cell r="AG44">
            <v>0</v>
          </cell>
          <cell r="AH44">
            <v>0</v>
          </cell>
          <cell r="AJ44">
            <v>0</v>
          </cell>
        </row>
        <row r="45">
          <cell r="A45" t="str">
            <v>SCI AEP ACTIF 2160BUDGET 2017</v>
          </cell>
          <cell r="B45" t="str">
            <v>SCI AEP ACTIF 2160</v>
          </cell>
          <cell r="C45" t="str">
            <v>BUDGET 2017</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D45">
            <v>0</v>
          </cell>
          <cell r="AE45">
            <v>0</v>
          </cell>
          <cell r="AG45">
            <v>0</v>
          </cell>
          <cell r="AH45">
            <v>0</v>
          </cell>
          <cell r="AJ45">
            <v>0</v>
          </cell>
        </row>
        <row r="46">
          <cell r="A46" t="str">
            <v>SCI AEP ACTIF 216138717</v>
          </cell>
          <cell r="B46" t="str">
            <v>SCI AEP ACTIF 2161</v>
          </cell>
          <cell r="C46">
            <v>38717</v>
          </cell>
          <cell r="D46">
            <v>1298.2761399999999</v>
          </cell>
          <cell r="E46">
            <v>949.18108999999993</v>
          </cell>
          <cell r="F46">
            <v>146.02851000000001</v>
          </cell>
          <cell r="G46">
            <v>82.96378</v>
          </cell>
          <cell r="H46">
            <v>-45.994120000000002</v>
          </cell>
          <cell r="I46">
            <v>0</v>
          </cell>
          <cell r="J46">
            <v>0</v>
          </cell>
          <cell r="K46">
            <v>0</v>
          </cell>
          <cell r="L46">
            <v>135.05975000000001</v>
          </cell>
          <cell r="M46">
            <v>3.6272199999999999</v>
          </cell>
          <cell r="N46">
            <v>-1.5035799999999999</v>
          </cell>
          <cell r="O46">
            <v>0</v>
          </cell>
          <cell r="P46">
            <v>0</v>
          </cell>
          <cell r="Q46">
            <v>0</v>
          </cell>
          <cell r="R46">
            <v>0</v>
          </cell>
          <cell r="S46">
            <v>-6.6454799999999992</v>
          </cell>
          <cell r="T46">
            <v>0</v>
          </cell>
          <cell r="U46">
            <v>52.104999999999997</v>
          </cell>
          <cell r="V46">
            <v>30.860299999999999</v>
          </cell>
          <cell r="W46">
            <v>0</v>
          </cell>
          <cell r="X46">
            <v>0</v>
          </cell>
          <cell r="Y46">
            <v>466.96613000000002</v>
          </cell>
          <cell r="Z46">
            <v>0</v>
          </cell>
          <cell r="AA46">
            <v>4.0000000000000003E-5</v>
          </cell>
          <cell r="AB46">
            <v>0</v>
          </cell>
          <cell r="AD46">
            <v>0</v>
          </cell>
          <cell r="AE46">
            <v>0</v>
          </cell>
          <cell r="AG46">
            <v>0</v>
          </cell>
          <cell r="AH46">
            <v>0</v>
          </cell>
          <cell r="AJ46">
            <v>0</v>
          </cell>
        </row>
        <row r="47">
          <cell r="A47" t="str">
            <v>SCI AEP ACTIF 216139082</v>
          </cell>
          <cell r="B47" t="str">
            <v>SCI AEP ACTIF 2161</v>
          </cell>
          <cell r="C47">
            <v>39082</v>
          </cell>
          <cell r="D47">
            <v>1098.1339599999999</v>
          </cell>
          <cell r="E47">
            <v>802.22428000000002</v>
          </cell>
          <cell r="F47">
            <v>156.66579999999999</v>
          </cell>
          <cell r="G47">
            <v>85.22966000000001</v>
          </cell>
          <cell r="H47">
            <v>24.65851</v>
          </cell>
          <cell r="I47">
            <v>0</v>
          </cell>
          <cell r="J47">
            <v>0</v>
          </cell>
          <cell r="K47">
            <v>0</v>
          </cell>
          <cell r="L47">
            <v>147.02341999999999</v>
          </cell>
          <cell r="M47">
            <v>1.0924</v>
          </cell>
          <cell r="N47">
            <v>-7.0559999999999942E-2</v>
          </cell>
          <cell r="O47">
            <v>73.552890000000005</v>
          </cell>
          <cell r="P47">
            <v>0</v>
          </cell>
          <cell r="Q47">
            <v>0</v>
          </cell>
          <cell r="R47">
            <v>0</v>
          </cell>
          <cell r="S47">
            <v>1.23767</v>
          </cell>
          <cell r="T47">
            <v>0</v>
          </cell>
          <cell r="U47">
            <v>54.36936</v>
          </cell>
          <cell r="V47">
            <v>30.860299999999999</v>
          </cell>
          <cell r="W47">
            <v>0</v>
          </cell>
          <cell r="X47">
            <v>0</v>
          </cell>
          <cell r="Y47">
            <v>466.96613000000002</v>
          </cell>
          <cell r="Z47">
            <v>0</v>
          </cell>
          <cell r="AA47">
            <v>0</v>
          </cell>
          <cell r="AB47">
            <v>0</v>
          </cell>
          <cell r="AD47">
            <v>0</v>
          </cell>
          <cell r="AE47">
            <v>0</v>
          </cell>
          <cell r="AG47">
            <v>0</v>
          </cell>
          <cell r="AH47">
            <v>0</v>
          </cell>
          <cell r="AJ47">
            <v>0</v>
          </cell>
        </row>
        <row r="48">
          <cell r="A48" t="str">
            <v>SCI AEP ACTIF 216139447</v>
          </cell>
          <cell r="B48" t="str">
            <v>SCI AEP ACTIF 2161</v>
          </cell>
          <cell r="C48">
            <v>39447</v>
          </cell>
          <cell r="D48">
            <v>1318.65969</v>
          </cell>
          <cell r="E48">
            <v>33.780080000000005</v>
          </cell>
          <cell r="F48">
            <v>183.81077999999999</v>
          </cell>
          <cell r="G48">
            <v>86.840739999999997</v>
          </cell>
          <cell r="H48">
            <v>-35.611319999999999</v>
          </cell>
          <cell r="I48">
            <v>0</v>
          </cell>
          <cell r="J48">
            <v>0</v>
          </cell>
          <cell r="K48">
            <v>0</v>
          </cell>
          <cell r="L48">
            <v>170.63332</v>
          </cell>
          <cell r="M48">
            <v>1.0377799999999999</v>
          </cell>
          <cell r="N48">
            <v>0</v>
          </cell>
          <cell r="O48">
            <v>0</v>
          </cell>
          <cell r="P48">
            <v>0</v>
          </cell>
          <cell r="Q48">
            <v>0</v>
          </cell>
          <cell r="R48">
            <v>0</v>
          </cell>
          <cell r="S48">
            <v>1.3</v>
          </cell>
          <cell r="T48">
            <v>0</v>
          </cell>
          <cell r="U48">
            <v>55.981000000000002</v>
          </cell>
          <cell r="V48">
            <v>30.86</v>
          </cell>
          <cell r="W48">
            <v>0</v>
          </cell>
          <cell r="X48">
            <v>0</v>
          </cell>
          <cell r="Y48">
            <v>466.96613000000002</v>
          </cell>
          <cell r="Z48">
            <v>0</v>
          </cell>
          <cell r="AA48">
            <v>0</v>
          </cell>
          <cell r="AB48">
            <v>12.13968</v>
          </cell>
          <cell r="AD48">
            <v>0</v>
          </cell>
          <cell r="AE48">
            <v>0</v>
          </cell>
          <cell r="AG48">
            <v>0</v>
          </cell>
          <cell r="AH48">
            <v>0</v>
          </cell>
          <cell r="AJ48">
            <v>0</v>
          </cell>
        </row>
        <row r="49">
          <cell r="A49" t="str">
            <v>SCI AEP ACTIF 2161BUDGET 2007</v>
          </cell>
          <cell r="B49" t="str">
            <v>SCI AEP ACTIF 2161</v>
          </cell>
          <cell r="C49" t="str">
            <v>BUDGET 2007</v>
          </cell>
          <cell r="D49">
            <v>1302.1410000000001</v>
          </cell>
          <cell r="E49">
            <v>0</v>
          </cell>
          <cell r="F49">
            <v>16.03</v>
          </cell>
          <cell r="G49">
            <v>71.641999999999996</v>
          </cell>
          <cell r="H49">
            <v>0</v>
          </cell>
          <cell r="I49">
            <v>0</v>
          </cell>
          <cell r="J49">
            <v>0</v>
          </cell>
          <cell r="K49">
            <v>0</v>
          </cell>
          <cell r="L49">
            <v>156.631</v>
          </cell>
          <cell r="M49">
            <v>3.7</v>
          </cell>
          <cell r="N49">
            <v>12.33</v>
          </cell>
          <cell r="O49">
            <v>0</v>
          </cell>
          <cell r="P49">
            <v>0</v>
          </cell>
          <cell r="Q49">
            <v>0</v>
          </cell>
          <cell r="R49">
            <v>0</v>
          </cell>
          <cell r="S49">
            <v>0</v>
          </cell>
          <cell r="T49">
            <v>0</v>
          </cell>
          <cell r="U49">
            <v>40.781999999999996</v>
          </cell>
          <cell r="V49">
            <v>30.86</v>
          </cell>
          <cell r="W49">
            <v>0</v>
          </cell>
          <cell r="X49">
            <v>0</v>
          </cell>
          <cell r="Y49">
            <v>0</v>
          </cell>
          <cell r="Z49">
            <v>0</v>
          </cell>
          <cell r="AA49">
            <v>0</v>
          </cell>
          <cell r="AB49">
            <v>0</v>
          </cell>
          <cell r="AD49">
            <v>0</v>
          </cell>
          <cell r="AE49">
            <v>0</v>
          </cell>
          <cell r="AG49">
            <v>0</v>
          </cell>
          <cell r="AH49">
            <v>0</v>
          </cell>
          <cell r="AJ49">
            <v>0</v>
          </cell>
        </row>
        <row r="50">
          <cell r="A50" t="str">
            <v>SCI AEP ACTIF 2161BUDGET 2008</v>
          </cell>
          <cell r="B50" t="str">
            <v>SCI AEP ACTIF 2161</v>
          </cell>
          <cell r="C50" t="str">
            <v>BUDGET 2008</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D50">
            <v>0</v>
          </cell>
          <cell r="AE50">
            <v>0</v>
          </cell>
          <cell r="AG50">
            <v>0</v>
          </cell>
          <cell r="AH50">
            <v>0</v>
          </cell>
          <cell r="AJ50">
            <v>0</v>
          </cell>
        </row>
        <row r="51">
          <cell r="A51" t="str">
            <v>SCI AEP ACTIF 2161BUDGET 2009</v>
          </cell>
          <cell r="B51" t="str">
            <v>SCI AEP ACTIF 2161</v>
          </cell>
          <cell r="C51" t="str">
            <v>BUDGET 2009</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D51">
            <v>0</v>
          </cell>
          <cell r="AE51">
            <v>0</v>
          </cell>
          <cell r="AG51">
            <v>0</v>
          </cell>
          <cell r="AH51">
            <v>0</v>
          </cell>
          <cell r="AJ51">
            <v>0</v>
          </cell>
        </row>
        <row r="52">
          <cell r="A52" t="str">
            <v>SCI AEP ACTIF 2161BUDGET 2010</v>
          </cell>
          <cell r="B52" t="str">
            <v>SCI AEP ACTIF 2161</v>
          </cell>
          <cell r="C52" t="str">
            <v>BUDGET 2010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D52">
            <v>0</v>
          </cell>
          <cell r="AE52">
            <v>0</v>
          </cell>
          <cell r="AG52">
            <v>0</v>
          </cell>
          <cell r="AH52">
            <v>0</v>
          </cell>
          <cell r="AJ52">
            <v>0</v>
          </cell>
        </row>
        <row r="53">
          <cell r="A53" t="str">
            <v>SCI AEP ACTIF 2161BUDGET 2011</v>
          </cell>
          <cell r="B53" t="str">
            <v>SCI AEP ACTIF 2161</v>
          </cell>
          <cell r="C53" t="str">
            <v>BUDGET 2011</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D53">
            <v>0</v>
          </cell>
          <cell r="AE53">
            <v>0</v>
          </cell>
          <cell r="AG53">
            <v>0</v>
          </cell>
          <cell r="AH53">
            <v>0</v>
          </cell>
          <cell r="AJ53">
            <v>0</v>
          </cell>
        </row>
        <row r="54">
          <cell r="A54" t="str">
            <v>SCI AEP ACTIF 2161BUDGET 2012</v>
          </cell>
          <cell r="B54" t="str">
            <v>SCI AEP ACTIF 2161</v>
          </cell>
          <cell r="C54" t="str">
            <v>BUDGET 2012</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D54">
            <v>0</v>
          </cell>
          <cell r="AE54">
            <v>0</v>
          </cell>
          <cell r="AG54">
            <v>0</v>
          </cell>
          <cell r="AH54">
            <v>0</v>
          </cell>
          <cell r="AJ54">
            <v>0</v>
          </cell>
        </row>
        <row r="55">
          <cell r="A55" t="str">
            <v>SCI AEP ACTIF 2161BUDGET 2013</v>
          </cell>
          <cell r="B55" t="str">
            <v>SCI AEP ACTIF 2161</v>
          </cell>
          <cell r="C55" t="str">
            <v>BUDGET 2013</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D55">
            <v>0</v>
          </cell>
          <cell r="AE55">
            <v>0</v>
          </cell>
          <cell r="AG55">
            <v>0</v>
          </cell>
          <cell r="AH55">
            <v>0</v>
          </cell>
          <cell r="AJ55">
            <v>0</v>
          </cell>
        </row>
        <row r="56">
          <cell r="A56" t="str">
            <v>SCI AEP ACTIF 2161BUDGET 2014</v>
          </cell>
          <cell r="B56" t="str">
            <v>SCI AEP ACTIF 2161</v>
          </cell>
          <cell r="C56" t="str">
            <v>BUDGET 2014</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D56">
            <v>0</v>
          </cell>
          <cell r="AE56">
            <v>0</v>
          </cell>
          <cell r="AG56">
            <v>0</v>
          </cell>
          <cell r="AH56">
            <v>0</v>
          </cell>
          <cell r="AJ56">
            <v>0</v>
          </cell>
        </row>
        <row r="57">
          <cell r="A57" t="str">
            <v>SCI AEP ACTIF 2161BUDGET 2015</v>
          </cell>
          <cell r="B57" t="str">
            <v>SCI AEP ACTIF 2161</v>
          </cell>
          <cell r="C57" t="str">
            <v>BUDGET 2015</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D57">
            <v>0</v>
          </cell>
          <cell r="AE57">
            <v>0</v>
          </cell>
          <cell r="AG57">
            <v>0</v>
          </cell>
          <cell r="AH57">
            <v>0</v>
          </cell>
          <cell r="AJ57">
            <v>0</v>
          </cell>
        </row>
        <row r="58">
          <cell r="A58" t="str">
            <v>SCI AEP ACTIF 2161BUDGET 2016</v>
          </cell>
          <cell r="B58" t="str">
            <v>SCI AEP ACTIF 2161</v>
          </cell>
          <cell r="C58" t="str">
            <v>BUDGET 2016</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D58">
            <v>0</v>
          </cell>
          <cell r="AE58">
            <v>0</v>
          </cell>
          <cell r="AG58">
            <v>0</v>
          </cell>
          <cell r="AH58">
            <v>0</v>
          </cell>
          <cell r="AJ58">
            <v>0</v>
          </cell>
        </row>
        <row r="59">
          <cell r="A59" t="str">
            <v>SCI AEP ACTIF 2161BUDGET 2017</v>
          </cell>
          <cell r="B59" t="str">
            <v>SCI AEP ACTIF 2161</v>
          </cell>
          <cell r="C59" t="str">
            <v>BUDGET 2017</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D59">
            <v>0</v>
          </cell>
          <cell r="AE59">
            <v>0</v>
          </cell>
          <cell r="AG59">
            <v>0</v>
          </cell>
          <cell r="AH59">
            <v>0</v>
          </cell>
          <cell r="AJ59">
            <v>0</v>
          </cell>
        </row>
        <row r="60">
          <cell r="A60" t="str">
            <v>SCI AEP ACTIF 216238717</v>
          </cell>
          <cell r="B60" t="str">
            <v>SCI AEP ACTIF 2162</v>
          </cell>
          <cell r="C60">
            <v>38717</v>
          </cell>
          <cell r="D60">
            <v>430.20031</v>
          </cell>
          <cell r="E60">
            <v>0</v>
          </cell>
          <cell r="F60">
            <v>73.205389999999994</v>
          </cell>
          <cell r="G60">
            <v>47.261000000000003</v>
          </cell>
          <cell r="H60">
            <v>315.37079</v>
          </cell>
          <cell r="I60">
            <v>0</v>
          </cell>
          <cell r="J60">
            <v>513.34066999999993</v>
          </cell>
          <cell r="K60">
            <v>0</v>
          </cell>
          <cell r="L60">
            <v>355.80723</v>
          </cell>
          <cell r="M60">
            <v>2.1537700000000002</v>
          </cell>
          <cell r="N60">
            <v>1.3220499999999999</v>
          </cell>
          <cell r="O60">
            <v>1.09714</v>
          </cell>
          <cell r="P60">
            <v>0</v>
          </cell>
          <cell r="Q60">
            <v>0</v>
          </cell>
          <cell r="R60">
            <v>0</v>
          </cell>
          <cell r="S60">
            <v>14.993469999999999</v>
          </cell>
          <cell r="T60">
            <v>6.6526200000000006</v>
          </cell>
          <cell r="U60">
            <v>30.86</v>
          </cell>
          <cell r="V60">
            <v>15.186999999999999</v>
          </cell>
          <cell r="W60">
            <v>0</v>
          </cell>
          <cell r="X60">
            <v>0</v>
          </cell>
          <cell r="Y60">
            <v>229.24067000000002</v>
          </cell>
          <cell r="Z60">
            <v>8.3635699999999993</v>
          </cell>
          <cell r="AA60">
            <v>-8.3599999999999994E-3</v>
          </cell>
          <cell r="AB60">
            <v>85.909300000000002</v>
          </cell>
          <cell r="AD60">
            <v>0</v>
          </cell>
          <cell r="AE60">
            <v>0</v>
          </cell>
          <cell r="AG60">
            <v>0.35608999999999996</v>
          </cell>
          <cell r="AH60">
            <v>0</v>
          </cell>
          <cell r="AJ60">
            <v>0</v>
          </cell>
        </row>
        <row r="61">
          <cell r="A61" t="str">
            <v>SCI AEP ACTIF 216239082</v>
          </cell>
          <cell r="B61" t="str">
            <v>SCI AEP ACTIF 2162</v>
          </cell>
          <cell r="C61">
            <v>39082</v>
          </cell>
          <cell r="D61">
            <v>431.00193000000002</v>
          </cell>
          <cell r="E61">
            <v>0</v>
          </cell>
          <cell r="F61">
            <v>114.12222</v>
          </cell>
          <cell r="G61">
            <v>47.387999999999998</v>
          </cell>
          <cell r="H61">
            <v>72.458590000000001</v>
          </cell>
          <cell r="I61">
            <v>0</v>
          </cell>
          <cell r="J61">
            <v>43.96819</v>
          </cell>
          <cell r="K61">
            <v>0</v>
          </cell>
          <cell r="L61">
            <v>107.2818</v>
          </cell>
          <cell r="M61">
            <v>1.0818800000000002</v>
          </cell>
          <cell r="N61">
            <v>0.2475</v>
          </cell>
          <cell r="O61">
            <v>15.2689</v>
          </cell>
          <cell r="P61">
            <v>0</v>
          </cell>
          <cell r="Q61">
            <v>0</v>
          </cell>
          <cell r="R61">
            <v>0</v>
          </cell>
          <cell r="S61">
            <v>1.8865099999999999</v>
          </cell>
          <cell r="T61">
            <v>1.5462899999999999</v>
          </cell>
          <cell r="U61">
            <v>32.201000000000001</v>
          </cell>
          <cell r="V61">
            <v>15.186999999999999</v>
          </cell>
          <cell r="W61">
            <v>0</v>
          </cell>
          <cell r="X61">
            <v>0</v>
          </cell>
          <cell r="Y61">
            <v>230.67690999999999</v>
          </cell>
          <cell r="Z61">
            <v>0</v>
          </cell>
          <cell r="AA61">
            <v>4.8496899999999998</v>
          </cell>
          <cell r="AB61">
            <v>-5.9190399999999999</v>
          </cell>
          <cell r="AD61">
            <v>0</v>
          </cell>
          <cell r="AE61">
            <v>0</v>
          </cell>
          <cell r="AG61">
            <v>0</v>
          </cell>
          <cell r="AH61">
            <v>0</v>
          </cell>
          <cell r="AJ61">
            <v>0</v>
          </cell>
        </row>
        <row r="62">
          <cell r="A62" t="str">
            <v>SCI AEP ACTIF 216239447</v>
          </cell>
          <cell r="B62" t="str">
            <v>SCI AEP ACTIF 2162</v>
          </cell>
          <cell r="C62">
            <v>39447</v>
          </cell>
          <cell r="D62">
            <v>456.06678999999997</v>
          </cell>
          <cell r="E62">
            <v>0</v>
          </cell>
          <cell r="F62">
            <v>96.924869999999999</v>
          </cell>
          <cell r="G62">
            <v>45.264789999999998</v>
          </cell>
          <cell r="H62">
            <v>-60.267720000000004</v>
          </cell>
          <cell r="I62">
            <v>0</v>
          </cell>
          <cell r="J62">
            <v>0</v>
          </cell>
          <cell r="K62">
            <v>0</v>
          </cell>
          <cell r="L62">
            <v>29.388500000000001</v>
          </cell>
          <cell r="M62">
            <v>1.0341500000000001</v>
          </cell>
          <cell r="N62">
            <v>0</v>
          </cell>
          <cell r="O62">
            <v>4.9997799999999994</v>
          </cell>
          <cell r="P62">
            <v>0</v>
          </cell>
          <cell r="Q62">
            <v>0</v>
          </cell>
          <cell r="R62">
            <v>0</v>
          </cell>
          <cell r="S62">
            <v>14.949339999999999</v>
          </cell>
          <cell r="T62">
            <v>0</v>
          </cell>
          <cell r="U62">
            <v>33.155999999999999</v>
          </cell>
          <cell r="V62">
            <v>15.186999999999999</v>
          </cell>
          <cell r="W62">
            <v>0</v>
          </cell>
          <cell r="X62">
            <v>0</v>
          </cell>
          <cell r="Y62">
            <v>231.63124999999999</v>
          </cell>
          <cell r="Z62">
            <v>0</v>
          </cell>
          <cell r="AA62">
            <v>0</v>
          </cell>
          <cell r="AB62">
            <v>0</v>
          </cell>
          <cell r="AD62">
            <v>0</v>
          </cell>
          <cell r="AE62">
            <v>0</v>
          </cell>
          <cell r="AG62">
            <v>0</v>
          </cell>
          <cell r="AH62">
            <v>0.46148</v>
          </cell>
          <cell r="AJ62">
            <v>0</v>
          </cell>
        </row>
        <row r="63">
          <cell r="A63" t="str">
            <v>SCI AEP ACTIF 2162BUDGET 2007</v>
          </cell>
          <cell r="B63" t="str">
            <v>SCI AEP ACTIF 2162</v>
          </cell>
          <cell r="C63" t="str">
            <v>BUDGET 2007</v>
          </cell>
          <cell r="D63">
            <v>441.685</v>
          </cell>
          <cell r="E63">
            <v>0</v>
          </cell>
          <cell r="F63">
            <v>98.959000000000003</v>
          </cell>
          <cell r="G63">
            <v>39.058999999999997</v>
          </cell>
          <cell r="H63">
            <v>0</v>
          </cell>
          <cell r="I63">
            <v>0</v>
          </cell>
          <cell r="J63">
            <v>0</v>
          </cell>
          <cell r="K63">
            <v>0</v>
          </cell>
          <cell r="L63">
            <v>71.519000000000005</v>
          </cell>
          <cell r="M63">
            <v>1.103</v>
          </cell>
          <cell r="N63">
            <v>7.6420000000000003</v>
          </cell>
          <cell r="O63">
            <v>0</v>
          </cell>
          <cell r="P63">
            <v>0</v>
          </cell>
          <cell r="Q63">
            <v>0</v>
          </cell>
          <cell r="R63">
            <v>0</v>
          </cell>
          <cell r="S63">
            <v>12.541</v>
          </cell>
          <cell r="T63">
            <v>0</v>
          </cell>
          <cell r="U63">
            <v>24.387</v>
          </cell>
          <cell r="V63">
            <v>15.186999999999999</v>
          </cell>
          <cell r="W63">
            <v>0</v>
          </cell>
          <cell r="X63">
            <v>0</v>
          </cell>
          <cell r="Y63">
            <v>0</v>
          </cell>
          <cell r="Z63">
            <v>0</v>
          </cell>
          <cell r="AA63">
            <v>0</v>
          </cell>
          <cell r="AB63">
            <v>20</v>
          </cell>
          <cell r="AD63">
            <v>0</v>
          </cell>
          <cell r="AE63">
            <v>0</v>
          </cell>
          <cell r="AG63">
            <v>0</v>
          </cell>
          <cell r="AH63">
            <v>0</v>
          </cell>
          <cell r="AJ63">
            <v>0</v>
          </cell>
        </row>
        <row r="64">
          <cell r="A64" t="str">
            <v>SCI AEP ACTIF 2162BUDGET 2008</v>
          </cell>
          <cell r="B64" t="str">
            <v>SCI AEP ACTIF 2162</v>
          </cell>
          <cell r="C64" t="str">
            <v>BUDGET 2008</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D64">
            <v>0</v>
          </cell>
          <cell r="AE64">
            <v>0</v>
          </cell>
          <cell r="AG64">
            <v>0</v>
          </cell>
          <cell r="AH64">
            <v>0</v>
          </cell>
          <cell r="AJ64">
            <v>0</v>
          </cell>
        </row>
        <row r="65">
          <cell r="A65" t="str">
            <v>SCI AEP ACTIF 2162BUDGET 2009</v>
          </cell>
          <cell r="B65" t="str">
            <v>SCI AEP ACTIF 2162</v>
          </cell>
          <cell r="C65" t="str">
            <v>BUDGET 2009</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D65">
            <v>0</v>
          </cell>
          <cell r="AE65">
            <v>0</v>
          </cell>
          <cell r="AG65">
            <v>0</v>
          </cell>
          <cell r="AH65">
            <v>0</v>
          </cell>
          <cell r="AJ65">
            <v>0</v>
          </cell>
        </row>
        <row r="66">
          <cell r="A66" t="str">
            <v>SCI AEP ACTIF 2162BUDGET 2010</v>
          </cell>
          <cell r="B66" t="str">
            <v>SCI AEP ACTIF 2162</v>
          </cell>
          <cell r="C66" t="str">
            <v>BUDGET 2010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D66">
            <v>0</v>
          </cell>
          <cell r="AE66">
            <v>0</v>
          </cell>
          <cell r="AG66">
            <v>0</v>
          </cell>
          <cell r="AH66">
            <v>0</v>
          </cell>
          <cell r="AJ66">
            <v>0</v>
          </cell>
        </row>
        <row r="67">
          <cell r="A67" t="str">
            <v>SCI AEP ACTIF 2162BUDGET 2011</v>
          </cell>
          <cell r="B67" t="str">
            <v>SCI AEP ACTIF 2162</v>
          </cell>
          <cell r="C67" t="str">
            <v>BUDGET 2011</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D67">
            <v>0</v>
          </cell>
          <cell r="AE67">
            <v>0</v>
          </cell>
          <cell r="AG67">
            <v>0</v>
          </cell>
          <cell r="AH67">
            <v>0</v>
          </cell>
          <cell r="AJ67">
            <v>0</v>
          </cell>
        </row>
        <row r="68">
          <cell r="A68" t="str">
            <v>SCI AEP ACTIF 2162BUDGET 2012</v>
          </cell>
          <cell r="B68" t="str">
            <v>SCI AEP ACTIF 2162</v>
          </cell>
          <cell r="C68" t="str">
            <v>BUDGET 2012</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D68">
            <v>0</v>
          </cell>
          <cell r="AE68">
            <v>0</v>
          </cell>
          <cell r="AG68">
            <v>0</v>
          </cell>
          <cell r="AH68">
            <v>0</v>
          </cell>
          <cell r="AJ68">
            <v>0</v>
          </cell>
        </row>
        <row r="69">
          <cell r="A69" t="str">
            <v>SCI AEP ACTIF 2162BUDGET 2013</v>
          </cell>
          <cell r="B69" t="str">
            <v>SCI AEP ACTIF 2162</v>
          </cell>
          <cell r="C69" t="str">
            <v>BUDGET 2013</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D69">
            <v>0</v>
          </cell>
          <cell r="AE69">
            <v>0</v>
          </cell>
          <cell r="AG69">
            <v>0</v>
          </cell>
          <cell r="AH69">
            <v>0</v>
          </cell>
          <cell r="AJ69">
            <v>0</v>
          </cell>
        </row>
        <row r="70">
          <cell r="A70" t="str">
            <v>SCI AEP ACTIF 2162BUDGET 2014</v>
          </cell>
          <cell r="B70" t="str">
            <v>SCI AEP ACTIF 2162</v>
          </cell>
          <cell r="C70" t="str">
            <v>BUDGET 2014</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D70">
            <v>0</v>
          </cell>
          <cell r="AE70">
            <v>0</v>
          </cell>
          <cell r="AG70">
            <v>0</v>
          </cell>
          <cell r="AH70">
            <v>0</v>
          </cell>
          <cell r="AJ70">
            <v>0</v>
          </cell>
        </row>
        <row r="71">
          <cell r="A71" t="str">
            <v>SCI AEP ACTIF 2162BUDGET 2015</v>
          </cell>
          <cell r="B71" t="str">
            <v>SCI AEP ACTIF 2162</v>
          </cell>
          <cell r="C71" t="str">
            <v>BUDGET 2015</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D71">
            <v>0</v>
          </cell>
          <cell r="AE71">
            <v>0</v>
          </cell>
          <cell r="AG71">
            <v>0</v>
          </cell>
          <cell r="AH71">
            <v>0</v>
          </cell>
          <cell r="AJ71">
            <v>0</v>
          </cell>
        </row>
        <row r="72">
          <cell r="A72" t="str">
            <v>SCI AEP ACTIF 2162BUDGET 2016</v>
          </cell>
          <cell r="B72" t="str">
            <v>SCI AEP ACTIF 2162</v>
          </cell>
          <cell r="C72" t="str">
            <v>BUDGET 2016</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D72">
            <v>0</v>
          </cell>
          <cell r="AE72">
            <v>0</v>
          </cell>
          <cell r="AG72">
            <v>0</v>
          </cell>
          <cell r="AH72">
            <v>0</v>
          </cell>
          <cell r="AJ72">
            <v>0</v>
          </cell>
        </row>
        <row r="73">
          <cell r="A73" t="str">
            <v>SCI AEP ACTIF 2162BUDGET 2017</v>
          </cell>
          <cell r="B73" t="str">
            <v>SCI AEP ACTIF 2162</v>
          </cell>
          <cell r="C73" t="str">
            <v>BUDGET 2017</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D73">
            <v>0</v>
          </cell>
          <cell r="AE73">
            <v>0</v>
          </cell>
          <cell r="AG73">
            <v>0</v>
          </cell>
          <cell r="AH73">
            <v>0</v>
          </cell>
          <cell r="AJ73">
            <v>0</v>
          </cell>
        </row>
        <row r="74">
          <cell r="A74" t="str">
            <v>SCI AEP ACTIF 216438717</v>
          </cell>
          <cell r="B74" t="str">
            <v>SCI AEP ACTIF 2164</v>
          </cell>
          <cell r="C74">
            <v>38717</v>
          </cell>
          <cell r="D74">
            <v>435.16086999999999</v>
          </cell>
          <cell r="E74">
            <v>0</v>
          </cell>
          <cell r="F74">
            <v>33.290660000000003</v>
          </cell>
          <cell r="G74">
            <v>6.74275</v>
          </cell>
          <cell r="H74">
            <v>17.640889999999999</v>
          </cell>
          <cell r="I74">
            <v>0</v>
          </cell>
          <cell r="J74">
            <v>4.4097900000000001</v>
          </cell>
          <cell r="K74">
            <v>0</v>
          </cell>
          <cell r="L74">
            <v>116.91666000000001</v>
          </cell>
          <cell r="M74">
            <v>2.12242</v>
          </cell>
          <cell r="N74">
            <v>0</v>
          </cell>
          <cell r="O74">
            <v>0</v>
          </cell>
          <cell r="P74">
            <v>0</v>
          </cell>
          <cell r="Q74">
            <v>0</v>
          </cell>
          <cell r="R74">
            <v>0</v>
          </cell>
          <cell r="S74">
            <v>0.37352999999999997</v>
          </cell>
          <cell r="T74">
            <v>15.2525</v>
          </cell>
          <cell r="U74">
            <v>6.7830000000000004</v>
          </cell>
          <cell r="V74">
            <v>0</v>
          </cell>
          <cell r="W74">
            <v>0</v>
          </cell>
          <cell r="X74">
            <v>0</v>
          </cell>
          <cell r="Y74">
            <v>121.27018</v>
          </cell>
          <cell r="Z74">
            <v>242.06800000000001</v>
          </cell>
          <cell r="AA74">
            <v>2.5133399999999999</v>
          </cell>
          <cell r="AB74">
            <v>3.4394499999999999</v>
          </cell>
          <cell r="AD74">
            <v>0</v>
          </cell>
          <cell r="AE74">
            <v>0</v>
          </cell>
          <cell r="AG74">
            <v>0</v>
          </cell>
          <cell r="AH74">
            <v>0</v>
          </cell>
          <cell r="AJ74">
            <v>0</v>
          </cell>
        </row>
        <row r="75">
          <cell r="A75" t="str">
            <v>SCI AEP ACTIF 216439082</v>
          </cell>
          <cell r="B75" t="str">
            <v>SCI AEP ACTIF 2164</v>
          </cell>
          <cell r="C75">
            <v>39082</v>
          </cell>
          <cell r="D75">
            <v>387.11748</v>
          </cell>
          <cell r="E75">
            <v>0.1741</v>
          </cell>
          <cell r="F75">
            <v>40.307230000000004</v>
          </cell>
          <cell r="G75">
            <v>7.1870000000000003</v>
          </cell>
          <cell r="H75">
            <v>24.201090000000001</v>
          </cell>
          <cell r="I75">
            <v>0</v>
          </cell>
          <cell r="J75">
            <v>242.06800000000001</v>
          </cell>
          <cell r="K75">
            <v>0</v>
          </cell>
          <cell r="L75">
            <v>14.81007</v>
          </cell>
          <cell r="M75">
            <v>0.63919999999999999</v>
          </cell>
          <cell r="N75">
            <v>0</v>
          </cell>
          <cell r="O75">
            <v>14.542899999999999</v>
          </cell>
          <cell r="P75">
            <v>0</v>
          </cell>
          <cell r="Q75">
            <v>0</v>
          </cell>
          <cell r="R75">
            <v>0</v>
          </cell>
          <cell r="S75">
            <v>11.963100000000001</v>
          </cell>
          <cell r="T75">
            <v>20.304819999999999</v>
          </cell>
          <cell r="U75">
            <v>7.1870000000000003</v>
          </cell>
          <cell r="V75">
            <v>0</v>
          </cell>
          <cell r="W75">
            <v>0</v>
          </cell>
          <cell r="X75">
            <v>0</v>
          </cell>
          <cell r="Y75">
            <v>121.29670999999999</v>
          </cell>
          <cell r="Z75">
            <v>0</v>
          </cell>
          <cell r="AA75">
            <v>0</v>
          </cell>
          <cell r="AB75">
            <v>1.7916800000000002</v>
          </cell>
          <cell r="AD75">
            <v>0</v>
          </cell>
          <cell r="AE75">
            <v>0</v>
          </cell>
          <cell r="AG75">
            <v>0</v>
          </cell>
          <cell r="AH75">
            <v>0</v>
          </cell>
          <cell r="AJ75">
            <v>0</v>
          </cell>
        </row>
        <row r="76">
          <cell r="A76" t="str">
            <v>SCI AEP ACTIF 216439447</v>
          </cell>
          <cell r="B76" t="str">
            <v>SCI AEP ACTIF 2164</v>
          </cell>
          <cell r="C76">
            <v>39447</v>
          </cell>
          <cell r="D76">
            <v>459.04906</v>
          </cell>
          <cell r="E76">
            <v>2.9999999999999997E-5</v>
          </cell>
          <cell r="F76">
            <v>26.793410000000002</v>
          </cell>
          <cell r="G76">
            <v>7.3223200000000004</v>
          </cell>
          <cell r="H76">
            <v>3.2775300000000001</v>
          </cell>
          <cell r="I76">
            <v>0</v>
          </cell>
          <cell r="J76">
            <v>0</v>
          </cell>
          <cell r="K76">
            <v>0</v>
          </cell>
          <cell r="L76">
            <v>17.958099999999998</v>
          </cell>
          <cell r="M76">
            <v>0.60724</v>
          </cell>
          <cell r="N76">
            <v>0</v>
          </cell>
          <cell r="O76">
            <v>2.4646300000000001</v>
          </cell>
          <cell r="P76">
            <v>0</v>
          </cell>
          <cell r="Q76">
            <v>0</v>
          </cell>
          <cell r="R76">
            <v>0</v>
          </cell>
          <cell r="S76">
            <v>10.994590000000001</v>
          </cell>
          <cell r="T76">
            <v>13.568860000000001</v>
          </cell>
          <cell r="U76">
            <v>7.4089999999999998</v>
          </cell>
          <cell r="V76">
            <v>0</v>
          </cell>
          <cell r="W76">
            <v>0</v>
          </cell>
          <cell r="X76">
            <v>0</v>
          </cell>
          <cell r="Y76">
            <v>121.29670999999999</v>
          </cell>
          <cell r="Z76">
            <v>0</v>
          </cell>
          <cell r="AA76">
            <v>0</v>
          </cell>
          <cell r="AB76">
            <v>0.14483000000000001</v>
          </cell>
          <cell r="AD76">
            <v>0</v>
          </cell>
          <cell r="AE76">
            <v>0</v>
          </cell>
          <cell r="AG76">
            <v>0</v>
          </cell>
          <cell r="AH76">
            <v>0</v>
          </cell>
          <cell r="AJ76">
            <v>0</v>
          </cell>
        </row>
        <row r="77">
          <cell r="A77" t="str">
            <v>SCI AEP ACTIF 2164BUDGET 2007</v>
          </cell>
          <cell r="B77" t="str">
            <v>SCI AEP ACTIF 2164</v>
          </cell>
          <cell r="C77" t="str">
            <v>BUDGET 2007</v>
          </cell>
          <cell r="D77">
            <v>461.62599999999998</v>
          </cell>
          <cell r="E77">
            <v>0</v>
          </cell>
          <cell r="F77">
            <v>31.552</v>
          </cell>
          <cell r="G77">
            <v>7.43</v>
          </cell>
          <cell r="H77">
            <v>0</v>
          </cell>
          <cell r="I77">
            <v>0</v>
          </cell>
          <cell r="J77">
            <v>0</v>
          </cell>
          <cell r="K77">
            <v>0</v>
          </cell>
          <cell r="L77">
            <v>28.052</v>
          </cell>
          <cell r="M77">
            <v>0</v>
          </cell>
          <cell r="N77">
            <v>16.094999999999999</v>
          </cell>
          <cell r="O77">
            <v>0</v>
          </cell>
          <cell r="P77">
            <v>0</v>
          </cell>
          <cell r="Q77">
            <v>0</v>
          </cell>
          <cell r="R77">
            <v>0</v>
          </cell>
          <cell r="S77">
            <v>0</v>
          </cell>
          <cell r="T77">
            <v>0</v>
          </cell>
          <cell r="U77">
            <v>7.4749999999999996</v>
          </cell>
          <cell r="V77">
            <v>0</v>
          </cell>
          <cell r="W77">
            <v>0</v>
          </cell>
          <cell r="X77">
            <v>0</v>
          </cell>
          <cell r="Y77">
            <v>0</v>
          </cell>
          <cell r="Z77">
            <v>0</v>
          </cell>
          <cell r="AA77">
            <v>0</v>
          </cell>
          <cell r="AB77">
            <v>0</v>
          </cell>
          <cell r="AD77">
            <v>0</v>
          </cell>
          <cell r="AE77">
            <v>0</v>
          </cell>
          <cell r="AG77">
            <v>0</v>
          </cell>
          <cell r="AH77">
            <v>0</v>
          </cell>
          <cell r="AJ77">
            <v>0</v>
          </cell>
        </row>
        <row r="78">
          <cell r="A78" t="str">
            <v>SCI AEP ACTIF 2164BUDGET 2008</v>
          </cell>
          <cell r="B78" t="str">
            <v>SCI AEP ACTIF 2164</v>
          </cell>
          <cell r="C78" t="str">
            <v>BUDGET 2008</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D78">
            <v>0</v>
          </cell>
          <cell r="AE78">
            <v>0</v>
          </cell>
          <cell r="AG78">
            <v>0</v>
          </cell>
          <cell r="AH78">
            <v>0</v>
          </cell>
          <cell r="AJ78">
            <v>0</v>
          </cell>
        </row>
        <row r="79">
          <cell r="A79" t="str">
            <v>SCI AEP ACTIF 2164BUDGET 2009</v>
          </cell>
          <cell r="B79" t="str">
            <v>SCI AEP ACTIF 2164</v>
          </cell>
          <cell r="C79" t="str">
            <v>BUDGET 2009</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D79">
            <v>0</v>
          </cell>
          <cell r="AE79">
            <v>0</v>
          </cell>
          <cell r="AG79">
            <v>0</v>
          </cell>
          <cell r="AH79">
            <v>0</v>
          </cell>
          <cell r="AJ79">
            <v>0</v>
          </cell>
        </row>
        <row r="80">
          <cell r="A80" t="str">
            <v>SCI AEP ACTIF 2164BUDGET 2010</v>
          </cell>
          <cell r="B80" t="str">
            <v>SCI AEP ACTIF 2164</v>
          </cell>
          <cell r="C80" t="str">
            <v>BUDGET 2010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D80">
            <v>0</v>
          </cell>
          <cell r="AE80">
            <v>0</v>
          </cell>
          <cell r="AG80">
            <v>0</v>
          </cell>
          <cell r="AH80">
            <v>0</v>
          </cell>
          <cell r="AJ80">
            <v>0</v>
          </cell>
        </row>
        <row r="81">
          <cell r="A81" t="str">
            <v>SCI AEP ACTIF 2164BUDGET 2011</v>
          </cell>
          <cell r="B81" t="str">
            <v>SCI AEP ACTIF 2164</v>
          </cell>
          <cell r="C81" t="str">
            <v>BUDGET 2011</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D81">
            <v>0</v>
          </cell>
          <cell r="AE81">
            <v>0</v>
          </cell>
          <cell r="AG81">
            <v>0</v>
          </cell>
          <cell r="AH81">
            <v>0</v>
          </cell>
          <cell r="AJ81">
            <v>0</v>
          </cell>
        </row>
        <row r="82">
          <cell r="A82" t="str">
            <v>SCI AEP ACTIF 2164BUDGET 2012</v>
          </cell>
          <cell r="B82" t="str">
            <v>SCI AEP ACTIF 2164</v>
          </cell>
          <cell r="C82" t="str">
            <v>BUDGET 2012</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D82">
            <v>0</v>
          </cell>
          <cell r="AE82">
            <v>0</v>
          </cell>
          <cell r="AG82">
            <v>0</v>
          </cell>
          <cell r="AH82">
            <v>0</v>
          </cell>
          <cell r="AJ82">
            <v>0</v>
          </cell>
        </row>
        <row r="83">
          <cell r="A83" t="str">
            <v>SCI AEP ACTIF 2164BUDGET 2013</v>
          </cell>
          <cell r="B83" t="str">
            <v>SCI AEP ACTIF 2164</v>
          </cell>
          <cell r="C83" t="str">
            <v>BUDGET 2013</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D83">
            <v>0</v>
          </cell>
          <cell r="AE83">
            <v>0</v>
          </cell>
          <cell r="AG83">
            <v>0</v>
          </cell>
          <cell r="AH83">
            <v>0</v>
          </cell>
          <cell r="AJ83">
            <v>0</v>
          </cell>
        </row>
        <row r="84">
          <cell r="A84" t="str">
            <v>SCI AEP ACTIF 2164BUDGET 2014</v>
          </cell>
          <cell r="B84" t="str">
            <v>SCI AEP ACTIF 2164</v>
          </cell>
          <cell r="C84" t="str">
            <v>BUDGET 2014</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D84">
            <v>0</v>
          </cell>
          <cell r="AE84">
            <v>0</v>
          </cell>
          <cell r="AG84">
            <v>0</v>
          </cell>
          <cell r="AH84">
            <v>0</v>
          </cell>
          <cell r="AJ84">
            <v>0</v>
          </cell>
        </row>
        <row r="85">
          <cell r="A85" t="str">
            <v>SCI AEP ACTIF 2164BUDGET 2015</v>
          </cell>
          <cell r="B85" t="str">
            <v>SCI AEP ACTIF 2164</v>
          </cell>
          <cell r="C85" t="str">
            <v>BUDGET 2015</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D85">
            <v>0</v>
          </cell>
          <cell r="AE85">
            <v>0</v>
          </cell>
          <cell r="AG85">
            <v>0</v>
          </cell>
          <cell r="AH85">
            <v>0</v>
          </cell>
          <cell r="AJ85">
            <v>0</v>
          </cell>
        </row>
        <row r="86">
          <cell r="A86" t="str">
            <v>SCI AEP ACTIF 2164BUDGET 2016</v>
          </cell>
          <cell r="B86" t="str">
            <v>SCI AEP ACTIF 2164</v>
          </cell>
          <cell r="C86" t="str">
            <v>BUDGET 2016</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D86">
            <v>0</v>
          </cell>
          <cell r="AE86">
            <v>0</v>
          </cell>
          <cell r="AG86">
            <v>0</v>
          </cell>
          <cell r="AH86">
            <v>0</v>
          </cell>
          <cell r="AJ86">
            <v>0</v>
          </cell>
        </row>
        <row r="87">
          <cell r="A87" t="str">
            <v>SCI AEP ACTIF 2164BUDGET 2017</v>
          </cell>
          <cell r="B87" t="str">
            <v>SCI AEP ACTIF 2164</v>
          </cell>
          <cell r="C87" t="str">
            <v>BUDGET 2017</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D87">
            <v>0</v>
          </cell>
          <cell r="AE87">
            <v>0</v>
          </cell>
          <cell r="AG87">
            <v>0</v>
          </cell>
          <cell r="AH87">
            <v>0</v>
          </cell>
          <cell r="AJ87">
            <v>0</v>
          </cell>
        </row>
        <row r="88">
          <cell r="A88" t="str">
            <v>SCI AEP ACTIF 216538717</v>
          </cell>
          <cell r="B88" t="str">
            <v>SCI AEP ACTIF 2165</v>
          </cell>
          <cell r="C88">
            <v>38717</v>
          </cell>
          <cell r="D88">
            <v>484.09303999999997</v>
          </cell>
          <cell r="E88">
            <v>19.66545</v>
          </cell>
          <cell r="F88">
            <v>262.57276000000002</v>
          </cell>
          <cell r="G88">
            <v>33.53</v>
          </cell>
          <cell r="H88">
            <v>-20.14188</v>
          </cell>
          <cell r="I88">
            <v>0</v>
          </cell>
          <cell r="J88">
            <v>0</v>
          </cell>
          <cell r="K88">
            <v>0</v>
          </cell>
          <cell r="L88">
            <v>125.61414000000001</v>
          </cell>
          <cell r="M88">
            <v>1.40917</v>
          </cell>
          <cell r="N88">
            <v>0</v>
          </cell>
          <cell r="O88">
            <v>0</v>
          </cell>
          <cell r="P88">
            <v>0</v>
          </cell>
          <cell r="Q88">
            <v>0</v>
          </cell>
          <cell r="R88">
            <v>0</v>
          </cell>
          <cell r="S88">
            <v>7.70885</v>
          </cell>
          <cell r="T88">
            <v>5.6119999999999996E-2</v>
          </cell>
          <cell r="U88">
            <v>21.552</v>
          </cell>
          <cell r="V88">
            <v>11.978</v>
          </cell>
          <cell r="W88">
            <v>0</v>
          </cell>
          <cell r="X88">
            <v>0</v>
          </cell>
          <cell r="Y88">
            <v>181.59920000000002</v>
          </cell>
          <cell r="Z88">
            <v>0</v>
          </cell>
          <cell r="AA88">
            <v>0</v>
          </cell>
          <cell r="AB88">
            <v>140.47230999999999</v>
          </cell>
          <cell r="AD88">
            <v>0.99715999999999994</v>
          </cell>
          <cell r="AE88">
            <v>0</v>
          </cell>
          <cell r="AG88">
            <v>0</v>
          </cell>
          <cell r="AH88">
            <v>0</v>
          </cell>
          <cell r="AJ88">
            <v>0</v>
          </cell>
        </row>
        <row r="89">
          <cell r="A89" t="str">
            <v>SCI AEP ACTIF 216539082</v>
          </cell>
          <cell r="B89" t="str">
            <v>SCI AEP ACTIF 2165</v>
          </cell>
          <cell r="C89">
            <v>39082</v>
          </cell>
          <cell r="D89">
            <v>507.09868</v>
          </cell>
          <cell r="E89">
            <v>0</v>
          </cell>
          <cell r="F89">
            <v>226.48667</v>
          </cell>
          <cell r="G89">
            <v>34.235999999999997</v>
          </cell>
          <cell r="H89">
            <v>-65.550529999999995</v>
          </cell>
          <cell r="I89">
            <v>0</v>
          </cell>
          <cell r="J89">
            <v>0</v>
          </cell>
          <cell r="K89">
            <v>0</v>
          </cell>
          <cell r="L89">
            <v>265.02557000000002</v>
          </cell>
          <cell r="M89">
            <v>0.4244</v>
          </cell>
          <cell r="N89">
            <v>0</v>
          </cell>
          <cell r="O89">
            <v>16.599139999999998</v>
          </cell>
          <cell r="P89">
            <v>0</v>
          </cell>
          <cell r="Q89">
            <v>0</v>
          </cell>
          <cell r="R89">
            <v>0</v>
          </cell>
          <cell r="S89">
            <v>5.04115</v>
          </cell>
          <cell r="T89">
            <v>0</v>
          </cell>
          <cell r="U89">
            <v>22.257999999999999</v>
          </cell>
          <cell r="V89">
            <v>11.978</v>
          </cell>
          <cell r="W89">
            <v>0</v>
          </cell>
          <cell r="X89">
            <v>0</v>
          </cell>
          <cell r="Y89">
            <v>181.59920000000002</v>
          </cell>
          <cell r="Z89">
            <v>0</v>
          </cell>
          <cell r="AA89">
            <v>0</v>
          </cell>
          <cell r="AB89">
            <v>76.429210000000012</v>
          </cell>
          <cell r="AD89">
            <v>0.96450999999999998</v>
          </cell>
          <cell r="AE89">
            <v>0</v>
          </cell>
          <cell r="AG89">
            <v>0</v>
          </cell>
          <cell r="AH89">
            <v>0</v>
          </cell>
          <cell r="AJ89">
            <v>0</v>
          </cell>
        </row>
        <row r="90">
          <cell r="A90" t="str">
            <v>SCI AEP ACTIF 216539447</v>
          </cell>
          <cell r="B90" t="str">
            <v>SCI AEP ACTIF 2165</v>
          </cell>
          <cell r="C90">
            <v>39447</v>
          </cell>
          <cell r="D90">
            <v>0</v>
          </cell>
          <cell r="E90">
            <v>0</v>
          </cell>
          <cell r="F90">
            <v>326.32682999999997</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D90">
            <v>0</v>
          </cell>
          <cell r="AE90">
            <v>0</v>
          </cell>
          <cell r="AG90">
            <v>0</v>
          </cell>
          <cell r="AH90">
            <v>0</v>
          </cell>
          <cell r="AJ90">
            <v>0</v>
          </cell>
        </row>
        <row r="91">
          <cell r="A91" t="str">
            <v>SCI AEP ACTIF 2165BUDGET 2007</v>
          </cell>
          <cell r="B91" t="str">
            <v>SCI AEP ACTIF 2165</v>
          </cell>
          <cell r="C91" t="str">
            <v>BUDGET 2007</v>
          </cell>
          <cell r="D91">
            <v>524.57500000000005</v>
          </cell>
          <cell r="E91">
            <v>0</v>
          </cell>
          <cell r="F91">
            <v>123.304</v>
          </cell>
          <cell r="G91">
            <v>34.902000000000001</v>
          </cell>
          <cell r="H91">
            <v>0</v>
          </cell>
          <cell r="I91">
            <v>0</v>
          </cell>
          <cell r="J91">
            <v>0</v>
          </cell>
          <cell r="K91">
            <v>0</v>
          </cell>
          <cell r="L91">
            <v>130.821</v>
          </cell>
          <cell r="M91">
            <v>0.433</v>
          </cell>
          <cell r="N91">
            <v>29.46</v>
          </cell>
          <cell r="O91">
            <v>0</v>
          </cell>
          <cell r="P91">
            <v>0</v>
          </cell>
          <cell r="Q91">
            <v>0</v>
          </cell>
          <cell r="R91">
            <v>0</v>
          </cell>
          <cell r="S91">
            <v>0</v>
          </cell>
          <cell r="T91">
            <v>0</v>
          </cell>
          <cell r="U91">
            <v>13.595000000000001</v>
          </cell>
          <cell r="V91">
            <v>11.978</v>
          </cell>
          <cell r="W91">
            <v>0</v>
          </cell>
          <cell r="X91">
            <v>0</v>
          </cell>
          <cell r="Y91">
            <v>0</v>
          </cell>
          <cell r="Z91">
            <v>0</v>
          </cell>
          <cell r="AA91">
            <v>0</v>
          </cell>
          <cell r="AB91">
            <v>255.749</v>
          </cell>
          <cell r="AD91">
            <v>0</v>
          </cell>
          <cell r="AE91">
            <v>0</v>
          </cell>
          <cell r="AG91">
            <v>0</v>
          </cell>
          <cell r="AH91">
            <v>0</v>
          </cell>
          <cell r="AJ91">
            <v>0</v>
          </cell>
        </row>
        <row r="92">
          <cell r="A92" t="str">
            <v>SCI AEP ACTIF 2165BUDGET 2008</v>
          </cell>
          <cell r="B92" t="str">
            <v>SCI AEP ACTIF 2165</v>
          </cell>
          <cell r="C92" t="str">
            <v>BUDGET 2008</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D92">
            <v>0</v>
          </cell>
          <cell r="AE92">
            <v>0</v>
          </cell>
          <cell r="AG92">
            <v>0</v>
          </cell>
          <cell r="AH92">
            <v>0</v>
          </cell>
          <cell r="AJ92">
            <v>0</v>
          </cell>
        </row>
        <row r="93">
          <cell r="A93" t="str">
            <v>SCI AEP ACTIF 2165BUDGET 2009</v>
          </cell>
          <cell r="B93" t="str">
            <v>SCI AEP ACTIF 2165</v>
          </cell>
          <cell r="C93" t="str">
            <v>BUDGET 2009</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D93">
            <v>0</v>
          </cell>
          <cell r="AE93">
            <v>0</v>
          </cell>
          <cell r="AG93">
            <v>0</v>
          </cell>
          <cell r="AH93">
            <v>0</v>
          </cell>
          <cell r="AJ93">
            <v>0</v>
          </cell>
        </row>
        <row r="94">
          <cell r="A94" t="str">
            <v>SCI AEP ACTIF 2165BUDGET 2010</v>
          </cell>
          <cell r="B94" t="str">
            <v>SCI AEP ACTIF 2165</v>
          </cell>
          <cell r="C94" t="str">
            <v>BUDGET 2010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D94">
            <v>0</v>
          </cell>
          <cell r="AE94">
            <v>0</v>
          </cell>
          <cell r="AG94">
            <v>0</v>
          </cell>
          <cell r="AH94">
            <v>0</v>
          </cell>
          <cell r="AJ94">
            <v>0</v>
          </cell>
        </row>
        <row r="95">
          <cell r="A95" t="str">
            <v>SCI AEP ACTIF 2165BUDGET 2011</v>
          </cell>
          <cell r="B95" t="str">
            <v>SCI AEP ACTIF 2165</v>
          </cell>
          <cell r="C95" t="str">
            <v>BUDGET 2011</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D95">
            <v>0</v>
          </cell>
          <cell r="AE95">
            <v>0</v>
          </cell>
          <cell r="AG95">
            <v>0</v>
          </cell>
          <cell r="AH95">
            <v>0</v>
          </cell>
          <cell r="AJ95">
            <v>0</v>
          </cell>
        </row>
        <row r="96">
          <cell r="A96" t="str">
            <v>SCI AEP ACTIF 2165BUDGET 2012</v>
          </cell>
          <cell r="B96" t="str">
            <v>SCI AEP ACTIF 2165</v>
          </cell>
          <cell r="C96" t="str">
            <v>BUDGET 2012</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D96">
            <v>0</v>
          </cell>
          <cell r="AE96">
            <v>0</v>
          </cell>
          <cell r="AG96">
            <v>0</v>
          </cell>
          <cell r="AH96">
            <v>0</v>
          </cell>
          <cell r="AJ96">
            <v>0</v>
          </cell>
        </row>
        <row r="97">
          <cell r="A97" t="str">
            <v>SCI AEP ACTIF 2165BUDGET 2013</v>
          </cell>
          <cell r="B97" t="str">
            <v>SCI AEP ACTIF 2165</v>
          </cell>
          <cell r="C97" t="str">
            <v>BUDGET 2013</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D97">
            <v>0</v>
          </cell>
          <cell r="AE97">
            <v>0</v>
          </cell>
          <cell r="AG97">
            <v>0</v>
          </cell>
          <cell r="AH97">
            <v>0</v>
          </cell>
          <cell r="AJ97">
            <v>0</v>
          </cell>
        </row>
        <row r="98">
          <cell r="A98" t="str">
            <v>SCI AEP ACTIF 2165BUDGET 2014</v>
          </cell>
          <cell r="B98" t="str">
            <v>SCI AEP ACTIF 2165</v>
          </cell>
          <cell r="C98" t="str">
            <v>BUDGET 2014</v>
          </cell>
          <cell r="D98">
            <v>0</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D98">
            <v>0</v>
          </cell>
          <cell r="AE98">
            <v>0</v>
          </cell>
          <cell r="AG98">
            <v>0</v>
          </cell>
          <cell r="AH98">
            <v>0</v>
          </cell>
          <cell r="AJ98">
            <v>0</v>
          </cell>
        </row>
        <row r="99">
          <cell r="A99" t="str">
            <v>SCI AEP ACTIF 2165BUDGET 2015</v>
          </cell>
          <cell r="B99" t="str">
            <v>SCI AEP ACTIF 2165</v>
          </cell>
          <cell r="C99" t="str">
            <v>BUDGET 2015</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D99">
            <v>0</v>
          </cell>
          <cell r="AE99">
            <v>0</v>
          </cell>
          <cell r="AG99">
            <v>0</v>
          </cell>
          <cell r="AH99">
            <v>0</v>
          </cell>
          <cell r="AJ99">
            <v>0</v>
          </cell>
        </row>
        <row r="100">
          <cell r="A100" t="str">
            <v>SCI AEP ACTIF 2165BUDGET 2016</v>
          </cell>
          <cell r="B100" t="str">
            <v>SCI AEP ACTIF 2165</v>
          </cell>
          <cell r="C100" t="str">
            <v>BUDGET 2016</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D100">
            <v>0</v>
          </cell>
          <cell r="AE100">
            <v>0</v>
          </cell>
          <cell r="AG100">
            <v>0</v>
          </cell>
          <cell r="AH100">
            <v>0</v>
          </cell>
          <cell r="AJ100">
            <v>0</v>
          </cell>
        </row>
        <row r="101">
          <cell r="A101" t="str">
            <v>SCI AEP ACTIF 2165BUDGET 2017</v>
          </cell>
          <cell r="B101" t="str">
            <v>SCI AEP ACTIF 2165</v>
          </cell>
          <cell r="C101" t="str">
            <v>BUDGET 2017</v>
          </cell>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D101">
            <v>0</v>
          </cell>
          <cell r="AE101">
            <v>0</v>
          </cell>
          <cell r="AG101">
            <v>0</v>
          </cell>
          <cell r="AH101">
            <v>0</v>
          </cell>
          <cell r="AJ101">
            <v>0</v>
          </cell>
        </row>
        <row r="102">
          <cell r="A102" t="str">
            <v>SCI AEP ACTIF 216638717</v>
          </cell>
          <cell r="B102" t="str">
            <v>SCI AEP ACTIF 2166</v>
          </cell>
          <cell r="C102">
            <v>38717</v>
          </cell>
          <cell r="D102">
            <v>550.95411999999999</v>
          </cell>
          <cell r="E102">
            <v>51.661199999999994</v>
          </cell>
          <cell r="F102">
            <v>146.68270999999999</v>
          </cell>
          <cell r="G102">
            <v>154.35383000000002</v>
          </cell>
          <cell r="H102">
            <v>292.79179999999997</v>
          </cell>
          <cell r="I102">
            <v>0</v>
          </cell>
          <cell r="J102">
            <v>0</v>
          </cell>
          <cell r="K102">
            <v>0</v>
          </cell>
          <cell r="L102">
            <v>10.445919999999997</v>
          </cell>
          <cell r="M102">
            <v>5.3472100000000005</v>
          </cell>
          <cell r="N102">
            <v>0</v>
          </cell>
          <cell r="O102">
            <v>200.85</v>
          </cell>
          <cell r="P102">
            <v>0</v>
          </cell>
          <cell r="Q102">
            <v>0</v>
          </cell>
          <cell r="R102">
            <v>0</v>
          </cell>
          <cell r="S102">
            <v>159.58362</v>
          </cell>
          <cell r="T102">
            <v>15.170969999999997</v>
          </cell>
          <cell r="U102">
            <v>74.867999999999995</v>
          </cell>
          <cell r="V102">
            <v>34.804000000000002</v>
          </cell>
          <cell r="W102">
            <v>0</v>
          </cell>
          <cell r="X102">
            <v>0</v>
          </cell>
          <cell r="Y102">
            <v>419.09323000000001</v>
          </cell>
          <cell r="Z102">
            <v>46.227959999999996</v>
          </cell>
          <cell r="AA102">
            <v>5.9999999999999995E-5</v>
          </cell>
          <cell r="AB102">
            <v>557.28899000000001</v>
          </cell>
          <cell r="AD102">
            <v>0</v>
          </cell>
          <cell r="AE102">
            <v>0</v>
          </cell>
          <cell r="AG102">
            <v>15450</v>
          </cell>
          <cell r="AH102">
            <v>12284.844720000001</v>
          </cell>
          <cell r="AJ102">
            <v>0</v>
          </cell>
        </row>
        <row r="103">
          <cell r="A103" t="str">
            <v>SCI AEP ACTIF 216639082</v>
          </cell>
          <cell r="B103" t="str">
            <v>SCI AEP ACTIF 2166</v>
          </cell>
          <cell r="C103">
            <v>39082</v>
          </cell>
          <cell r="D103">
            <v>-35.135080000000002</v>
          </cell>
          <cell r="E103">
            <v>35.135080000000002</v>
          </cell>
          <cell r="F103">
            <v>-18.800919999999998</v>
          </cell>
          <cell r="G103">
            <v>-9.070549999999999</v>
          </cell>
          <cell r="H103">
            <v>28.490749999999991</v>
          </cell>
          <cell r="I103">
            <v>0</v>
          </cell>
          <cell r="J103">
            <v>1.6002100000000001</v>
          </cell>
          <cell r="K103">
            <v>0</v>
          </cell>
          <cell r="L103">
            <v>0</v>
          </cell>
          <cell r="M103">
            <v>-0.27835000000000004</v>
          </cell>
          <cell r="N103">
            <v>0</v>
          </cell>
          <cell r="O103">
            <v>-2.5160000000000002E-2</v>
          </cell>
          <cell r="P103">
            <v>0</v>
          </cell>
          <cell r="Q103">
            <v>0</v>
          </cell>
          <cell r="R103">
            <v>0</v>
          </cell>
          <cell r="S103">
            <v>13.331329999999998</v>
          </cell>
          <cell r="T103">
            <v>0</v>
          </cell>
          <cell r="U103">
            <v>0</v>
          </cell>
          <cell r="V103">
            <v>0</v>
          </cell>
          <cell r="W103">
            <v>0</v>
          </cell>
          <cell r="X103">
            <v>0</v>
          </cell>
          <cell r="Y103">
            <v>0</v>
          </cell>
          <cell r="Z103">
            <v>0</v>
          </cell>
          <cell r="AA103">
            <v>0</v>
          </cell>
          <cell r="AB103">
            <v>-12.111000000000001</v>
          </cell>
          <cell r="AD103">
            <v>0</v>
          </cell>
          <cell r="AE103">
            <v>0</v>
          </cell>
          <cell r="AG103">
            <v>0</v>
          </cell>
          <cell r="AH103">
            <v>0</v>
          </cell>
          <cell r="AJ103">
            <v>0</v>
          </cell>
        </row>
        <row r="104">
          <cell r="A104" t="str">
            <v>SCI AEP ACTIF 216639447</v>
          </cell>
          <cell r="B104" t="str">
            <v>SCI AEP ACTIF 2166</v>
          </cell>
          <cell r="C104">
            <v>39447</v>
          </cell>
          <cell r="D104">
            <v>0</v>
          </cell>
          <cell r="E104">
            <v>0</v>
          </cell>
          <cell r="F104">
            <v>0</v>
          </cell>
          <cell r="G104">
            <v>-1.44099</v>
          </cell>
          <cell r="H104">
            <v>-156.12045000000001</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1.6002100000000001</v>
          </cell>
          <cell r="AA104">
            <v>0</v>
          </cell>
          <cell r="AB104">
            <v>1.48221</v>
          </cell>
          <cell r="AD104">
            <v>0</v>
          </cell>
          <cell r="AE104">
            <v>0</v>
          </cell>
          <cell r="AG104">
            <v>0</v>
          </cell>
          <cell r="AH104">
            <v>0</v>
          </cell>
          <cell r="AJ104">
            <v>0</v>
          </cell>
        </row>
        <row r="105">
          <cell r="A105" t="str">
            <v>SCI AEP ACTIF 2166BUDGET 2007</v>
          </cell>
          <cell r="B105" t="str">
            <v>SCI AEP ACTIF 2166</v>
          </cell>
          <cell r="C105" t="str">
            <v>BUDGET 2007</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D105">
            <v>0</v>
          </cell>
          <cell r="AE105">
            <v>0</v>
          </cell>
          <cell r="AG105">
            <v>0</v>
          </cell>
          <cell r="AH105">
            <v>0</v>
          </cell>
          <cell r="AJ105">
            <v>0</v>
          </cell>
        </row>
        <row r="106">
          <cell r="A106" t="str">
            <v>SCI AEP ACTIF 2166BUDGET 2008</v>
          </cell>
          <cell r="B106" t="str">
            <v>SCI AEP ACTIF 2166</v>
          </cell>
          <cell r="C106" t="str">
            <v>BUDGET 2008</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D106">
            <v>0</v>
          </cell>
          <cell r="AE106">
            <v>0</v>
          </cell>
          <cell r="AG106">
            <v>0</v>
          </cell>
          <cell r="AH106">
            <v>0</v>
          </cell>
          <cell r="AJ106">
            <v>0</v>
          </cell>
        </row>
        <row r="107">
          <cell r="A107" t="str">
            <v>SCI AEP ACTIF 2166BUDGET 2009</v>
          </cell>
          <cell r="B107" t="str">
            <v>SCI AEP ACTIF 2166</v>
          </cell>
          <cell r="C107" t="str">
            <v>BUDGET 2009</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D107">
            <v>0</v>
          </cell>
          <cell r="AE107">
            <v>0</v>
          </cell>
          <cell r="AG107">
            <v>0</v>
          </cell>
          <cell r="AH107">
            <v>0</v>
          </cell>
          <cell r="AJ107">
            <v>0</v>
          </cell>
        </row>
        <row r="108">
          <cell r="A108" t="str">
            <v>SCI AEP ACTIF 2166BUDGET 2010</v>
          </cell>
          <cell r="B108" t="str">
            <v>SCI AEP ACTIF 2166</v>
          </cell>
          <cell r="C108" t="str">
            <v>BUDGET 2010</v>
          </cell>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D108">
            <v>0</v>
          </cell>
          <cell r="AE108">
            <v>0</v>
          </cell>
          <cell r="AG108">
            <v>0</v>
          </cell>
          <cell r="AH108">
            <v>0</v>
          </cell>
          <cell r="AJ108">
            <v>0</v>
          </cell>
        </row>
        <row r="109">
          <cell r="A109" t="str">
            <v>SCI AEP ACTIF 2166BUDGET 2011</v>
          </cell>
          <cell r="B109" t="str">
            <v>SCI AEP ACTIF 2166</v>
          </cell>
          <cell r="C109" t="str">
            <v>BUDGET 2011</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D109">
            <v>0</v>
          </cell>
          <cell r="AE109">
            <v>0</v>
          </cell>
          <cell r="AG109">
            <v>0</v>
          </cell>
          <cell r="AH109">
            <v>0</v>
          </cell>
          <cell r="AJ109">
            <v>0</v>
          </cell>
        </row>
        <row r="110">
          <cell r="A110" t="str">
            <v>SCI AEP ACTIF 2166BUDGET 2012</v>
          </cell>
          <cell r="B110" t="str">
            <v>SCI AEP ACTIF 2166</v>
          </cell>
          <cell r="C110" t="str">
            <v>BUDGET 2012</v>
          </cell>
          <cell r="D110">
            <v>0</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D110">
            <v>0</v>
          </cell>
          <cell r="AE110">
            <v>0</v>
          </cell>
          <cell r="AG110">
            <v>0</v>
          </cell>
          <cell r="AH110">
            <v>0</v>
          </cell>
          <cell r="AJ110">
            <v>0</v>
          </cell>
        </row>
        <row r="111">
          <cell r="A111" t="str">
            <v>SCI AEP ACTIF 2166BUDGET 2013</v>
          </cell>
          <cell r="B111" t="str">
            <v>SCI AEP ACTIF 2166</v>
          </cell>
          <cell r="C111" t="str">
            <v>BUDGET 2013</v>
          </cell>
          <cell r="D111">
            <v>0</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D111">
            <v>0</v>
          </cell>
          <cell r="AE111">
            <v>0</v>
          </cell>
          <cell r="AG111">
            <v>0</v>
          </cell>
          <cell r="AH111">
            <v>0</v>
          </cell>
          <cell r="AJ111">
            <v>0</v>
          </cell>
        </row>
        <row r="112">
          <cell r="A112" t="str">
            <v>SCI AEP ACTIF 2166BUDGET 2014</v>
          </cell>
          <cell r="B112" t="str">
            <v>SCI AEP ACTIF 2166</v>
          </cell>
          <cell r="C112" t="str">
            <v>BUDGET 2014</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D112">
            <v>0</v>
          </cell>
          <cell r="AE112">
            <v>0</v>
          </cell>
          <cell r="AG112">
            <v>0</v>
          </cell>
          <cell r="AH112">
            <v>0</v>
          </cell>
          <cell r="AJ112">
            <v>0</v>
          </cell>
        </row>
        <row r="113">
          <cell r="A113" t="str">
            <v>SCI AEP ACTIF 2166BUDGET 2015</v>
          </cell>
          <cell r="B113" t="str">
            <v>SCI AEP ACTIF 2166</v>
          </cell>
          <cell r="C113" t="str">
            <v>BUDGET 2015</v>
          </cell>
          <cell r="D113">
            <v>0</v>
          </cell>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D113">
            <v>0</v>
          </cell>
          <cell r="AE113">
            <v>0</v>
          </cell>
          <cell r="AG113">
            <v>0</v>
          </cell>
          <cell r="AH113">
            <v>0</v>
          </cell>
          <cell r="AJ113">
            <v>0</v>
          </cell>
        </row>
        <row r="114">
          <cell r="A114" t="str">
            <v>SCI AEP ACTIF 2166BUDGET 2016</v>
          </cell>
          <cell r="B114" t="str">
            <v>SCI AEP ACTIF 2166</v>
          </cell>
          <cell r="C114" t="str">
            <v>BUDGET 2016</v>
          </cell>
          <cell r="D114">
            <v>0</v>
          </cell>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D114">
            <v>0</v>
          </cell>
          <cell r="AE114">
            <v>0</v>
          </cell>
          <cell r="AG114">
            <v>0</v>
          </cell>
          <cell r="AH114">
            <v>0</v>
          </cell>
          <cell r="AJ114">
            <v>0</v>
          </cell>
        </row>
        <row r="115">
          <cell r="A115" t="str">
            <v>SCI AEP ACTIF 2166BUDGET 2017</v>
          </cell>
          <cell r="B115" t="str">
            <v>SCI AEP ACTIF 2166</v>
          </cell>
          <cell r="C115" t="str">
            <v>BUDGET 2017</v>
          </cell>
          <cell r="D115">
            <v>0</v>
          </cell>
          <cell r="E115">
            <v>0</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D115">
            <v>0</v>
          </cell>
          <cell r="AE115">
            <v>0</v>
          </cell>
          <cell r="AG115">
            <v>0</v>
          </cell>
          <cell r="AH115">
            <v>0</v>
          </cell>
          <cell r="AJ115">
            <v>0</v>
          </cell>
        </row>
        <row r="116">
          <cell r="A116" t="str">
            <v>SCI AEP ACTIF 216738717</v>
          </cell>
          <cell r="B116" t="str">
            <v>SCI AEP ACTIF 2167</v>
          </cell>
          <cell r="C116">
            <v>38717</v>
          </cell>
          <cell r="D116">
            <v>2123.3384799999999</v>
          </cell>
          <cell r="E116">
            <v>3.4000000000000002E-4</v>
          </cell>
          <cell r="F116">
            <v>362.97603000000004</v>
          </cell>
          <cell r="G116">
            <v>56.597629999999995</v>
          </cell>
          <cell r="H116">
            <v>-65.398129999999995</v>
          </cell>
          <cell r="I116">
            <v>0</v>
          </cell>
          <cell r="J116">
            <v>3.68431</v>
          </cell>
          <cell r="K116">
            <v>0</v>
          </cell>
          <cell r="L116">
            <v>291.41422</v>
          </cell>
          <cell r="M116">
            <v>1.3520000000000001</v>
          </cell>
          <cell r="N116">
            <v>213.50531000000001</v>
          </cell>
          <cell r="O116">
            <v>0</v>
          </cell>
          <cell r="P116">
            <v>0</v>
          </cell>
          <cell r="Q116">
            <v>0</v>
          </cell>
          <cell r="R116">
            <v>0</v>
          </cell>
          <cell r="S116">
            <v>7.0966399999999998</v>
          </cell>
          <cell r="T116">
            <v>0.16105</v>
          </cell>
          <cell r="U116">
            <v>51.353000000000002</v>
          </cell>
          <cell r="V116">
            <v>0</v>
          </cell>
          <cell r="W116">
            <v>0</v>
          </cell>
          <cell r="X116">
            <v>0</v>
          </cell>
          <cell r="Y116">
            <v>386.09163000000001</v>
          </cell>
          <cell r="Z116">
            <v>0</v>
          </cell>
          <cell r="AA116">
            <v>1.0000000000000001E-5</v>
          </cell>
          <cell r="AB116">
            <v>2.2222200000000001</v>
          </cell>
          <cell r="AD116">
            <v>0</v>
          </cell>
          <cell r="AE116">
            <v>0</v>
          </cell>
          <cell r="AG116">
            <v>0</v>
          </cell>
          <cell r="AH116">
            <v>0</v>
          </cell>
          <cell r="AJ116">
            <v>0</v>
          </cell>
        </row>
        <row r="117">
          <cell r="A117" t="str">
            <v>SCI AEP ACTIF 216739082</v>
          </cell>
          <cell r="B117" t="str">
            <v>SCI AEP ACTIF 2167</v>
          </cell>
          <cell r="C117">
            <v>39082</v>
          </cell>
          <cell r="D117">
            <v>2349.2569199999998</v>
          </cell>
          <cell r="E117">
            <v>10.435460000000001</v>
          </cell>
          <cell r="F117">
            <v>372.59997999999996</v>
          </cell>
          <cell r="G117">
            <v>46.167410000000004</v>
          </cell>
          <cell r="H117">
            <v>-41.571169999999995</v>
          </cell>
          <cell r="I117">
            <v>0</v>
          </cell>
          <cell r="J117">
            <v>0</v>
          </cell>
          <cell r="K117">
            <v>0</v>
          </cell>
          <cell r="L117">
            <v>329.45875999999993</v>
          </cell>
          <cell r="M117">
            <v>1.302</v>
          </cell>
          <cell r="N117">
            <v>234.13998000000001</v>
          </cell>
          <cell r="O117">
            <v>42.08981</v>
          </cell>
          <cell r="P117">
            <v>0</v>
          </cell>
          <cell r="Q117">
            <v>0</v>
          </cell>
          <cell r="R117">
            <v>0</v>
          </cell>
          <cell r="S117">
            <v>11.662080000000001</v>
          </cell>
          <cell r="T117">
            <v>0.4956200000000005</v>
          </cell>
          <cell r="U117">
            <v>58.04</v>
          </cell>
          <cell r="V117">
            <v>0</v>
          </cell>
          <cell r="W117">
            <v>0</v>
          </cell>
          <cell r="X117">
            <v>0</v>
          </cell>
          <cell r="Y117">
            <v>385.47892999999999</v>
          </cell>
          <cell r="Z117">
            <v>9.5271699999999999</v>
          </cell>
          <cell r="AA117">
            <v>0</v>
          </cell>
          <cell r="AB117">
            <v>0</v>
          </cell>
          <cell r="AD117">
            <v>0</v>
          </cell>
          <cell r="AE117">
            <v>0</v>
          </cell>
          <cell r="AG117">
            <v>0</v>
          </cell>
          <cell r="AH117">
            <v>0</v>
          </cell>
          <cell r="AJ117">
            <v>0</v>
          </cell>
        </row>
        <row r="118">
          <cell r="A118" t="str">
            <v>SCI AEP ACTIF 216739447</v>
          </cell>
          <cell r="B118" t="str">
            <v>SCI AEP ACTIF 2167</v>
          </cell>
          <cell r="C118">
            <v>39447</v>
          </cell>
          <cell r="D118">
            <v>2489.34548</v>
          </cell>
          <cell r="E118">
            <v>8.2077799999999996</v>
          </cell>
          <cell r="F118">
            <v>286.95117999999997</v>
          </cell>
          <cell r="G118">
            <v>45.144729999999996</v>
          </cell>
          <cell r="H118">
            <v>0.10887000000000001</v>
          </cell>
          <cell r="I118">
            <v>0</v>
          </cell>
          <cell r="J118">
            <v>9.5271699999999999</v>
          </cell>
          <cell r="K118">
            <v>0</v>
          </cell>
          <cell r="L118">
            <v>283.39757999999995</v>
          </cell>
          <cell r="M118">
            <v>0</v>
          </cell>
          <cell r="N118">
            <v>236.50335000000001</v>
          </cell>
          <cell r="O118">
            <v>16.445180000000001</v>
          </cell>
          <cell r="P118">
            <v>0</v>
          </cell>
          <cell r="Q118">
            <v>0</v>
          </cell>
          <cell r="R118">
            <v>0</v>
          </cell>
          <cell r="S118">
            <v>19.77413</v>
          </cell>
          <cell r="T118">
            <v>0.16974</v>
          </cell>
          <cell r="U118">
            <v>59.067999999999998</v>
          </cell>
          <cell r="V118">
            <v>0</v>
          </cell>
          <cell r="W118">
            <v>0</v>
          </cell>
          <cell r="X118">
            <v>0</v>
          </cell>
          <cell r="Y118">
            <v>384.13128</v>
          </cell>
          <cell r="Z118">
            <v>9.5197500000000002</v>
          </cell>
          <cell r="AA118">
            <v>1.4122999999999999</v>
          </cell>
          <cell r="AB118">
            <v>0</v>
          </cell>
          <cell r="AD118">
            <v>0</v>
          </cell>
          <cell r="AE118">
            <v>0</v>
          </cell>
          <cell r="AG118">
            <v>0</v>
          </cell>
          <cell r="AH118">
            <v>0</v>
          </cell>
          <cell r="AJ118">
            <v>0</v>
          </cell>
        </row>
        <row r="119">
          <cell r="A119" t="str">
            <v>SCI AEP ACTIF 2167BUDGET 2007</v>
          </cell>
          <cell r="B119" t="str">
            <v>SCI AEP ACTIF 2167</v>
          </cell>
          <cell r="C119" t="str">
            <v>BUDGET 2007</v>
          </cell>
          <cell r="D119">
            <v>2439.375</v>
          </cell>
          <cell r="E119">
            <v>0</v>
          </cell>
          <cell r="F119">
            <v>376.976</v>
          </cell>
          <cell r="G119">
            <v>59.780999999999999</v>
          </cell>
          <cell r="H119">
            <v>0</v>
          </cell>
          <cell r="I119">
            <v>0</v>
          </cell>
          <cell r="J119">
            <v>0</v>
          </cell>
          <cell r="K119">
            <v>0</v>
          </cell>
          <cell r="L119">
            <v>383.3</v>
          </cell>
          <cell r="M119">
            <v>1.37</v>
          </cell>
          <cell r="N119">
            <v>258.5</v>
          </cell>
          <cell r="O119">
            <v>0</v>
          </cell>
          <cell r="P119">
            <v>0</v>
          </cell>
          <cell r="Q119">
            <v>0</v>
          </cell>
          <cell r="R119">
            <v>0</v>
          </cell>
          <cell r="S119">
            <v>0</v>
          </cell>
          <cell r="T119">
            <v>0</v>
          </cell>
          <cell r="U119">
            <v>59.780999999999999</v>
          </cell>
          <cell r="V119">
            <v>0</v>
          </cell>
          <cell r="W119">
            <v>0</v>
          </cell>
          <cell r="X119">
            <v>0</v>
          </cell>
          <cell r="Y119">
            <v>0</v>
          </cell>
          <cell r="Z119">
            <v>0</v>
          </cell>
          <cell r="AA119">
            <v>0</v>
          </cell>
          <cell r="AB119">
            <v>0</v>
          </cell>
          <cell r="AD119">
            <v>0</v>
          </cell>
          <cell r="AE119">
            <v>0</v>
          </cell>
          <cell r="AG119">
            <v>0</v>
          </cell>
          <cell r="AH119">
            <v>0</v>
          </cell>
          <cell r="AJ119">
            <v>0</v>
          </cell>
        </row>
        <row r="120">
          <cell r="A120" t="str">
            <v>SCI AEP ACTIF 2167BUDGET 2008</v>
          </cell>
          <cell r="B120" t="str">
            <v>SCI AEP ACTIF 2167</v>
          </cell>
          <cell r="C120" t="str">
            <v>BUDGET 2008</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D120">
            <v>0</v>
          </cell>
          <cell r="AE120">
            <v>0</v>
          </cell>
          <cell r="AG120">
            <v>0</v>
          </cell>
          <cell r="AH120">
            <v>0</v>
          </cell>
          <cell r="AJ120">
            <v>0</v>
          </cell>
        </row>
        <row r="121">
          <cell r="A121" t="str">
            <v>SCI AEP ACTIF 2167BUDGET 2009</v>
          </cell>
          <cell r="B121" t="str">
            <v>SCI AEP ACTIF 2167</v>
          </cell>
          <cell r="C121" t="str">
            <v>BUDGET 2009</v>
          </cell>
          <cell r="D121">
            <v>0</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D121">
            <v>0</v>
          </cell>
          <cell r="AE121">
            <v>0</v>
          </cell>
          <cell r="AG121">
            <v>0</v>
          </cell>
          <cell r="AH121">
            <v>0</v>
          </cell>
          <cell r="AJ121">
            <v>0</v>
          </cell>
        </row>
        <row r="122">
          <cell r="A122" t="str">
            <v>SCI AEP ACTIF 2167BUDGET 2010</v>
          </cell>
          <cell r="B122" t="str">
            <v>SCI AEP ACTIF 2167</v>
          </cell>
          <cell r="C122" t="str">
            <v>BUDGET 2010</v>
          </cell>
          <cell r="D122">
            <v>0</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D122">
            <v>0</v>
          </cell>
          <cell r="AE122">
            <v>0</v>
          </cell>
          <cell r="AG122">
            <v>0</v>
          </cell>
          <cell r="AH122">
            <v>0</v>
          </cell>
          <cell r="AJ122">
            <v>0</v>
          </cell>
        </row>
        <row r="123">
          <cell r="A123" t="str">
            <v>SCI AEP ACTIF 2167BUDGET 2011</v>
          </cell>
          <cell r="B123" t="str">
            <v>SCI AEP ACTIF 2167</v>
          </cell>
          <cell r="C123" t="str">
            <v>BUDGET 2011</v>
          </cell>
          <cell r="D123">
            <v>0</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D123">
            <v>0</v>
          </cell>
          <cell r="AE123">
            <v>0</v>
          </cell>
          <cell r="AG123">
            <v>0</v>
          </cell>
          <cell r="AH123">
            <v>0</v>
          </cell>
          <cell r="AJ123">
            <v>0</v>
          </cell>
        </row>
        <row r="124">
          <cell r="A124" t="str">
            <v>SCI AEP ACTIF 2167BUDGET 2012</v>
          </cell>
          <cell r="B124" t="str">
            <v>SCI AEP ACTIF 2167</v>
          </cell>
          <cell r="C124" t="str">
            <v>BUDGET 2012</v>
          </cell>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D124">
            <v>0</v>
          </cell>
          <cell r="AE124">
            <v>0</v>
          </cell>
          <cell r="AG124">
            <v>0</v>
          </cell>
          <cell r="AH124">
            <v>0</v>
          </cell>
          <cell r="AJ124">
            <v>0</v>
          </cell>
        </row>
        <row r="125">
          <cell r="A125" t="str">
            <v>SCI AEP ACTIF 2167BUDGET 2013</v>
          </cell>
          <cell r="B125" t="str">
            <v>SCI AEP ACTIF 2167</v>
          </cell>
          <cell r="C125" t="str">
            <v>BUDGET 2013</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D125">
            <v>0</v>
          </cell>
          <cell r="AE125">
            <v>0</v>
          </cell>
          <cell r="AG125">
            <v>0</v>
          </cell>
          <cell r="AH125">
            <v>0</v>
          </cell>
          <cell r="AJ125">
            <v>0</v>
          </cell>
        </row>
        <row r="126">
          <cell r="A126" t="str">
            <v>SCI AEP ACTIF 2167BUDGET 2014</v>
          </cell>
          <cell r="B126" t="str">
            <v>SCI AEP ACTIF 2167</v>
          </cell>
          <cell r="C126" t="str">
            <v>BUDGET 2014</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D126">
            <v>0</v>
          </cell>
          <cell r="AE126">
            <v>0</v>
          </cell>
          <cell r="AG126">
            <v>0</v>
          </cell>
          <cell r="AH126">
            <v>0</v>
          </cell>
          <cell r="AJ126">
            <v>0</v>
          </cell>
        </row>
        <row r="127">
          <cell r="A127" t="str">
            <v>SCI AEP ACTIF 2167BUDGET 2015</v>
          </cell>
          <cell r="B127" t="str">
            <v>SCI AEP ACTIF 2167</v>
          </cell>
          <cell r="C127" t="str">
            <v>BUDGET 2015</v>
          </cell>
          <cell r="D127">
            <v>0</v>
          </cell>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0</v>
          </cell>
          <cell r="AD127">
            <v>0</v>
          </cell>
          <cell r="AE127">
            <v>0</v>
          </cell>
          <cell r="AG127">
            <v>0</v>
          </cell>
          <cell r="AH127">
            <v>0</v>
          </cell>
          <cell r="AJ127">
            <v>0</v>
          </cell>
        </row>
        <row r="128">
          <cell r="A128" t="str">
            <v>SCI AEP ACTIF 2167BUDGET 2016</v>
          </cell>
          <cell r="B128" t="str">
            <v>SCI AEP ACTIF 2167</v>
          </cell>
          <cell r="C128" t="str">
            <v>BUDGET 2016</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D128">
            <v>0</v>
          </cell>
          <cell r="AE128">
            <v>0</v>
          </cell>
          <cell r="AG128">
            <v>0</v>
          </cell>
          <cell r="AH128">
            <v>0</v>
          </cell>
          <cell r="AJ128">
            <v>0</v>
          </cell>
        </row>
        <row r="129">
          <cell r="A129" t="str">
            <v>SCI AEP ACTIF 2167BUDGET 2017</v>
          </cell>
          <cell r="B129" t="str">
            <v>SCI AEP ACTIF 2167</v>
          </cell>
          <cell r="C129" t="str">
            <v>BUDGET 2017</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D129">
            <v>0</v>
          </cell>
          <cell r="AE129">
            <v>0</v>
          </cell>
          <cell r="AG129">
            <v>0</v>
          </cell>
          <cell r="AH129">
            <v>0</v>
          </cell>
          <cell r="AJ129">
            <v>0</v>
          </cell>
        </row>
        <row r="130">
          <cell r="A130" t="str">
            <v>SCI AEP ACTIF 216838717</v>
          </cell>
          <cell r="B130" t="str">
            <v>SCI AEP ACTIF 2168</v>
          </cell>
          <cell r="C130">
            <v>38717</v>
          </cell>
          <cell r="D130">
            <v>337.87736999999998</v>
          </cell>
          <cell r="E130">
            <v>32.209380000000003</v>
          </cell>
          <cell r="F130">
            <v>27.45026</v>
          </cell>
          <cell r="G130">
            <v>28.461259999999999</v>
          </cell>
          <cell r="H130">
            <v>62.065889999999996</v>
          </cell>
          <cell r="I130">
            <v>0</v>
          </cell>
          <cell r="J130">
            <v>363.45863000000003</v>
          </cell>
          <cell r="K130">
            <v>0</v>
          </cell>
          <cell r="L130">
            <v>63.67792</v>
          </cell>
          <cell r="M130">
            <v>1.11955</v>
          </cell>
          <cell r="N130">
            <v>6.4239999999999992E-2</v>
          </cell>
          <cell r="O130">
            <v>0</v>
          </cell>
          <cell r="P130">
            <v>0</v>
          </cell>
          <cell r="Q130">
            <v>0</v>
          </cell>
          <cell r="R130">
            <v>0</v>
          </cell>
          <cell r="S130">
            <v>3.3396099999999995</v>
          </cell>
          <cell r="T130">
            <v>4.97438</v>
          </cell>
          <cell r="U130">
            <v>18.498999999999999</v>
          </cell>
          <cell r="V130">
            <v>9.2550000000000008</v>
          </cell>
          <cell r="W130">
            <v>0</v>
          </cell>
          <cell r="X130">
            <v>0</v>
          </cell>
          <cell r="Y130">
            <v>183.45860999999999</v>
          </cell>
          <cell r="Z130">
            <v>21.928450000000002</v>
          </cell>
          <cell r="AA130">
            <v>3.4479999999999997E-2</v>
          </cell>
          <cell r="AB130">
            <v>26.71904</v>
          </cell>
          <cell r="AD130">
            <v>0</v>
          </cell>
          <cell r="AE130">
            <v>0</v>
          </cell>
          <cell r="AG130">
            <v>1.4129800000000001</v>
          </cell>
          <cell r="AH130">
            <v>0</v>
          </cell>
          <cell r="AJ130">
            <v>0</v>
          </cell>
        </row>
        <row r="131">
          <cell r="A131" t="str">
            <v>SCI AEP ACTIF 216839082</v>
          </cell>
          <cell r="B131" t="str">
            <v>SCI AEP ACTIF 2168</v>
          </cell>
          <cell r="C131">
            <v>39082</v>
          </cell>
          <cell r="D131">
            <v>297.47122999999999</v>
          </cell>
          <cell r="E131">
            <v>15.499560000000001</v>
          </cell>
          <cell r="F131">
            <v>65.707490000000007</v>
          </cell>
          <cell r="G131">
            <v>28.455850000000002</v>
          </cell>
          <cell r="H131">
            <v>27.653919999999999</v>
          </cell>
          <cell r="I131">
            <v>0</v>
          </cell>
          <cell r="J131">
            <v>815.56333999999993</v>
          </cell>
          <cell r="K131">
            <v>0</v>
          </cell>
          <cell r="L131">
            <v>64.436639999999997</v>
          </cell>
          <cell r="M131">
            <v>0.56235999999999997</v>
          </cell>
          <cell r="N131">
            <v>0.66265999999999992</v>
          </cell>
          <cell r="O131">
            <v>12.39026</v>
          </cell>
          <cell r="P131">
            <v>0</v>
          </cell>
          <cell r="Q131">
            <v>0</v>
          </cell>
          <cell r="R131">
            <v>0</v>
          </cell>
          <cell r="S131">
            <v>11.504110000000001</v>
          </cell>
          <cell r="T131">
            <v>1.4685899999999998</v>
          </cell>
          <cell r="U131">
            <v>18.797000000000001</v>
          </cell>
          <cell r="V131">
            <v>9.2550000000000008</v>
          </cell>
          <cell r="W131">
            <v>0</v>
          </cell>
          <cell r="X131">
            <v>0</v>
          </cell>
          <cell r="Y131">
            <v>175.02157</v>
          </cell>
          <cell r="Z131">
            <v>0</v>
          </cell>
          <cell r="AA131">
            <v>1.9538199999999999</v>
          </cell>
          <cell r="AB131">
            <v>12.716799999999999</v>
          </cell>
          <cell r="AD131">
            <v>0</v>
          </cell>
          <cell r="AE131">
            <v>0</v>
          </cell>
          <cell r="AG131">
            <v>0</v>
          </cell>
          <cell r="AH131">
            <v>0</v>
          </cell>
          <cell r="AJ131">
            <v>0</v>
          </cell>
        </row>
        <row r="132">
          <cell r="A132" t="str">
            <v>SCI AEP ACTIF 216839447</v>
          </cell>
          <cell r="B132" t="str">
            <v>SCI AEP ACTIF 2168</v>
          </cell>
          <cell r="C132">
            <v>39447</v>
          </cell>
          <cell r="D132">
            <v>270.11970000000002</v>
          </cell>
          <cell r="E132">
            <v>58.109919999999995</v>
          </cell>
          <cell r="F132">
            <v>68.724910000000008</v>
          </cell>
          <cell r="G132">
            <v>25.172999999999998</v>
          </cell>
          <cell r="H132">
            <v>-10.57485</v>
          </cell>
          <cell r="I132">
            <v>0</v>
          </cell>
          <cell r="J132">
            <v>0</v>
          </cell>
          <cell r="K132">
            <v>0</v>
          </cell>
          <cell r="L132">
            <v>55.547779999999996</v>
          </cell>
          <cell r="M132">
            <v>0.53754999999999997</v>
          </cell>
          <cell r="N132">
            <v>0</v>
          </cell>
          <cell r="O132">
            <v>2.4581300000000001</v>
          </cell>
          <cell r="P132">
            <v>0</v>
          </cell>
          <cell r="Q132">
            <v>0</v>
          </cell>
          <cell r="R132">
            <v>0</v>
          </cell>
          <cell r="S132">
            <v>17.327660000000002</v>
          </cell>
          <cell r="T132">
            <v>3.8129999999999997E-2</v>
          </cell>
          <cell r="U132">
            <v>19.739000000000001</v>
          </cell>
          <cell r="V132">
            <v>9.2550000000000008</v>
          </cell>
          <cell r="W132">
            <v>0</v>
          </cell>
          <cell r="X132">
            <v>0</v>
          </cell>
          <cell r="Y132">
            <v>183.45122999999998</v>
          </cell>
          <cell r="Z132">
            <v>0</v>
          </cell>
          <cell r="AA132">
            <v>0</v>
          </cell>
          <cell r="AB132">
            <v>0</v>
          </cell>
          <cell r="AD132">
            <v>0</v>
          </cell>
          <cell r="AE132">
            <v>0</v>
          </cell>
          <cell r="AG132">
            <v>0</v>
          </cell>
          <cell r="AH132">
            <v>0</v>
          </cell>
          <cell r="AJ132">
            <v>0</v>
          </cell>
        </row>
        <row r="133">
          <cell r="A133" t="str">
            <v>SCI AEP ACTIF 2168BUDGET 2007</v>
          </cell>
          <cell r="B133" t="str">
            <v>SCI AEP ACTIF 2168</v>
          </cell>
          <cell r="C133" t="str">
            <v>BUDGET 2007</v>
          </cell>
          <cell r="D133">
            <v>287.697</v>
          </cell>
          <cell r="E133">
            <v>0</v>
          </cell>
          <cell r="F133">
            <v>32.563000000000002</v>
          </cell>
          <cell r="G133">
            <v>23.939</v>
          </cell>
          <cell r="H133">
            <v>0</v>
          </cell>
          <cell r="I133">
            <v>0</v>
          </cell>
          <cell r="J133">
            <v>0</v>
          </cell>
          <cell r="K133">
            <v>0</v>
          </cell>
          <cell r="L133">
            <v>29.59</v>
          </cell>
          <cell r="M133">
            <v>0.57399999999999995</v>
          </cell>
          <cell r="N133">
            <v>5.923</v>
          </cell>
          <cell r="O133">
            <v>0</v>
          </cell>
          <cell r="P133">
            <v>0</v>
          </cell>
          <cell r="Q133">
            <v>0</v>
          </cell>
          <cell r="R133">
            <v>0</v>
          </cell>
          <cell r="S133">
            <v>0</v>
          </cell>
          <cell r="T133">
            <v>0</v>
          </cell>
          <cell r="U133">
            <v>16.199000000000002</v>
          </cell>
          <cell r="V133">
            <v>9.2550000000000008</v>
          </cell>
          <cell r="W133">
            <v>0</v>
          </cell>
          <cell r="X133">
            <v>0</v>
          </cell>
          <cell r="Y133">
            <v>0</v>
          </cell>
          <cell r="Z133">
            <v>0</v>
          </cell>
          <cell r="AA133">
            <v>0</v>
          </cell>
          <cell r="AB133">
            <v>31</v>
          </cell>
          <cell r="AD133">
            <v>0</v>
          </cell>
          <cell r="AE133">
            <v>0</v>
          </cell>
          <cell r="AG133">
            <v>0</v>
          </cell>
          <cell r="AH133">
            <v>0</v>
          </cell>
          <cell r="AJ133">
            <v>0</v>
          </cell>
        </row>
        <row r="134">
          <cell r="A134" t="str">
            <v>SCI AEP ACTIF 2168BUDGET 2008</v>
          </cell>
          <cell r="B134" t="str">
            <v>SCI AEP ACTIF 2168</v>
          </cell>
          <cell r="C134" t="str">
            <v>BUDGET 2008</v>
          </cell>
          <cell r="D134">
            <v>0</v>
          </cell>
          <cell r="E134">
            <v>0</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D134">
            <v>0</v>
          </cell>
          <cell r="AE134">
            <v>0</v>
          </cell>
          <cell r="AG134">
            <v>0</v>
          </cell>
          <cell r="AH134">
            <v>0</v>
          </cell>
          <cell r="AJ134">
            <v>0</v>
          </cell>
        </row>
        <row r="135">
          <cell r="A135" t="str">
            <v>SCI AEP ACTIF 2168BUDGET 2009</v>
          </cell>
          <cell r="B135" t="str">
            <v>SCI AEP ACTIF 2168</v>
          </cell>
          <cell r="C135" t="str">
            <v>BUDGET 2009</v>
          </cell>
          <cell r="D135">
            <v>0</v>
          </cell>
          <cell r="E135">
            <v>0</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D135">
            <v>0</v>
          </cell>
          <cell r="AE135">
            <v>0</v>
          </cell>
          <cell r="AG135">
            <v>0</v>
          </cell>
          <cell r="AH135">
            <v>0</v>
          </cell>
          <cell r="AJ135">
            <v>0</v>
          </cell>
        </row>
        <row r="136">
          <cell r="A136" t="str">
            <v>SCI AEP ACTIF 2168BUDGET 2010</v>
          </cell>
          <cell r="B136" t="str">
            <v>SCI AEP ACTIF 2168</v>
          </cell>
          <cell r="C136" t="str">
            <v>BUDGET 2010</v>
          </cell>
          <cell r="D136">
            <v>0</v>
          </cell>
          <cell r="E136">
            <v>0</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D136">
            <v>0</v>
          </cell>
          <cell r="AE136">
            <v>0</v>
          </cell>
          <cell r="AG136">
            <v>0</v>
          </cell>
          <cell r="AH136">
            <v>0</v>
          </cell>
          <cell r="AJ136">
            <v>0</v>
          </cell>
        </row>
        <row r="137">
          <cell r="A137" t="str">
            <v>SCI AEP ACTIF 2168BUDGET 2011</v>
          </cell>
          <cell r="B137" t="str">
            <v>SCI AEP ACTIF 2168</v>
          </cell>
          <cell r="C137" t="str">
            <v>BUDGET 2011</v>
          </cell>
          <cell r="D137">
            <v>0</v>
          </cell>
          <cell r="E137">
            <v>0</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D137">
            <v>0</v>
          </cell>
          <cell r="AE137">
            <v>0</v>
          </cell>
          <cell r="AG137">
            <v>0</v>
          </cell>
          <cell r="AH137">
            <v>0</v>
          </cell>
          <cell r="AJ137">
            <v>0</v>
          </cell>
        </row>
        <row r="138">
          <cell r="A138" t="str">
            <v>SCI AEP ACTIF 2168BUDGET 2012</v>
          </cell>
          <cell r="B138" t="str">
            <v>SCI AEP ACTIF 2168</v>
          </cell>
          <cell r="C138" t="str">
            <v>BUDGET 2012</v>
          </cell>
          <cell r="D138">
            <v>0</v>
          </cell>
          <cell r="E138">
            <v>0</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D138">
            <v>0</v>
          </cell>
          <cell r="AE138">
            <v>0</v>
          </cell>
          <cell r="AG138">
            <v>0</v>
          </cell>
          <cell r="AH138">
            <v>0</v>
          </cell>
          <cell r="AJ138">
            <v>0</v>
          </cell>
        </row>
        <row r="139">
          <cell r="A139" t="str">
            <v>SCI AEP ACTIF 2168BUDGET 2013</v>
          </cell>
          <cell r="B139" t="str">
            <v>SCI AEP ACTIF 2168</v>
          </cell>
          <cell r="C139" t="str">
            <v>BUDGET 2013</v>
          </cell>
          <cell r="D139">
            <v>0</v>
          </cell>
          <cell r="E139">
            <v>0</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D139">
            <v>0</v>
          </cell>
          <cell r="AE139">
            <v>0</v>
          </cell>
          <cell r="AG139">
            <v>0</v>
          </cell>
          <cell r="AH139">
            <v>0</v>
          </cell>
          <cell r="AJ139">
            <v>0</v>
          </cell>
        </row>
        <row r="140">
          <cell r="A140" t="str">
            <v>SCI AEP ACTIF 2168BUDGET 2014</v>
          </cell>
          <cell r="B140" t="str">
            <v>SCI AEP ACTIF 2168</v>
          </cell>
          <cell r="C140" t="str">
            <v>BUDGET 2014</v>
          </cell>
          <cell r="D140">
            <v>0</v>
          </cell>
          <cell r="E140">
            <v>0</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D140">
            <v>0</v>
          </cell>
          <cell r="AE140">
            <v>0</v>
          </cell>
          <cell r="AG140">
            <v>0</v>
          </cell>
          <cell r="AH140">
            <v>0</v>
          </cell>
          <cell r="AJ140">
            <v>0</v>
          </cell>
        </row>
        <row r="141">
          <cell r="A141" t="str">
            <v>SCI AEP ACTIF 2168BUDGET 2015</v>
          </cell>
          <cell r="B141" t="str">
            <v>SCI AEP ACTIF 2168</v>
          </cell>
          <cell r="C141" t="str">
            <v>BUDGET 2015</v>
          </cell>
          <cell r="D141">
            <v>0</v>
          </cell>
          <cell r="E141">
            <v>0</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D141">
            <v>0</v>
          </cell>
          <cell r="AE141">
            <v>0</v>
          </cell>
          <cell r="AG141">
            <v>0</v>
          </cell>
          <cell r="AH141">
            <v>0</v>
          </cell>
          <cell r="AJ141">
            <v>0</v>
          </cell>
        </row>
        <row r="142">
          <cell r="A142" t="str">
            <v>SCI AEP ACTIF 2168BUDGET 2016</v>
          </cell>
          <cell r="B142" t="str">
            <v>SCI AEP ACTIF 2168</v>
          </cell>
          <cell r="C142" t="str">
            <v>BUDGET 2016</v>
          </cell>
          <cell r="D142">
            <v>0</v>
          </cell>
          <cell r="E142">
            <v>0</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D142">
            <v>0</v>
          </cell>
          <cell r="AE142">
            <v>0</v>
          </cell>
          <cell r="AG142">
            <v>0</v>
          </cell>
          <cell r="AH142">
            <v>0</v>
          </cell>
          <cell r="AJ142">
            <v>0</v>
          </cell>
        </row>
        <row r="143">
          <cell r="A143" t="str">
            <v>SCI AEP ACTIF 2168BUDGET 2017</v>
          </cell>
          <cell r="B143" t="str">
            <v>SCI AEP ACTIF 2168</v>
          </cell>
          <cell r="C143" t="str">
            <v>BUDGET 2017</v>
          </cell>
          <cell r="D143">
            <v>0</v>
          </cell>
          <cell r="E143">
            <v>0</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D143">
            <v>0</v>
          </cell>
          <cell r="AE143">
            <v>0</v>
          </cell>
          <cell r="AG143">
            <v>0</v>
          </cell>
          <cell r="AH143">
            <v>0</v>
          </cell>
          <cell r="AJ143">
            <v>0</v>
          </cell>
        </row>
        <row r="144">
          <cell r="A144" t="str">
            <v>SCI AEP ACTIF 217038717</v>
          </cell>
          <cell r="B144" t="str">
            <v>SCI AEP ACTIF 2170</v>
          </cell>
          <cell r="C144">
            <v>38717</v>
          </cell>
          <cell r="D144">
            <v>197.32646</v>
          </cell>
          <cell r="E144">
            <v>5.1483500000000006</v>
          </cell>
          <cell r="F144">
            <v>5.69848</v>
          </cell>
          <cell r="G144">
            <v>3.21001</v>
          </cell>
          <cell r="H144">
            <v>22.773769999999999</v>
          </cell>
          <cell r="I144">
            <v>0</v>
          </cell>
          <cell r="J144">
            <v>0</v>
          </cell>
          <cell r="K144">
            <v>0</v>
          </cell>
          <cell r="L144">
            <v>5.1068299999999995</v>
          </cell>
          <cell r="M144">
            <v>0.32937</v>
          </cell>
          <cell r="N144">
            <v>0</v>
          </cell>
          <cell r="O144">
            <v>0</v>
          </cell>
          <cell r="P144">
            <v>0</v>
          </cell>
          <cell r="Q144">
            <v>0</v>
          </cell>
          <cell r="R144">
            <v>0</v>
          </cell>
          <cell r="S144">
            <v>2.0099999999999998</v>
          </cell>
          <cell r="T144">
            <v>5.638E-2</v>
          </cell>
          <cell r="U144">
            <v>3.21</v>
          </cell>
          <cell r="V144">
            <v>0</v>
          </cell>
          <cell r="W144">
            <v>0</v>
          </cell>
          <cell r="X144">
            <v>0</v>
          </cell>
          <cell r="Y144">
            <v>34.909109999999998</v>
          </cell>
          <cell r="Z144">
            <v>0</v>
          </cell>
          <cell r="AA144">
            <v>4.0000000000000002E-4</v>
          </cell>
          <cell r="AB144">
            <v>3.18425</v>
          </cell>
          <cell r="AD144">
            <v>0</v>
          </cell>
          <cell r="AE144">
            <v>0</v>
          </cell>
          <cell r="AG144">
            <v>0</v>
          </cell>
          <cell r="AH144">
            <v>0</v>
          </cell>
          <cell r="AJ144">
            <v>0</v>
          </cell>
        </row>
        <row r="145">
          <cell r="A145" t="str">
            <v>SCI AEP ACTIF 217039082</v>
          </cell>
          <cell r="B145" t="str">
            <v>SCI AEP ACTIF 2170</v>
          </cell>
          <cell r="C145">
            <v>39082</v>
          </cell>
          <cell r="D145">
            <v>206.70401999999999</v>
          </cell>
          <cell r="E145">
            <v>0</v>
          </cell>
          <cell r="F145">
            <v>6.63096</v>
          </cell>
          <cell r="G145">
            <v>1.0980000000000001</v>
          </cell>
          <cell r="H145">
            <v>0</v>
          </cell>
          <cell r="I145">
            <v>0</v>
          </cell>
          <cell r="J145">
            <v>0</v>
          </cell>
          <cell r="K145">
            <v>0</v>
          </cell>
          <cell r="L145">
            <v>12.544270000000001</v>
          </cell>
          <cell r="M145">
            <v>9.9199999999999997E-2</v>
          </cell>
          <cell r="N145">
            <v>0</v>
          </cell>
          <cell r="O145">
            <v>6.7661600000000002</v>
          </cell>
          <cell r="P145">
            <v>0</v>
          </cell>
          <cell r="Q145">
            <v>0</v>
          </cell>
          <cell r="R145">
            <v>0</v>
          </cell>
          <cell r="S145">
            <v>1</v>
          </cell>
          <cell r="T145">
            <v>0</v>
          </cell>
          <cell r="U145">
            <v>1.0980000000000001</v>
          </cell>
          <cell r="V145">
            <v>0</v>
          </cell>
          <cell r="W145">
            <v>0</v>
          </cell>
          <cell r="X145">
            <v>0</v>
          </cell>
          <cell r="Y145">
            <v>34.646620000000006</v>
          </cell>
          <cell r="Z145">
            <v>0</v>
          </cell>
          <cell r="AA145">
            <v>0</v>
          </cell>
          <cell r="AB145">
            <v>1.5807599999999999</v>
          </cell>
          <cell r="AD145">
            <v>0</v>
          </cell>
          <cell r="AE145">
            <v>0</v>
          </cell>
          <cell r="AG145">
            <v>0</v>
          </cell>
          <cell r="AH145">
            <v>0</v>
          </cell>
          <cell r="AJ145">
            <v>0</v>
          </cell>
        </row>
        <row r="146">
          <cell r="A146" t="str">
            <v>SCI AEP ACTIF 217039447</v>
          </cell>
          <cell r="B146" t="str">
            <v>SCI AEP ACTIF 2170</v>
          </cell>
          <cell r="C146">
            <v>39447</v>
          </cell>
          <cell r="D146">
            <v>217.59154000000001</v>
          </cell>
          <cell r="E146">
            <v>0</v>
          </cell>
          <cell r="F146">
            <v>4.3208500000000001</v>
          </cell>
          <cell r="G146">
            <v>3.4209999999999998</v>
          </cell>
          <cell r="H146">
            <v>-4.2218900000000001</v>
          </cell>
          <cell r="I146">
            <v>0</v>
          </cell>
          <cell r="J146">
            <v>0</v>
          </cell>
          <cell r="K146">
            <v>0</v>
          </cell>
          <cell r="L146">
            <v>5.3565999999999994</v>
          </cell>
          <cell r="M146">
            <v>9.423999999999999E-2</v>
          </cell>
          <cell r="N146">
            <v>0</v>
          </cell>
          <cell r="O146">
            <v>0</v>
          </cell>
          <cell r="P146">
            <v>0</v>
          </cell>
          <cell r="Q146">
            <v>0</v>
          </cell>
          <cell r="R146">
            <v>0</v>
          </cell>
          <cell r="S146">
            <v>2.7</v>
          </cell>
          <cell r="T146">
            <v>0</v>
          </cell>
          <cell r="U146">
            <v>3.4209999999999998</v>
          </cell>
          <cell r="V146">
            <v>0</v>
          </cell>
          <cell r="W146">
            <v>0</v>
          </cell>
          <cell r="X146">
            <v>0</v>
          </cell>
          <cell r="Y146">
            <v>34.646620000000006</v>
          </cell>
          <cell r="Z146">
            <v>0</v>
          </cell>
          <cell r="AA146">
            <v>0</v>
          </cell>
          <cell r="AB146">
            <v>-0.18475999999999998</v>
          </cell>
          <cell r="AD146">
            <v>0</v>
          </cell>
          <cell r="AE146">
            <v>0</v>
          </cell>
          <cell r="AG146">
            <v>0</v>
          </cell>
          <cell r="AH146">
            <v>0</v>
          </cell>
          <cell r="AJ146">
            <v>0</v>
          </cell>
        </row>
        <row r="147">
          <cell r="A147" t="str">
            <v>SCI AEP ACTIF 2170BUDGET 2007</v>
          </cell>
          <cell r="B147" t="str">
            <v>SCI AEP ACTIF 2170</v>
          </cell>
          <cell r="C147" t="str">
            <v>BUDGET 2007</v>
          </cell>
          <cell r="D147">
            <v>215.94499999999999</v>
          </cell>
          <cell r="E147">
            <v>0</v>
          </cell>
          <cell r="F147">
            <v>3.5510000000000002</v>
          </cell>
          <cell r="G147">
            <v>1.1200000000000001</v>
          </cell>
          <cell r="H147">
            <v>0</v>
          </cell>
          <cell r="I147">
            <v>0</v>
          </cell>
          <cell r="J147">
            <v>0</v>
          </cell>
          <cell r="K147">
            <v>0</v>
          </cell>
          <cell r="L147">
            <v>3.45</v>
          </cell>
          <cell r="M147">
            <v>0.10100000000000001</v>
          </cell>
          <cell r="N147">
            <v>0</v>
          </cell>
          <cell r="O147">
            <v>0</v>
          </cell>
          <cell r="P147">
            <v>0</v>
          </cell>
          <cell r="Q147">
            <v>0</v>
          </cell>
          <cell r="R147">
            <v>0</v>
          </cell>
          <cell r="S147">
            <v>0</v>
          </cell>
          <cell r="T147">
            <v>0</v>
          </cell>
          <cell r="U147">
            <v>0.61499999999999999</v>
          </cell>
          <cell r="V147">
            <v>0</v>
          </cell>
          <cell r="W147">
            <v>0.505</v>
          </cell>
          <cell r="X147">
            <v>0</v>
          </cell>
          <cell r="Y147">
            <v>0</v>
          </cell>
          <cell r="Z147">
            <v>0</v>
          </cell>
          <cell r="AA147">
            <v>0</v>
          </cell>
          <cell r="AB147">
            <v>0</v>
          </cell>
          <cell r="AD147">
            <v>0</v>
          </cell>
          <cell r="AE147">
            <v>0</v>
          </cell>
          <cell r="AG147">
            <v>0</v>
          </cell>
          <cell r="AH147">
            <v>0</v>
          </cell>
          <cell r="AJ147">
            <v>0</v>
          </cell>
        </row>
        <row r="148">
          <cell r="A148" t="str">
            <v>SCI AEP ACTIF 2170BUDGET 2008</v>
          </cell>
          <cell r="B148" t="str">
            <v>SCI AEP ACTIF 2170</v>
          </cell>
          <cell r="C148" t="str">
            <v>BUDGET 2008</v>
          </cell>
          <cell r="D148">
            <v>0</v>
          </cell>
          <cell r="E148">
            <v>0</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D148">
            <v>0</v>
          </cell>
          <cell r="AE148">
            <v>0</v>
          </cell>
          <cell r="AG148">
            <v>0</v>
          </cell>
          <cell r="AH148">
            <v>0</v>
          </cell>
          <cell r="AJ148">
            <v>0</v>
          </cell>
        </row>
        <row r="149">
          <cell r="A149" t="str">
            <v>SCI AEP ACTIF 2170BUDGET 2009</v>
          </cell>
          <cell r="B149" t="str">
            <v>SCI AEP ACTIF 2170</v>
          </cell>
          <cell r="C149" t="str">
            <v>BUDGET 2009</v>
          </cell>
          <cell r="D149">
            <v>0</v>
          </cell>
          <cell r="E149">
            <v>0</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D149">
            <v>0</v>
          </cell>
          <cell r="AE149">
            <v>0</v>
          </cell>
          <cell r="AG149">
            <v>0</v>
          </cell>
          <cell r="AH149">
            <v>0</v>
          </cell>
          <cell r="AJ149">
            <v>0</v>
          </cell>
        </row>
        <row r="150">
          <cell r="A150" t="str">
            <v>SCI AEP ACTIF 2170BUDGET 2010</v>
          </cell>
          <cell r="B150" t="str">
            <v>SCI AEP ACTIF 2170</v>
          </cell>
          <cell r="C150" t="str">
            <v>BUDGET 2010</v>
          </cell>
          <cell r="D150">
            <v>0</v>
          </cell>
          <cell r="E150">
            <v>0</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D150">
            <v>0</v>
          </cell>
          <cell r="AE150">
            <v>0</v>
          </cell>
          <cell r="AG150">
            <v>0</v>
          </cell>
          <cell r="AH150">
            <v>0</v>
          </cell>
          <cell r="AJ150">
            <v>0</v>
          </cell>
        </row>
        <row r="151">
          <cell r="A151" t="str">
            <v>SCI AEP ACTIF 2170BUDGET 2011</v>
          </cell>
          <cell r="B151" t="str">
            <v>SCI AEP ACTIF 2170</v>
          </cell>
          <cell r="C151" t="str">
            <v>BUDGET 2011</v>
          </cell>
          <cell r="D151">
            <v>0</v>
          </cell>
          <cell r="E151">
            <v>0</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D151">
            <v>0</v>
          </cell>
          <cell r="AE151">
            <v>0</v>
          </cell>
          <cell r="AG151">
            <v>0</v>
          </cell>
          <cell r="AH151">
            <v>0</v>
          </cell>
          <cell r="AJ151">
            <v>0</v>
          </cell>
        </row>
        <row r="152">
          <cell r="A152" t="str">
            <v>SCI AEP ACTIF 2170BUDGET 2012</v>
          </cell>
          <cell r="B152" t="str">
            <v>SCI AEP ACTIF 2170</v>
          </cell>
          <cell r="C152" t="str">
            <v>BUDGET 2012</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D152">
            <v>0</v>
          </cell>
          <cell r="AE152">
            <v>0</v>
          </cell>
          <cell r="AG152">
            <v>0</v>
          </cell>
          <cell r="AH152">
            <v>0</v>
          </cell>
          <cell r="AJ152">
            <v>0</v>
          </cell>
        </row>
        <row r="153">
          <cell r="A153" t="str">
            <v>SCI AEP ACTIF 2170BUDGET 2013</v>
          </cell>
          <cell r="B153" t="str">
            <v>SCI AEP ACTIF 2170</v>
          </cell>
          <cell r="C153" t="str">
            <v>BUDGET 2013</v>
          </cell>
          <cell r="D153">
            <v>0</v>
          </cell>
          <cell r="E153">
            <v>0</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D153">
            <v>0</v>
          </cell>
          <cell r="AE153">
            <v>0</v>
          </cell>
          <cell r="AG153">
            <v>0</v>
          </cell>
          <cell r="AH153">
            <v>0</v>
          </cell>
          <cell r="AJ153">
            <v>0</v>
          </cell>
        </row>
        <row r="154">
          <cell r="A154" t="str">
            <v>SCI AEP ACTIF 2170BUDGET 2014</v>
          </cell>
          <cell r="B154" t="str">
            <v>SCI AEP ACTIF 2170</v>
          </cell>
          <cell r="C154" t="str">
            <v>BUDGET 2014</v>
          </cell>
          <cell r="D154">
            <v>0</v>
          </cell>
          <cell r="E154">
            <v>0</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D154">
            <v>0</v>
          </cell>
          <cell r="AE154">
            <v>0</v>
          </cell>
          <cell r="AG154">
            <v>0</v>
          </cell>
          <cell r="AH154">
            <v>0</v>
          </cell>
          <cell r="AJ154">
            <v>0</v>
          </cell>
        </row>
        <row r="155">
          <cell r="A155" t="str">
            <v>SCI AEP ACTIF 2170BUDGET 2015</v>
          </cell>
          <cell r="B155" t="str">
            <v>SCI AEP ACTIF 2170</v>
          </cell>
          <cell r="C155" t="str">
            <v>BUDGET 2015</v>
          </cell>
          <cell r="D155">
            <v>0</v>
          </cell>
          <cell r="E155">
            <v>0</v>
          </cell>
          <cell r="F155">
            <v>0</v>
          </cell>
          <cell r="G155">
            <v>0</v>
          </cell>
          <cell r="H155">
            <v>0</v>
          </cell>
          <cell r="I155">
            <v>0</v>
          </cell>
          <cell r="J155">
            <v>0</v>
          </cell>
          <cell r="K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D155">
            <v>0</v>
          </cell>
          <cell r="AE155">
            <v>0</v>
          </cell>
          <cell r="AG155">
            <v>0</v>
          </cell>
          <cell r="AH155">
            <v>0</v>
          </cell>
          <cell r="AJ155">
            <v>0</v>
          </cell>
        </row>
        <row r="156">
          <cell r="A156" t="str">
            <v>SCI AEP ACTIF 2170BUDGET 2016</v>
          </cell>
          <cell r="B156" t="str">
            <v>SCI AEP ACTIF 2170</v>
          </cell>
          <cell r="C156" t="str">
            <v>BUDGET 2016</v>
          </cell>
          <cell r="D156">
            <v>0</v>
          </cell>
          <cell r="E156">
            <v>0</v>
          </cell>
          <cell r="F156">
            <v>0</v>
          </cell>
          <cell r="G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D156">
            <v>0</v>
          </cell>
          <cell r="AE156">
            <v>0</v>
          </cell>
          <cell r="AG156">
            <v>0</v>
          </cell>
          <cell r="AH156">
            <v>0</v>
          </cell>
          <cell r="AJ156">
            <v>0</v>
          </cell>
        </row>
        <row r="157">
          <cell r="A157" t="str">
            <v>SCI AEP ACTIF 2170BUDGET 2017</v>
          </cell>
          <cell r="B157" t="str">
            <v>SCI AEP ACTIF 2170</v>
          </cell>
          <cell r="C157" t="str">
            <v>BUDGET 2017</v>
          </cell>
          <cell r="D157">
            <v>0</v>
          </cell>
          <cell r="E157">
            <v>0</v>
          </cell>
          <cell r="F157">
            <v>0</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D157">
            <v>0</v>
          </cell>
          <cell r="AE157">
            <v>0</v>
          </cell>
          <cell r="AG157">
            <v>0</v>
          </cell>
          <cell r="AH157">
            <v>0</v>
          </cell>
          <cell r="AJ157">
            <v>0</v>
          </cell>
        </row>
        <row r="158">
          <cell r="A158" t="str">
            <v>SCI AEP ACTIF 217138717</v>
          </cell>
          <cell r="B158" t="str">
            <v>SCI AEP ACTIF 2171</v>
          </cell>
          <cell r="C158">
            <v>38717</v>
          </cell>
          <cell r="D158">
            <v>379.19715000000002</v>
          </cell>
          <cell r="E158">
            <v>9.4799299999999995</v>
          </cell>
          <cell r="F158">
            <v>211.10576</v>
          </cell>
          <cell r="G158">
            <v>79.977999999999994</v>
          </cell>
          <cell r="H158">
            <v>30.85568</v>
          </cell>
          <cell r="I158">
            <v>0</v>
          </cell>
          <cell r="J158">
            <v>0</v>
          </cell>
          <cell r="K158">
            <v>0</v>
          </cell>
          <cell r="L158">
            <v>164.75515999999996</v>
          </cell>
          <cell r="M158">
            <v>2.1596100000000003</v>
          </cell>
          <cell r="N158">
            <v>0</v>
          </cell>
          <cell r="O158">
            <v>0</v>
          </cell>
          <cell r="P158">
            <v>0</v>
          </cell>
          <cell r="Q158">
            <v>0</v>
          </cell>
          <cell r="R158">
            <v>0</v>
          </cell>
          <cell r="S158">
            <v>0.36959000000000003</v>
          </cell>
          <cell r="T158">
            <v>10.03332</v>
          </cell>
          <cell r="U158">
            <v>61.603999999999999</v>
          </cell>
          <cell r="V158">
            <v>18.373999999999999</v>
          </cell>
          <cell r="W158">
            <v>0</v>
          </cell>
          <cell r="X158">
            <v>0</v>
          </cell>
          <cell r="Y158">
            <v>251.66446999999999</v>
          </cell>
          <cell r="Z158">
            <v>0</v>
          </cell>
          <cell r="AA158">
            <v>-1E-3</v>
          </cell>
          <cell r="AB158">
            <v>54.488849999999999</v>
          </cell>
          <cell r="AD158">
            <v>0</v>
          </cell>
          <cell r="AE158">
            <v>0</v>
          </cell>
          <cell r="AG158">
            <v>0</v>
          </cell>
          <cell r="AH158">
            <v>0</v>
          </cell>
          <cell r="AJ158">
            <v>0</v>
          </cell>
        </row>
        <row r="159">
          <cell r="A159" t="str">
            <v>SCI AEP ACTIF 217139082</v>
          </cell>
          <cell r="B159" t="str">
            <v>SCI AEP ACTIF 2171</v>
          </cell>
          <cell r="C159">
            <v>39082</v>
          </cell>
          <cell r="D159">
            <v>207.82464999999999</v>
          </cell>
          <cell r="E159">
            <v>1E-4</v>
          </cell>
          <cell r="F159">
            <v>180.30384000000001</v>
          </cell>
          <cell r="G159">
            <v>3.6912899999999973</v>
          </cell>
          <cell r="H159">
            <v>-21.87435</v>
          </cell>
          <cell r="I159">
            <v>0</v>
          </cell>
          <cell r="J159">
            <v>0</v>
          </cell>
          <cell r="K159">
            <v>0</v>
          </cell>
          <cell r="L159">
            <v>279.01991999999996</v>
          </cell>
          <cell r="M159">
            <v>25.667330000000003</v>
          </cell>
          <cell r="N159">
            <v>44.387999999999998</v>
          </cell>
          <cell r="O159">
            <v>6.3222100000000001</v>
          </cell>
          <cell r="P159">
            <v>0</v>
          </cell>
          <cell r="Q159">
            <v>0</v>
          </cell>
          <cell r="R159">
            <v>0</v>
          </cell>
          <cell r="S159">
            <v>22.715190000000003</v>
          </cell>
          <cell r="T159">
            <v>123.00879</v>
          </cell>
          <cell r="U159">
            <v>60.777999999999992</v>
          </cell>
          <cell r="V159">
            <v>18.373999999999999</v>
          </cell>
          <cell r="W159">
            <v>0</v>
          </cell>
          <cell r="X159">
            <v>0</v>
          </cell>
          <cell r="Y159">
            <v>258.54894000000002</v>
          </cell>
          <cell r="Z159">
            <v>93.231160000000003</v>
          </cell>
          <cell r="AA159">
            <v>0</v>
          </cell>
          <cell r="AB159">
            <v>896.20864000000006</v>
          </cell>
          <cell r="AD159">
            <v>0</v>
          </cell>
          <cell r="AE159">
            <v>0</v>
          </cell>
          <cell r="AG159">
            <v>0</v>
          </cell>
          <cell r="AH159">
            <v>361.06096000000002</v>
          </cell>
          <cell r="AJ159">
            <v>0</v>
          </cell>
        </row>
        <row r="160">
          <cell r="A160" t="str">
            <v>SCI AEP ACTIF 217139447</v>
          </cell>
          <cell r="B160" t="str">
            <v>SCI AEP ACTIF 2171</v>
          </cell>
          <cell r="C160">
            <v>39447</v>
          </cell>
          <cell r="D160">
            <v>544.55911000000003</v>
          </cell>
          <cell r="E160">
            <v>1.0000000000000001E-5</v>
          </cell>
          <cell r="F160">
            <v>215.92296999999999</v>
          </cell>
          <cell r="G160">
            <v>83.906999999999996</v>
          </cell>
          <cell r="H160">
            <v>-12.19098</v>
          </cell>
          <cell r="I160">
            <v>0</v>
          </cell>
          <cell r="J160">
            <v>0</v>
          </cell>
          <cell r="K160">
            <v>0</v>
          </cell>
          <cell r="L160">
            <v>234.24079999999998</v>
          </cell>
          <cell r="M160">
            <v>6.6315</v>
          </cell>
          <cell r="N160">
            <v>0</v>
          </cell>
          <cell r="O160">
            <v>0</v>
          </cell>
          <cell r="P160">
            <v>0</v>
          </cell>
          <cell r="Q160">
            <v>0</v>
          </cell>
          <cell r="R160">
            <v>0</v>
          </cell>
          <cell r="S160">
            <v>5.0365000000000002</v>
          </cell>
          <cell r="T160">
            <v>-12.331719999999999</v>
          </cell>
          <cell r="U160">
            <v>65.533000000000001</v>
          </cell>
          <cell r="V160">
            <v>18.373999999999999</v>
          </cell>
          <cell r="W160">
            <v>0</v>
          </cell>
          <cell r="X160">
            <v>0</v>
          </cell>
          <cell r="Y160">
            <v>289.59415999999999</v>
          </cell>
          <cell r="Z160">
            <v>55.865169999999999</v>
          </cell>
          <cell r="AA160">
            <v>0</v>
          </cell>
          <cell r="AB160">
            <v>52.302500000000002</v>
          </cell>
          <cell r="AD160">
            <v>0</v>
          </cell>
          <cell r="AE160">
            <v>0</v>
          </cell>
          <cell r="AG160">
            <v>0</v>
          </cell>
          <cell r="AH160">
            <v>0</v>
          </cell>
          <cell r="AJ160">
            <v>0</v>
          </cell>
        </row>
        <row r="161">
          <cell r="A161" t="str">
            <v>SCI AEP ACTIF 2171BUDGET 2007</v>
          </cell>
          <cell r="B161" t="str">
            <v>SCI AEP ACTIF 2171</v>
          </cell>
          <cell r="C161" t="str">
            <v>BUDGET 2007</v>
          </cell>
          <cell r="D161">
            <v>534.62900000000002</v>
          </cell>
          <cell r="E161">
            <v>0</v>
          </cell>
          <cell r="F161">
            <v>281.779</v>
          </cell>
          <cell r="G161">
            <v>55.5</v>
          </cell>
          <cell r="H161">
            <v>0</v>
          </cell>
          <cell r="I161">
            <v>0</v>
          </cell>
          <cell r="J161">
            <v>0</v>
          </cell>
          <cell r="K161">
            <v>0</v>
          </cell>
          <cell r="L161">
            <v>256.57</v>
          </cell>
          <cell r="M161">
            <v>0.66300000000000003</v>
          </cell>
          <cell r="N161">
            <v>1.9590000000000001</v>
          </cell>
          <cell r="O161">
            <v>0</v>
          </cell>
          <cell r="P161">
            <v>0</v>
          </cell>
          <cell r="Q161">
            <v>0</v>
          </cell>
          <cell r="R161">
            <v>0</v>
          </cell>
          <cell r="S161">
            <v>0</v>
          </cell>
          <cell r="T161">
            <v>0</v>
          </cell>
          <cell r="U161">
            <v>37.125999999999998</v>
          </cell>
          <cell r="V161">
            <v>18.373999999999999</v>
          </cell>
          <cell r="W161">
            <v>0</v>
          </cell>
          <cell r="X161">
            <v>0</v>
          </cell>
          <cell r="Y161">
            <v>0</v>
          </cell>
          <cell r="Z161">
            <v>0</v>
          </cell>
          <cell r="AA161">
            <v>0</v>
          </cell>
          <cell r="AB161">
            <v>117.2</v>
          </cell>
          <cell r="AD161">
            <v>0</v>
          </cell>
          <cell r="AE161">
            <v>0</v>
          </cell>
          <cell r="AG161">
            <v>0</v>
          </cell>
          <cell r="AH161">
            <v>0</v>
          </cell>
          <cell r="AJ161">
            <v>0</v>
          </cell>
        </row>
        <row r="162">
          <cell r="A162" t="str">
            <v>SCI AEP ACTIF 2171BUDGET 2008</v>
          </cell>
          <cell r="B162" t="str">
            <v>SCI AEP ACTIF 2171</v>
          </cell>
          <cell r="C162" t="str">
            <v>BUDGET 2008</v>
          </cell>
          <cell r="D162">
            <v>0</v>
          </cell>
          <cell r="E162">
            <v>0</v>
          </cell>
          <cell r="F162">
            <v>0</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D162">
            <v>0</v>
          </cell>
          <cell r="AE162">
            <v>0</v>
          </cell>
          <cell r="AG162">
            <v>0</v>
          </cell>
          <cell r="AH162">
            <v>0</v>
          </cell>
          <cell r="AJ162">
            <v>0</v>
          </cell>
        </row>
        <row r="163">
          <cell r="A163" t="str">
            <v>SCI AEP ACTIF 2171BUDGET 2009</v>
          </cell>
          <cell r="B163" t="str">
            <v>SCI AEP ACTIF 2171</v>
          </cell>
          <cell r="C163" t="str">
            <v>BUDGET 2009</v>
          </cell>
          <cell r="D163">
            <v>0</v>
          </cell>
          <cell r="E163">
            <v>0</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D163">
            <v>0</v>
          </cell>
          <cell r="AE163">
            <v>0</v>
          </cell>
          <cell r="AG163">
            <v>0</v>
          </cell>
          <cell r="AH163">
            <v>0</v>
          </cell>
          <cell r="AJ163">
            <v>0</v>
          </cell>
        </row>
        <row r="164">
          <cell r="A164" t="str">
            <v>SCI AEP ACTIF 2171BUDGET 2010</v>
          </cell>
          <cell r="B164" t="str">
            <v>SCI AEP ACTIF 2171</v>
          </cell>
          <cell r="C164" t="str">
            <v>BUDGET 2010</v>
          </cell>
          <cell r="D164">
            <v>0</v>
          </cell>
          <cell r="E164">
            <v>0</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D164">
            <v>0</v>
          </cell>
          <cell r="AE164">
            <v>0</v>
          </cell>
          <cell r="AG164">
            <v>0</v>
          </cell>
          <cell r="AH164">
            <v>0</v>
          </cell>
          <cell r="AJ164">
            <v>0</v>
          </cell>
        </row>
        <row r="165">
          <cell r="A165" t="str">
            <v>SCI AEP ACTIF 2171BUDGET 2011</v>
          </cell>
          <cell r="B165" t="str">
            <v>SCI AEP ACTIF 2171</v>
          </cell>
          <cell r="C165" t="str">
            <v>BUDGET 2011</v>
          </cell>
          <cell r="D165">
            <v>0</v>
          </cell>
          <cell r="E165">
            <v>0</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D165">
            <v>0</v>
          </cell>
          <cell r="AE165">
            <v>0</v>
          </cell>
          <cell r="AG165">
            <v>0</v>
          </cell>
          <cell r="AH165">
            <v>0</v>
          </cell>
          <cell r="AJ165">
            <v>0</v>
          </cell>
        </row>
        <row r="166">
          <cell r="A166" t="str">
            <v>SCI AEP ACTIF 2171BUDGET 2012</v>
          </cell>
          <cell r="B166" t="str">
            <v>SCI AEP ACTIF 2171</v>
          </cell>
          <cell r="C166" t="str">
            <v>BUDGET 2012</v>
          </cell>
          <cell r="D166">
            <v>0</v>
          </cell>
          <cell r="E166">
            <v>0</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D166">
            <v>0</v>
          </cell>
          <cell r="AE166">
            <v>0</v>
          </cell>
          <cell r="AG166">
            <v>0</v>
          </cell>
          <cell r="AH166">
            <v>0</v>
          </cell>
          <cell r="AJ166">
            <v>0</v>
          </cell>
        </row>
        <row r="167">
          <cell r="A167" t="str">
            <v>SCI AEP ACTIF 2171BUDGET 2013</v>
          </cell>
          <cell r="B167" t="str">
            <v>SCI AEP ACTIF 2171</v>
          </cell>
          <cell r="C167" t="str">
            <v>BUDGET 2013</v>
          </cell>
          <cell r="D167">
            <v>0</v>
          </cell>
          <cell r="E167">
            <v>0</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D167">
            <v>0</v>
          </cell>
          <cell r="AE167">
            <v>0</v>
          </cell>
          <cell r="AG167">
            <v>0</v>
          </cell>
          <cell r="AH167">
            <v>0</v>
          </cell>
          <cell r="AJ167">
            <v>0</v>
          </cell>
        </row>
        <row r="168">
          <cell r="A168" t="str">
            <v>SCI AEP ACTIF 2171BUDGET 2014</v>
          </cell>
          <cell r="B168" t="str">
            <v>SCI AEP ACTIF 2171</v>
          </cell>
          <cell r="C168" t="str">
            <v>BUDGET 2014</v>
          </cell>
          <cell r="D168">
            <v>0</v>
          </cell>
          <cell r="E168">
            <v>0</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D168">
            <v>0</v>
          </cell>
          <cell r="AE168">
            <v>0</v>
          </cell>
          <cell r="AG168">
            <v>0</v>
          </cell>
          <cell r="AH168">
            <v>0</v>
          </cell>
          <cell r="AJ168">
            <v>0</v>
          </cell>
        </row>
        <row r="169">
          <cell r="A169" t="str">
            <v>SCI AEP ACTIF 2171BUDGET 2015</v>
          </cell>
          <cell r="B169" t="str">
            <v>SCI AEP ACTIF 2171</v>
          </cell>
          <cell r="C169" t="str">
            <v>BUDGET 2015</v>
          </cell>
          <cell r="D169">
            <v>0</v>
          </cell>
          <cell r="E169">
            <v>0</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D169">
            <v>0</v>
          </cell>
          <cell r="AE169">
            <v>0</v>
          </cell>
          <cell r="AG169">
            <v>0</v>
          </cell>
          <cell r="AH169">
            <v>0</v>
          </cell>
          <cell r="AJ169">
            <v>0</v>
          </cell>
        </row>
        <row r="170">
          <cell r="A170" t="str">
            <v>SCI AEP ACTIF 2171BUDGET 2016</v>
          </cell>
          <cell r="B170" t="str">
            <v>SCI AEP ACTIF 2171</v>
          </cell>
          <cell r="C170" t="str">
            <v>BUDGET 2016</v>
          </cell>
          <cell r="D170">
            <v>0</v>
          </cell>
          <cell r="E170">
            <v>0</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D170">
            <v>0</v>
          </cell>
          <cell r="AE170">
            <v>0</v>
          </cell>
          <cell r="AG170">
            <v>0</v>
          </cell>
          <cell r="AH170">
            <v>0</v>
          </cell>
          <cell r="AJ170">
            <v>0</v>
          </cell>
        </row>
        <row r="171">
          <cell r="A171" t="str">
            <v>SCI AEP ACTIF 2171BUDGET 2017</v>
          </cell>
          <cell r="B171" t="str">
            <v>SCI AEP ACTIF 2171</v>
          </cell>
          <cell r="C171" t="str">
            <v>BUDGET 2017</v>
          </cell>
          <cell r="D171">
            <v>0</v>
          </cell>
          <cell r="E171">
            <v>0</v>
          </cell>
          <cell r="F171">
            <v>0</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D171">
            <v>0</v>
          </cell>
          <cell r="AE171">
            <v>0</v>
          </cell>
          <cell r="AG171">
            <v>0</v>
          </cell>
          <cell r="AH171">
            <v>0</v>
          </cell>
          <cell r="AJ171">
            <v>0</v>
          </cell>
        </row>
        <row r="172">
          <cell r="A172" t="str">
            <v>SCI AEP ACTIF 217238717</v>
          </cell>
          <cell r="B172" t="str">
            <v>SCI AEP ACTIF 2172</v>
          </cell>
          <cell r="C172">
            <v>38717</v>
          </cell>
          <cell r="D172">
            <v>259.03888000000001</v>
          </cell>
          <cell r="E172">
            <v>0</v>
          </cell>
          <cell r="F172">
            <v>38.755720000000004</v>
          </cell>
          <cell r="G172">
            <v>12.090999999999999</v>
          </cell>
          <cell r="H172">
            <v>13.23434</v>
          </cell>
          <cell r="I172">
            <v>0</v>
          </cell>
          <cell r="J172">
            <v>0</v>
          </cell>
          <cell r="K172">
            <v>0</v>
          </cell>
          <cell r="L172">
            <v>36.104519999999994</v>
          </cell>
          <cell r="M172">
            <v>1.6934200000000001</v>
          </cell>
          <cell r="N172">
            <v>0</v>
          </cell>
          <cell r="O172">
            <v>0</v>
          </cell>
          <cell r="P172">
            <v>0</v>
          </cell>
          <cell r="Q172">
            <v>0</v>
          </cell>
          <cell r="R172">
            <v>0</v>
          </cell>
          <cell r="S172">
            <v>1.5</v>
          </cell>
          <cell r="T172">
            <v>0</v>
          </cell>
          <cell r="U172">
            <v>12.090999999999999</v>
          </cell>
          <cell r="V172">
            <v>0</v>
          </cell>
          <cell r="W172">
            <v>0</v>
          </cell>
          <cell r="X172">
            <v>0</v>
          </cell>
          <cell r="Y172">
            <v>64.377089999999995</v>
          </cell>
          <cell r="Z172">
            <v>0</v>
          </cell>
          <cell r="AA172">
            <v>0</v>
          </cell>
          <cell r="AB172">
            <v>0.95777999999999996</v>
          </cell>
          <cell r="AD172">
            <v>0</v>
          </cell>
          <cell r="AE172">
            <v>0</v>
          </cell>
          <cell r="AG172">
            <v>0</v>
          </cell>
          <cell r="AH172">
            <v>0</v>
          </cell>
          <cell r="AJ172">
            <v>0</v>
          </cell>
        </row>
        <row r="173">
          <cell r="A173" t="str">
            <v>SCI AEP ACTIF 217239082</v>
          </cell>
          <cell r="B173" t="str">
            <v>SCI AEP ACTIF 2172</v>
          </cell>
          <cell r="C173">
            <v>39082</v>
          </cell>
          <cell r="D173">
            <v>260.87895000000003</v>
          </cell>
          <cell r="E173">
            <v>0</v>
          </cell>
          <cell r="F173">
            <v>37.963140000000003</v>
          </cell>
          <cell r="G173">
            <v>12.484999999999999</v>
          </cell>
          <cell r="H173">
            <v>-5.7434899999999995</v>
          </cell>
          <cell r="I173">
            <v>0</v>
          </cell>
          <cell r="J173">
            <v>0</v>
          </cell>
          <cell r="K173">
            <v>0</v>
          </cell>
          <cell r="L173">
            <v>33.153860000000002</v>
          </cell>
          <cell r="M173">
            <v>0.51</v>
          </cell>
          <cell r="N173">
            <v>0</v>
          </cell>
          <cell r="O173">
            <v>8.6090099999999996</v>
          </cell>
          <cell r="P173">
            <v>0</v>
          </cell>
          <cell r="Q173">
            <v>0</v>
          </cell>
          <cell r="R173">
            <v>0</v>
          </cell>
          <cell r="S173">
            <v>1</v>
          </cell>
          <cell r="T173">
            <v>0</v>
          </cell>
          <cell r="U173">
            <v>12.484999999999999</v>
          </cell>
          <cell r="V173">
            <v>0</v>
          </cell>
          <cell r="W173">
            <v>0</v>
          </cell>
          <cell r="X173">
            <v>0</v>
          </cell>
          <cell r="Y173">
            <v>64.377089999999995</v>
          </cell>
          <cell r="Z173">
            <v>0</v>
          </cell>
          <cell r="AA173">
            <v>0</v>
          </cell>
          <cell r="AB173">
            <v>1.4643199999999998</v>
          </cell>
          <cell r="AD173">
            <v>0</v>
          </cell>
          <cell r="AE173">
            <v>0</v>
          </cell>
          <cell r="AG173">
            <v>0</v>
          </cell>
          <cell r="AH173">
            <v>0</v>
          </cell>
          <cell r="AJ173">
            <v>0</v>
          </cell>
        </row>
        <row r="174">
          <cell r="A174" t="str">
            <v>SCI AEP ACTIF 217239447</v>
          </cell>
          <cell r="B174" t="str">
            <v>SCI AEP ACTIF 2172</v>
          </cell>
          <cell r="C174">
            <v>39447</v>
          </cell>
          <cell r="D174">
            <v>279.27949999999998</v>
          </cell>
          <cell r="E174">
            <v>0</v>
          </cell>
          <cell r="F174">
            <v>37.936779999999999</v>
          </cell>
          <cell r="G174">
            <v>12.861000000000001</v>
          </cell>
          <cell r="H174">
            <v>-8.9337700000000009</v>
          </cell>
          <cell r="I174">
            <v>0</v>
          </cell>
          <cell r="J174">
            <v>0</v>
          </cell>
          <cell r="K174">
            <v>0</v>
          </cell>
          <cell r="L174">
            <v>29.380310000000005</v>
          </cell>
          <cell r="M174">
            <v>0.48449999999999999</v>
          </cell>
          <cell r="N174">
            <v>0</v>
          </cell>
          <cell r="O174">
            <v>0</v>
          </cell>
          <cell r="P174">
            <v>0</v>
          </cell>
          <cell r="Q174">
            <v>0</v>
          </cell>
          <cell r="R174">
            <v>0</v>
          </cell>
          <cell r="S174">
            <v>2.7</v>
          </cell>
          <cell r="T174">
            <v>0</v>
          </cell>
          <cell r="U174">
            <v>12.861000000000001</v>
          </cell>
          <cell r="V174">
            <v>0</v>
          </cell>
          <cell r="W174">
            <v>0</v>
          </cell>
          <cell r="X174">
            <v>0</v>
          </cell>
          <cell r="Y174">
            <v>64.377089999999995</v>
          </cell>
          <cell r="Z174">
            <v>0</v>
          </cell>
          <cell r="AA174">
            <v>0</v>
          </cell>
          <cell r="AB174">
            <v>28.137810000000002</v>
          </cell>
          <cell r="AD174">
            <v>0</v>
          </cell>
          <cell r="AE174">
            <v>0</v>
          </cell>
          <cell r="AG174">
            <v>0</v>
          </cell>
          <cell r="AH174">
            <v>0</v>
          </cell>
          <cell r="AJ174">
            <v>0</v>
          </cell>
        </row>
        <row r="175">
          <cell r="A175" t="str">
            <v>SCI AEP ACTIF 2172BUDGET 2007</v>
          </cell>
          <cell r="B175" t="str">
            <v>SCI AEP ACTIF 2172</v>
          </cell>
          <cell r="C175" t="str">
            <v>BUDGET 2007</v>
          </cell>
          <cell r="D175">
            <v>279.279</v>
          </cell>
          <cell r="E175">
            <v>0</v>
          </cell>
          <cell r="F175">
            <v>32.014000000000003</v>
          </cell>
          <cell r="G175">
            <v>12.734999999999999</v>
          </cell>
          <cell r="H175">
            <v>0</v>
          </cell>
          <cell r="I175">
            <v>0</v>
          </cell>
          <cell r="J175">
            <v>0</v>
          </cell>
          <cell r="K175">
            <v>0</v>
          </cell>
          <cell r="L175">
            <v>31.494</v>
          </cell>
          <cell r="M175">
            <v>0.52</v>
          </cell>
          <cell r="N175">
            <v>0</v>
          </cell>
          <cell r="O175">
            <v>0</v>
          </cell>
          <cell r="P175">
            <v>0</v>
          </cell>
          <cell r="Q175">
            <v>0</v>
          </cell>
          <cell r="R175">
            <v>0</v>
          </cell>
          <cell r="S175">
            <v>0</v>
          </cell>
          <cell r="T175">
            <v>0</v>
          </cell>
          <cell r="U175">
            <v>6.9930000000000003</v>
          </cell>
          <cell r="V175">
            <v>0</v>
          </cell>
          <cell r="W175">
            <v>5.742</v>
          </cell>
          <cell r="X175">
            <v>0</v>
          </cell>
          <cell r="Y175">
            <v>0</v>
          </cell>
          <cell r="Z175">
            <v>0</v>
          </cell>
          <cell r="AA175">
            <v>0</v>
          </cell>
          <cell r="AB175">
            <v>0</v>
          </cell>
          <cell r="AD175">
            <v>0</v>
          </cell>
          <cell r="AE175">
            <v>0</v>
          </cell>
          <cell r="AG175">
            <v>0</v>
          </cell>
          <cell r="AH175">
            <v>0</v>
          </cell>
          <cell r="AJ175">
            <v>0</v>
          </cell>
        </row>
        <row r="176">
          <cell r="A176" t="str">
            <v>SCI AEP ACTIF 2172BUDGET 2008</v>
          </cell>
          <cell r="B176" t="str">
            <v>SCI AEP ACTIF 2172</v>
          </cell>
          <cell r="C176" t="str">
            <v>BUDGET 2008</v>
          </cell>
          <cell r="D176">
            <v>0</v>
          </cell>
          <cell r="E176">
            <v>0</v>
          </cell>
          <cell r="F176">
            <v>0</v>
          </cell>
          <cell r="G176">
            <v>0</v>
          </cell>
          <cell r="H176">
            <v>0</v>
          </cell>
          <cell r="I176">
            <v>0</v>
          </cell>
          <cell r="J176">
            <v>0</v>
          </cell>
          <cell r="K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D176">
            <v>0</v>
          </cell>
          <cell r="AE176">
            <v>0</v>
          </cell>
          <cell r="AG176">
            <v>0</v>
          </cell>
          <cell r="AH176">
            <v>0</v>
          </cell>
          <cell r="AJ176">
            <v>0</v>
          </cell>
        </row>
        <row r="177">
          <cell r="A177" t="str">
            <v>SCI AEP ACTIF 2172BUDGET 2009</v>
          </cell>
          <cell r="B177" t="str">
            <v>SCI AEP ACTIF 2172</v>
          </cell>
          <cell r="C177" t="str">
            <v>BUDGET 2009</v>
          </cell>
          <cell r="D177">
            <v>0</v>
          </cell>
          <cell r="E177">
            <v>0</v>
          </cell>
          <cell r="F177">
            <v>0</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D177">
            <v>0</v>
          </cell>
          <cell r="AE177">
            <v>0</v>
          </cell>
          <cell r="AG177">
            <v>0</v>
          </cell>
          <cell r="AH177">
            <v>0</v>
          </cell>
          <cell r="AJ177">
            <v>0</v>
          </cell>
        </row>
        <row r="178">
          <cell r="A178" t="str">
            <v>SCI AEP ACTIF 2172BUDGET 2010</v>
          </cell>
          <cell r="B178" t="str">
            <v>SCI AEP ACTIF 2172</v>
          </cell>
          <cell r="C178" t="str">
            <v>BUDGET 2010</v>
          </cell>
          <cell r="D178">
            <v>0</v>
          </cell>
          <cell r="E178">
            <v>0</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D178">
            <v>0</v>
          </cell>
          <cell r="AE178">
            <v>0</v>
          </cell>
          <cell r="AG178">
            <v>0</v>
          </cell>
          <cell r="AH178">
            <v>0</v>
          </cell>
          <cell r="AJ178">
            <v>0</v>
          </cell>
        </row>
        <row r="179">
          <cell r="A179" t="str">
            <v>SCI AEP ACTIF 2172BUDGET 2011</v>
          </cell>
          <cell r="B179" t="str">
            <v>SCI AEP ACTIF 2172</v>
          </cell>
          <cell r="C179" t="str">
            <v>BUDGET 2011</v>
          </cell>
          <cell r="D179">
            <v>0</v>
          </cell>
          <cell r="E179">
            <v>0</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D179">
            <v>0</v>
          </cell>
          <cell r="AE179">
            <v>0</v>
          </cell>
          <cell r="AG179">
            <v>0</v>
          </cell>
          <cell r="AH179">
            <v>0</v>
          </cell>
          <cell r="AJ179">
            <v>0</v>
          </cell>
        </row>
        <row r="180">
          <cell r="A180" t="str">
            <v>SCI AEP ACTIF 2172BUDGET 2012</v>
          </cell>
          <cell r="B180" t="str">
            <v>SCI AEP ACTIF 2172</v>
          </cell>
          <cell r="C180" t="str">
            <v>BUDGET 2012</v>
          </cell>
          <cell r="D180">
            <v>0</v>
          </cell>
          <cell r="E180">
            <v>0</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D180">
            <v>0</v>
          </cell>
          <cell r="AE180">
            <v>0</v>
          </cell>
          <cell r="AG180">
            <v>0</v>
          </cell>
          <cell r="AH180">
            <v>0</v>
          </cell>
          <cell r="AJ180">
            <v>0</v>
          </cell>
        </row>
        <row r="181">
          <cell r="A181" t="str">
            <v>SCI AEP ACTIF 2172BUDGET 2013</v>
          </cell>
          <cell r="B181" t="str">
            <v>SCI AEP ACTIF 2172</v>
          </cell>
          <cell r="C181" t="str">
            <v>BUDGET 2013</v>
          </cell>
          <cell r="D181">
            <v>0</v>
          </cell>
          <cell r="E181">
            <v>0</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D181">
            <v>0</v>
          </cell>
          <cell r="AE181">
            <v>0</v>
          </cell>
          <cell r="AG181">
            <v>0</v>
          </cell>
          <cell r="AH181">
            <v>0</v>
          </cell>
          <cell r="AJ181">
            <v>0</v>
          </cell>
        </row>
        <row r="182">
          <cell r="A182" t="str">
            <v>SCI AEP ACTIF 2172BUDGET 2014</v>
          </cell>
          <cell r="B182" t="str">
            <v>SCI AEP ACTIF 2172</v>
          </cell>
          <cell r="C182" t="str">
            <v>BUDGET 2014</v>
          </cell>
          <cell r="D182">
            <v>0</v>
          </cell>
          <cell r="E182">
            <v>0</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D182">
            <v>0</v>
          </cell>
          <cell r="AE182">
            <v>0</v>
          </cell>
          <cell r="AG182">
            <v>0</v>
          </cell>
          <cell r="AH182">
            <v>0</v>
          </cell>
          <cell r="AJ182">
            <v>0</v>
          </cell>
        </row>
        <row r="183">
          <cell r="A183" t="str">
            <v>SCI AEP ACTIF 2172BUDGET 2015</v>
          </cell>
          <cell r="B183" t="str">
            <v>SCI AEP ACTIF 2172</v>
          </cell>
          <cell r="C183" t="str">
            <v>BUDGET 2015</v>
          </cell>
          <cell r="D183">
            <v>0</v>
          </cell>
          <cell r="E183">
            <v>0</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D183">
            <v>0</v>
          </cell>
          <cell r="AE183">
            <v>0</v>
          </cell>
          <cell r="AG183">
            <v>0</v>
          </cell>
          <cell r="AH183">
            <v>0</v>
          </cell>
          <cell r="AJ183">
            <v>0</v>
          </cell>
        </row>
        <row r="184">
          <cell r="A184" t="str">
            <v>SCI AEP ACTIF 2172BUDGET 2016</v>
          </cell>
          <cell r="B184" t="str">
            <v>SCI AEP ACTIF 2172</v>
          </cell>
          <cell r="C184" t="str">
            <v>BUDGET 2016</v>
          </cell>
          <cell r="D184">
            <v>0</v>
          </cell>
          <cell r="E184">
            <v>0</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D184">
            <v>0</v>
          </cell>
          <cell r="AE184">
            <v>0</v>
          </cell>
          <cell r="AG184">
            <v>0</v>
          </cell>
          <cell r="AH184">
            <v>0</v>
          </cell>
          <cell r="AJ184">
            <v>0</v>
          </cell>
        </row>
        <row r="185">
          <cell r="A185" t="str">
            <v>SCI AEP ACTIF 2172BUDGET 2017</v>
          </cell>
          <cell r="B185" t="str">
            <v>SCI AEP ACTIF 2172</v>
          </cell>
          <cell r="C185" t="str">
            <v>BUDGET 2017</v>
          </cell>
          <cell r="D185">
            <v>0</v>
          </cell>
          <cell r="E185">
            <v>0</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D185">
            <v>0</v>
          </cell>
          <cell r="AE185">
            <v>0</v>
          </cell>
          <cell r="AG185">
            <v>0</v>
          </cell>
          <cell r="AH185">
            <v>0</v>
          </cell>
          <cell r="AJ185">
            <v>0</v>
          </cell>
        </row>
        <row r="186">
          <cell r="A186" t="str">
            <v>SCI AEP ACTIF 217338717</v>
          </cell>
          <cell r="B186" t="str">
            <v>SCI AEP ACTIF 2173</v>
          </cell>
          <cell r="C186">
            <v>38717</v>
          </cell>
          <cell r="D186">
            <v>88.219880000000003</v>
          </cell>
          <cell r="E186">
            <v>0</v>
          </cell>
          <cell r="F186">
            <v>17.686070000000001</v>
          </cell>
          <cell r="G186">
            <v>6.9272499999999999</v>
          </cell>
          <cell r="H186">
            <v>-6.7194700000000003</v>
          </cell>
          <cell r="I186">
            <v>0</v>
          </cell>
          <cell r="J186">
            <v>0</v>
          </cell>
          <cell r="K186">
            <v>0</v>
          </cell>
          <cell r="L186">
            <v>18.171979999999998</v>
          </cell>
          <cell r="M186">
            <v>1.0001100000000001</v>
          </cell>
          <cell r="N186">
            <v>0</v>
          </cell>
          <cell r="O186">
            <v>0</v>
          </cell>
          <cell r="P186">
            <v>0</v>
          </cell>
          <cell r="Q186">
            <v>0</v>
          </cell>
          <cell r="R186">
            <v>0</v>
          </cell>
          <cell r="S186">
            <v>1.5</v>
          </cell>
          <cell r="T186">
            <v>0</v>
          </cell>
          <cell r="U186">
            <v>8.6989999999999998</v>
          </cell>
          <cell r="V186">
            <v>0</v>
          </cell>
          <cell r="W186">
            <v>0</v>
          </cell>
          <cell r="X186">
            <v>0</v>
          </cell>
          <cell r="Y186">
            <v>20.527570000000001</v>
          </cell>
          <cell r="Z186">
            <v>0</v>
          </cell>
          <cell r="AA186">
            <v>0</v>
          </cell>
          <cell r="AB186">
            <v>0.72442999999999991</v>
          </cell>
          <cell r="AD186">
            <v>0</v>
          </cell>
          <cell r="AE186">
            <v>0</v>
          </cell>
          <cell r="AG186">
            <v>0</v>
          </cell>
          <cell r="AH186">
            <v>0</v>
          </cell>
          <cell r="AJ186">
            <v>0</v>
          </cell>
        </row>
        <row r="187">
          <cell r="A187" t="str">
            <v>SCI AEP ACTIF 217339082</v>
          </cell>
          <cell r="B187" t="str">
            <v>SCI AEP ACTIF 2173</v>
          </cell>
          <cell r="C187">
            <v>39082</v>
          </cell>
          <cell r="D187">
            <v>88.846519999999998</v>
          </cell>
          <cell r="E187">
            <v>0</v>
          </cell>
          <cell r="F187">
            <v>16.845479999999998</v>
          </cell>
          <cell r="G187">
            <v>3.6560000000000001</v>
          </cell>
          <cell r="H187">
            <v>0</v>
          </cell>
          <cell r="I187">
            <v>0</v>
          </cell>
          <cell r="J187">
            <v>0</v>
          </cell>
          <cell r="K187">
            <v>0</v>
          </cell>
          <cell r="L187">
            <v>15.270390000000001</v>
          </cell>
          <cell r="M187">
            <v>0.30119999999999997</v>
          </cell>
          <cell r="N187">
            <v>0</v>
          </cell>
          <cell r="O187">
            <v>2.9319299999999999</v>
          </cell>
          <cell r="P187">
            <v>0</v>
          </cell>
          <cell r="Q187">
            <v>0</v>
          </cell>
          <cell r="R187">
            <v>0</v>
          </cell>
          <cell r="S187">
            <v>1</v>
          </cell>
          <cell r="T187">
            <v>0</v>
          </cell>
          <cell r="U187">
            <v>8.9849999999999994</v>
          </cell>
          <cell r="V187">
            <v>0</v>
          </cell>
          <cell r="W187">
            <v>0</v>
          </cell>
          <cell r="X187">
            <v>0</v>
          </cell>
          <cell r="Y187">
            <v>20.527570000000001</v>
          </cell>
          <cell r="Z187">
            <v>0</v>
          </cell>
          <cell r="AA187">
            <v>0</v>
          </cell>
          <cell r="AB187">
            <v>0.37541000000000002</v>
          </cell>
          <cell r="AD187">
            <v>0</v>
          </cell>
          <cell r="AE187">
            <v>0</v>
          </cell>
          <cell r="AG187">
            <v>0</v>
          </cell>
          <cell r="AH187">
            <v>0</v>
          </cell>
          <cell r="AJ187">
            <v>0</v>
          </cell>
        </row>
        <row r="188">
          <cell r="A188" t="str">
            <v>SCI AEP ACTIF 217339447</v>
          </cell>
          <cell r="B188" t="str">
            <v>SCI AEP ACTIF 2173</v>
          </cell>
          <cell r="C188">
            <v>39447</v>
          </cell>
          <cell r="D188">
            <v>95.113119999999995</v>
          </cell>
          <cell r="E188">
            <v>0</v>
          </cell>
          <cell r="F188">
            <v>16.476459999999999</v>
          </cell>
          <cell r="G188">
            <v>3.7229999999999999</v>
          </cell>
          <cell r="H188">
            <v>-4.3535600000000008</v>
          </cell>
          <cell r="I188">
            <v>0</v>
          </cell>
          <cell r="J188">
            <v>0</v>
          </cell>
          <cell r="K188">
            <v>0</v>
          </cell>
          <cell r="L188">
            <v>12.98193</v>
          </cell>
          <cell r="M188">
            <v>0.28614000000000001</v>
          </cell>
          <cell r="N188">
            <v>0</v>
          </cell>
          <cell r="O188">
            <v>0</v>
          </cell>
          <cell r="P188">
            <v>0</v>
          </cell>
          <cell r="Q188">
            <v>0</v>
          </cell>
          <cell r="R188">
            <v>0</v>
          </cell>
          <cell r="S188">
            <v>2.7</v>
          </cell>
          <cell r="T188">
            <v>0</v>
          </cell>
          <cell r="U188">
            <v>9.2550000000000008</v>
          </cell>
          <cell r="V188">
            <v>0</v>
          </cell>
          <cell r="W188">
            <v>0</v>
          </cell>
          <cell r="X188">
            <v>0</v>
          </cell>
          <cell r="Y188">
            <v>20.527570000000001</v>
          </cell>
          <cell r="Z188">
            <v>0</v>
          </cell>
          <cell r="AA188">
            <v>0</v>
          </cell>
          <cell r="AB188">
            <v>0</v>
          </cell>
          <cell r="AD188">
            <v>0</v>
          </cell>
          <cell r="AE188">
            <v>0</v>
          </cell>
          <cell r="AG188">
            <v>0</v>
          </cell>
          <cell r="AH188">
            <v>0</v>
          </cell>
          <cell r="AJ188">
            <v>0</v>
          </cell>
        </row>
        <row r="189">
          <cell r="A189" t="str">
            <v>SCI AEP ACTIF 2173BUDGET 2007</v>
          </cell>
          <cell r="B189" t="str">
            <v>SCI AEP ACTIF 2173</v>
          </cell>
          <cell r="C189" t="str">
            <v>BUDGET 2007</v>
          </cell>
          <cell r="D189">
            <v>95.113</v>
          </cell>
          <cell r="E189">
            <v>0</v>
          </cell>
          <cell r="F189">
            <v>16.190999999999999</v>
          </cell>
          <cell r="G189">
            <v>9.4719999999999995</v>
          </cell>
          <cell r="H189">
            <v>0</v>
          </cell>
          <cell r="I189">
            <v>0</v>
          </cell>
          <cell r="J189">
            <v>0</v>
          </cell>
          <cell r="K189">
            <v>0</v>
          </cell>
          <cell r="L189">
            <v>16.190999999999999</v>
          </cell>
          <cell r="M189">
            <v>0.307</v>
          </cell>
          <cell r="N189">
            <v>0</v>
          </cell>
          <cell r="O189">
            <v>0</v>
          </cell>
          <cell r="P189">
            <v>0</v>
          </cell>
          <cell r="Q189">
            <v>0</v>
          </cell>
          <cell r="R189">
            <v>0</v>
          </cell>
          <cell r="S189">
            <v>0</v>
          </cell>
          <cell r="T189">
            <v>0</v>
          </cell>
          <cell r="U189">
            <v>5.0330000000000004</v>
          </cell>
          <cell r="V189">
            <v>0</v>
          </cell>
          <cell r="W189">
            <v>4.1319999999999997</v>
          </cell>
          <cell r="X189">
            <v>0</v>
          </cell>
          <cell r="Y189">
            <v>0</v>
          </cell>
          <cell r="Z189">
            <v>0</v>
          </cell>
          <cell r="AA189">
            <v>0</v>
          </cell>
          <cell r="AB189">
            <v>0</v>
          </cell>
          <cell r="AD189">
            <v>0</v>
          </cell>
          <cell r="AE189">
            <v>0</v>
          </cell>
          <cell r="AG189">
            <v>0</v>
          </cell>
          <cell r="AH189">
            <v>0</v>
          </cell>
          <cell r="AJ189">
            <v>0</v>
          </cell>
        </row>
        <row r="190">
          <cell r="A190" t="str">
            <v>SCI AEP ACTIF 2173BUDGET 2008</v>
          </cell>
          <cell r="B190" t="str">
            <v>SCI AEP ACTIF 2173</v>
          </cell>
          <cell r="C190" t="str">
            <v>BUDGET 2008</v>
          </cell>
          <cell r="D190">
            <v>0</v>
          </cell>
          <cell r="E190">
            <v>0</v>
          </cell>
          <cell r="F190">
            <v>0</v>
          </cell>
          <cell r="G190">
            <v>0</v>
          </cell>
          <cell r="H190">
            <v>0</v>
          </cell>
          <cell r="I190">
            <v>0</v>
          </cell>
          <cell r="J190">
            <v>0</v>
          </cell>
          <cell r="K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D190">
            <v>0</v>
          </cell>
          <cell r="AE190">
            <v>0</v>
          </cell>
          <cell r="AG190">
            <v>0</v>
          </cell>
          <cell r="AH190">
            <v>0</v>
          </cell>
          <cell r="AJ190">
            <v>0</v>
          </cell>
        </row>
        <row r="191">
          <cell r="A191" t="str">
            <v>SCI AEP ACTIF 2173BUDGET 2009</v>
          </cell>
          <cell r="B191" t="str">
            <v>SCI AEP ACTIF 2173</v>
          </cell>
          <cell r="C191" t="str">
            <v>BUDGET 2009</v>
          </cell>
          <cell r="D191">
            <v>0</v>
          </cell>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D191">
            <v>0</v>
          </cell>
          <cell r="AE191">
            <v>0</v>
          </cell>
          <cell r="AG191">
            <v>0</v>
          </cell>
          <cell r="AH191">
            <v>0</v>
          </cell>
          <cell r="AJ191">
            <v>0</v>
          </cell>
        </row>
        <row r="192">
          <cell r="A192" t="str">
            <v>SCI AEP ACTIF 2173BUDGET 2010</v>
          </cell>
          <cell r="B192" t="str">
            <v>SCI AEP ACTIF 2173</v>
          </cell>
          <cell r="C192" t="str">
            <v>BUDGET 2010</v>
          </cell>
          <cell r="D192">
            <v>0</v>
          </cell>
          <cell r="E192">
            <v>0</v>
          </cell>
          <cell r="F192">
            <v>0</v>
          </cell>
          <cell r="G192">
            <v>0</v>
          </cell>
          <cell r="H192">
            <v>0</v>
          </cell>
          <cell r="I192">
            <v>0</v>
          </cell>
          <cell r="J192">
            <v>0</v>
          </cell>
          <cell r="K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D192">
            <v>0</v>
          </cell>
          <cell r="AE192">
            <v>0</v>
          </cell>
          <cell r="AG192">
            <v>0</v>
          </cell>
          <cell r="AH192">
            <v>0</v>
          </cell>
          <cell r="AJ192">
            <v>0</v>
          </cell>
        </row>
        <row r="193">
          <cell r="A193" t="str">
            <v>SCI AEP ACTIF 2173BUDGET 2011</v>
          </cell>
          <cell r="B193" t="str">
            <v>SCI AEP ACTIF 2173</v>
          </cell>
          <cell r="C193" t="str">
            <v>BUDGET 2011</v>
          </cell>
          <cell r="D193">
            <v>0</v>
          </cell>
          <cell r="E193">
            <v>0</v>
          </cell>
          <cell r="F193">
            <v>0</v>
          </cell>
          <cell r="G193">
            <v>0</v>
          </cell>
          <cell r="H193">
            <v>0</v>
          </cell>
          <cell r="I193">
            <v>0</v>
          </cell>
          <cell r="J193">
            <v>0</v>
          </cell>
          <cell r="K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D193">
            <v>0</v>
          </cell>
          <cell r="AE193">
            <v>0</v>
          </cell>
          <cell r="AG193">
            <v>0</v>
          </cell>
          <cell r="AH193">
            <v>0</v>
          </cell>
          <cell r="AJ193">
            <v>0</v>
          </cell>
        </row>
        <row r="194">
          <cell r="A194" t="str">
            <v>SCI AEP ACTIF 2173BUDGET 2012</v>
          </cell>
          <cell r="B194" t="str">
            <v>SCI AEP ACTIF 2173</v>
          </cell>
          <cell r="C194" t="str">
            <v>BUDGET 2012</v>
          </cell>
          <cell r="D194">
            <v>0</v>
          </cell>
          <cell r="E194">
            <v>0</v>
          </cell>
          <cell r="F194">
            <v>0</v>
          </cell>
          <cell r="G194">
            <v>0</v>
          </cell>
          <cell r="H194">
            <v>0</v>
          </cell>
          <cell r="I194">
            <v>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D194">
            <v>0</v>
          </cell>
          <cell r="AE194">
            <v>0</v>
          </cell>
          <cell r="AG194">
            <v>0</v>
          </cell>
          <cell r="AH194">
            <v>0</v>
          </cell>
          <cell r="AJ194">
            <v>0</v>
          </cell>
        </row>
        <row r="195">
          <cell r="A195" t="str">
            <v>SCI AEP ACTIF 2173BUDGET 2013</v>
          </cell>
          <cell r="B195" t="str">
            <v>SCI AEP ACTIF 2173</v>
          </cell>
          <cell r="C195" t="str">
            <v>BUDGET 2013</v>
          </cell>
          <cell r="D195">
            <v>0</v>
          </cell>
          <cell r="E195">
            <v>0</v>
          </cell>
          <cell r="F195">
            <v>0</v>
          </cell>
          <cell r="G195">
            <v>0</v>
          </cell>
          <cell r="H195">
            <v>0</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D195">
            <v>0</v>
          </cell>
          <cell r="AE195">
            <v>0</v>
          </cell>
          <cell r="AG195">
            <v>0</v>
          </cell>
          <cell r="AH195">
            <v>0</v>
          </cell>
          <cell r="AJ195">
            <v>0</v>
          </cell>
        </row>
        <row r="196">
          <cell r="A196" t="str">
            <v>SCI AEP ACTIF 2173BUDGET 2014</v>
          </cell>
          <cell r="B196" t="str">
            <v>SCI AEP ACTIF 2173</v>
          </cell>
          <cell r="C196" t="str">
            <v>BUDGET 2014</v>
          </cell>
          <cell r="D196">
            <v>0</v>
          </cell>
          <cell r="E196">
            <v>0</v>
          </cell>
          <cell r="F196">
            <v>0</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D196">
            <v>0</v>
          </cell>
          <cell r="AE196">
            <v>0</v>
          </cell>
          <cell r="AG196">
            <v>0</v>
          </cell>
          <cell r="AH196">
            <v>0</v>
          </cell>
          <cell r="AJ196">
            <v>0</v>
          </cell>
        </row>
        <row r="197">
          <cell r="A197" t="str">
            <v>SCI AEP ACTIF 2173BUDGET 2015</v>
          </cell>
          <cell r="B197" t="str">
            <v>SCI AEP ACTIF 2173</v>
          </cell>
          <cell r="C197" t="str">
            <v>BUDGET 2015</v>
          </cell>
          <cell r="D197">
            <v>0</v>
          </cell>
          <cell r="E197">
            <v>0</v>
          </cell>
          <cell r="F197">
            <v>0</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D197">
            <v>0</v>
          </cell>
          <cell r="AE197">
            <v>0</v>
          </cell>
          <cell r="AG197">
            <v>0</v>
          </cell>
          <cell r="AH197">
            <v>0</v>
          </cell>
          <cell r="AJ197">
            <v>0</v>
          </cell>
        </row>
        <row r="198">
          <cell r="A198" t="str">
            <v>SCI AEP ACTIF 2173BUDGET 2016</v>
          </cell>
          <cell r="B198" t="str">
            <v>SCI AEP ACTIF 2173</v>
          </cell>
          <cell r="C198" t="str">
            <v>BUDGET 2016</v>
          </cell>
          <cell r="D198">
            <v>0</v>
          </cell>
          <cell r="E198">
            <v>0</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D198">
            <v>0</v>
          </cell>
          <cell r="AE198">
            <v>0</v>
          </cell>
          <cell r="AG198">
            <v>0</v>
          </cell>
          <cell r="AH198">
            <v>0</v>
          </cell>
          <cell r="AJ198">
            <v>0</v>
          </cell>
        </row>
        <row r="199">
          <cell r="A199" t="str">
            <v>SCI AEP ACTIF 2173BUDGET 2017</v>
          </cell>
          <cell r="B199" t="str">
            <v>SCI AEP ACTIF 2173</v>
          </cell>
          <cell r="C199" t="str">
            <v>BUDGET 2017</v>
          </cell>
          <cell r="D199">
            <v>0</v>
          </cell>
          <cell r="E199">
            <v>0</v>
          </cell>
          <cell r="F199">
            <v>0</v>
          </cell>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D199">
            <v>0</v>
          </cell>
          <cell r="AE199">
            <v>0</v>
          </cell>
          <cell r="AG199">
            <v>0</v>
          </cell>
          <cell r="AH199">
            <v>0</v>
          </cell>
          <cell r="AJ199">
            <v>0</v>
          </cell>
        </row>
        <row r="200">
          <cell r="A200" t="str">
            <v>SCI AEP ACTIF 217438717</v>
          </cell>
          <cell r="B200" t="str">
            <v>SCI AEP ACTIF 2174</v>
          </cell>
          <cell r="C200">
            <v>38717</v>
          </cell>
          <cell r="D200">
            <v>181.5292</v>
          </cell>
          <cell r="E200">
            <v>4.5382299999999995</v>
          </cell>
          <cell r="F200">
            <v>8.2117900000000006</v>
          </cell>
          <cell r="G200">
            <v>19.044</v>
          </cell>
          <cell r="H200">
            <v>0</v>
          </cell>
          <cell r="I200">
            <v>0</v>
          </cell>
          <cell r="J200">
            <v>0</v>
          </cell>
          <cell r="K200">
            <v>0</v>
          </cell>
          <cell r="L200">
            <v>13.029020000000001</v>
          </cell>
          <cell r="M200">
            <v>2.3920100000000004</v>
          </cell>
          <cell r="N200">
            <v>0</v>
          </cell>
          <cell r="O200">
            <v>0</v>
          </cell>
          <cell r="P200">
            <v>0</v>
          </cell>
          <cell r="Q200">
            <v>0</v>
          </cell>
          <cell r="R200">
            <v>0</v>
          </cell>
          <cell r="S200">
            <v>8.1537799999999994</v>
          </cell>
          <cell r="T200">
            <v>0</v>
          </cell>
          <cell r="U200">
            <v>19.044</v>
          </cell>
          <cell r="V200">
            <v>0</v>
          </cell>
          <cell r="W200">
            <v>0</v>
          </cell>
          <cell r="X200">
            <v>0</v>
          </cell>
          <cell r="Y200">
            <v>43.28716</v>
          </cell>
          <cell r="Z200">
            <v>0</v>
          </cell>
          <cell r="AA200">
            <v>0</v>
          </cell>
          <cell r="AB200">
            <v>0</v>
          </cell>
          <cell r="AD200">
            <v>0</v>
          </cell>
          <cell r="AE200">
            <v>0</v>
          </cell>
          <cell r="AG200">
            <v>0</v>
          </cell>
          <cell r="AH200">
            <v>0</v>
          </cell>
          <cell r="AJ200">
            <v>0</v>
          </cell>
        </row>
        <row r="201">
          <cell r="A201" t="str">
            <v>SCI AEP ACTIF 217439082</v>
          </cell>
          <cell r="B201" t="str">
            <v>SCI AEP ACTIF 2174</v>
          </cell>
          <cell r="C201">
            <v>39082</v>
          </cell>
          <cell r="D201">
            <v>198.75901999999999</v>
          </cell>
          <cell r="E201">
            <v>0</v>
          </cell>
          <cell r="F201">
            <v>12.852</v>
          </cell>
          <cell r="G201">
            <v>14.922040000000001</v>
          </cell>
          <cell r="H201">
            <v>3.0823499999999999</v>
          </cell>
          <cell r="I201">
            <v>0</v>
          </cell>
          <cell r="J201">
            <v>0</v>
          </cell>
          <cell r="K201">
            <v>0</v>
          </cell>
          <cell r="L201">
            <v>15.93435</v>
          </cell>
          <cell r="M201">
            <v>0.72039999999999993</v>
          </cell>
          <cell r="N201">
            <v>0</v>
          </cell>
          <cell r="O201">
            <v>6.9579199999999997</v>
          </cell>
          <cell r="P201">
            <v>0</v>
          </cell>
          <cell r="Q201">
            <v>0</v>
          </cell>
          <cell r="R201">
            <v>0</v>
          </cell>
          <cell r="S201">
            <v>0</v>
          </cell>
          <cell r="T201">
            <v>2.5000000000000001E-2</v>
          </cell>
          <cell r="U201">
            <v>14.922000000000001</v>
          </cell>
          <cell r="V201">
            <v>0</v>
          </cell>
          <cell r="W201">
            <v>0</v>
          </cell>
          <cell r="X201">
            <v>0</v>
          </cell>
          <cell r="Y201">
            <v>43.28716</v>
          </cell>
          <cell r="Z201">
            <v>9.4000900000000005</v>
          </cell>
          <cell r="AA201">
            <v>0</v>
          </cell>
          <cell r="AB201">
            <v>0</v>
          </cell>
          <cell r="AD201">
            <v>0</v>
          </cell>
          <cell r="AE201">
            <v>0</v>
          </cell>
          <cell r="AG201">
            <v>5.3579999999999997</v>
          </cell>
          <cell r="AH201">
            <v>0</v>
          </cell>
          <cell r="AJ201">
            <v>0</v>
          </cell>
        </row>
        <row r="202">
          <cell r="A202" t="str">
            <v>SCI AEP ACTIF 217439447</v>
          </cell>
          <cell r="B202" t="str">
            <v>SCI AEP ACTIF 2174</v>
          </cell>
          <cell r="C202">
            <v>39447</v>
          </cell>
          <cell r="D202">
            <v>198.75904</v>
          </cell>
          <cell r="E202">
            <v>0</v>
          </cell>
          <cell r="F202">
            <v>12.876670000000001</v>
          </cell>
          <cell r="G202">
            <v>9.8289599999999986</v>
          </cell>
          <cell r="H202">
            <v>-0.30866000000000005</v>
          </cell>
          <cell r="I202">
            <v>0</v>
          </cell>
          <cell r="J202">
            <v>0</v>
          </cell>
          <cell r="K202">
            <v>0</v>
          </cell>
          <cell r="L202">
            <v>12.66672</v>
          </cell>
          <cell r="M202">
            <v>0.68437999999999999</v>
          </cell>
          <cell r="N202">
            <v>0</v>
          </cell>
          <cell r="O202">
            <v>0</v>
          </cell>
          <cell r="P202">
            <v>0</v>
          </cell>
          <cell r="Q202">
            <v>0</v>
          </cell>
          <cell r="R202">
            <v>0</v>
          </cell>
          <cell r="S202">
            <v>16.016500000000001</v>
          </cell>
          <cell r="T202">
            <v>3.5369999999999999E-2</v>
          </cell>
          <cell r="U202">
            <v>15.186999999999999</v>
          </cell>
          <cell r="V202">
            <v>0</v>
          </cell>
          <cell r="W202">
            <v>0</v>
          </cell>
          <cell r="X202">
            <v>0</v>
          </cell>
          <cell r="Y202">
            <v>43.28716</v>
          </cell>
          <cell r="Z202">
            <v>0</v>
          </cell>
          <cell r="AA202">
            <v>62.8</v>
          </cell>
          <cell r="AB202">
            <v>6.0000000000000001E-3</v>
          </cell>
          <cell r="AD202">
            <v>0</v>
          </cell>
          <cell r="AE202">
            <v>0</v>
          </cell>
          <cell r="AG202">
            <v>0</v>
          </cell>
          <cell r="AH202">
            <v>0</v>
          </cell>
          <cell r="AJ202">
            <v>0</v>
          </cell>
        </row>
        <row r="203">
          <cell r="A203" t="str">
            <v>SCI AEP ACTIF 2174BUDGET 2007</v>
          </cell>
          <cell r="B203" t="str">
            <v>SCI AEP ACTIF 2174</v>
          </cell>
          <cell r="C203" t="str">
            <v>BUDGET 2007</v>
          </cell>
          <cell r="D203">
            <v>202.73400000000001</v>
          </cell>
          <cell r="E203">
            <v>0</v>
          </cell>
          <cell r="F203">
            <v>7.4260000000000002</v>
          </cell>
          <cell r="G203">
            <v>24.677</v>
          </cell>
          <cell r="H203">
            <v>0</v>
          </cell>
          <cell r="I203">
            <v>0</v>
          </cell>
          <cell r="J203">
            <v>0</v>
          </cell>
          <cell r="K203">
            <v>0</v>
          </cell>
          <cell r="L203">
            <v>10.584</v>
          </cell>
          <cell r="M203">
            <v>0.73499999999999999</v>
          </cell>
          <cell r="N203">
            <v>0</v>
          </cell>
          <cell r="O203">
            <v>0</v>
          </cell>
          <cell r="P203">
            <v>0</v>
          </cell>
          <cell r="Q203">
            <v>0</v>
          </cell>
          <cell r="R203">
            <v>0</v>
          </cell>
          <cell r="S203">
            <v>0</v>
          </cell>
          <cell r="T203">
            <v>0</v>
          </cell>
          <cell r="U203">
            <v>14.093</v>
          </cell>
          <cell r="V203">
            <v>0</v>
          </cell>
          <cell r="W203">
            <v>6.6909999999999998</v>
          </cell>
          <cell r="X203">
            <v>0</v>
          </cell>
          <cell r="Y203">
            <v>0</v>
          </cell>
          <cell r="Z203">
            <v>0</v>
          </cell>
          <cell r="AA203">
            <v>0</v>
          </cell>
          <cell r="AB203">
            <v>0</v>
          </cell>
          <cell r="AD203">
            <v>0</v>
          </cell>
          <cell r="AE203">
            <v>0</v>
          </cell>
          <cell r="AG203">
            <v>0</v>
          </cell>
          <cell r="AH203">
            <v>0</v>
          </cell>
          <cell r="AJ203">
            <v>0</v>
          </cell>
        </row>
        <row r="204">
          <cell r="A204" t="str">
            <v>SCI AEP ACTIF 2174BUDGET 2008</v>
          </cell>
          <cell r="B204" t="str">
            <v>SCI AEP ACTIF 2174</v>
          </cell>
          <cell r="C204" t="str">
            <v>BUDGET 2008</v>
          </cell>
          <cell r="D204">
            <v>0</v>
          </cell>
          <cell r="E204">
            <v>0</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D204">
            <v>0</v>
          </cell>
          <cell r="AE204">
            <v>0</v>
          </cell>
          <cell r="AG204">
            <v>0</v>
          </cell>
          <cell r="AH204">
            <v>0</v>
          </cell>
          <cell r="AJ204">
            <v>0</v>
          </cell>
        </row>
        <row r="205">
          <cell r="A205" t="str">
            <v>SCI AEP ACTIF 2174BUDGET 2009</v>
          </cell>
          <cell r="B205" t="str">
            <v>SCI AEP ACTIF 2174</v>
          </cell>
          <cell r="C205" t="str">
            <v>BUDGET 2009</v>
          </cell>
          <cell r="D205">
            <v>0</v>
          </cell>
          <cell r="E205">
            <v>0</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D205">
            <v>0</v>
          </cell>
          <cell r="AE205">
            <v>0</v>
          </cell>
          <cell r="AG205">
            <v>0</v>
          </cell>
          <cell r="AH205">
            <v>0</v>
          </cell>
          <cell r="AJ205">
            <v>0</v>
          </cell>
        </row>
        <row r="206">
          <cell r="A206" t="str">
            <v>SCI AEP ACTIF 2174BUDGET 2010</v>
          </cell>
          <cell r="B206" t="str">
            <v>SCI AEP ACTIF 2174</v>
          </cell>
          <cell r="C206" t="str">
            <v>BUDGET 2010</v>
          </cell>
          <cell r="D206">
            <v>0</v>
          </cell>
          <cell r="E206">
            <v>0</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D206">
            <v>0</v>
          </cell>
          <cell r="AE206">
            <v>0</v>
          </cell>
          <cell r="AG206">
            <v>0</v>
          </cell>
          <cell r="AH206">
            <v>0</v>
          </cell>
          <cell r="AJ206">
            <v>0</v>
          </cell>
        </row>
        <row r="207">
          <cell r="A207" t="str">
            <v>SCI AEP ACTIF 2174BUDGET 2011</v>
          </cell>
          <cell r="B207" t="str">
            <v>SCI AEP ACTIF 2174</v>
          </cell>
          <cell r="C207" t="str">
            <v>BUDGET 2011</v>
          </cell>
          <cell r="D207">
            <v>0</v>
          </cell>
          <cell r="E207">
            <v>0</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D207">
            <v>0</v>
          </cell>
          <cell r="AE207">
            <v>0</v>
          </cell>
          <cell r="AG207">
            <v>0</v>
          </cell>
          <cell r="AH207">
            <v>0</v>
          </cell>
          <cell r="AJ207">
            <v>0</v>
          </cell>
        </row>
        <row r="208">
          <cell r="A208" t="str">
            <v>SCI AEP ACTIF 2174BUDGET 2012</v>
          </cell>
          <cell r="B208" t="str">
            <v>SCI AEP ACTIF 2174</v>
          </cell>
          <cell r="C208" t="str">
            <v>BUDGET 2012</v>
          </cell>
          <cell r="D208">
            <v>0</v>
          </cell>
          <cell r="E208">
            <v>0</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D208">
            <v>0</v>
          </cell>
          <cell r="AE208">
            <v>0</v>
          </cell>
          <cell r="AG208">
            <v>0</v>
          </cell>
          <cell r="AH208">
            <v>0</v>
          </cell>
          <cell r="AJ208">
            <v>0</v>
          </cell>
        </row>
        <row r="209">
          <cell r="A209" t="str">
            <v>SCI AEP ACTIF 2174BUDGET 2013</v>
          </cell>
          <cell r="B209" t="str">
            <v>SCI AEP ACTIF 2174</v>
          </cell>
          <cell r="C209" t="str">
            <v>BUDGET 2013</v>
          </cell>
          <cell r="D209">
            <v>0</v>
          </cell>
          <cell r="E209">
            <v>0</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D209">
            <v>0</v>
          </cell>
          <cell r="AE209">
            <v>0</v>
          </cell>
          <cell r="AG209">
            <v>0</v>
          </cell>
          <cell r="AH209">
            <v>0</v>
          </cell>
          <cell r="AJ209">
            <v>0</v>
          </cell>
        </row>
        <row r="210">
          <cell r="A210" t="str">
            <v>SCI AEP ACTIF 2174BUDGET 2014</v>
          </cell>
          <cell r="B210" t="str">
            <v>SCI AEP ACTIF 2174</v>
          </cell>
          <cell r="C210" t="str">
            <v>BUDGET 2014</v>
          </cell>
          <cell r="D210">
            <v>0</v>
          </cell>
          <cell r="E210">
            <v>0</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D210">
            <v>0</v>
          </cell>
          <cell r="AE210">
            <v>0</v>
          </cell>
          <cell r="AG210">
            <v>0</v>
          </cell>
          <cell r="AH210">
            <v>0</v>
          </cell>
          <cell r="AJ210">
            <v>0</v>
          </cell>
        </row>
        <row r="211">
          <cell r="A211" t="str">
            <v>SCI AEP ACTIF 2174BUDGET 2015</v>
          </cell>
          <cell r="B211" t="str">
            <v>SCI AEP ACTIF 2174</v>
          </cell>
          <cell r="C211" t="str">
            <v>BUDGET 2015</v>
          </cell>
          <cell r="D211">
            <v>0</v>
          </cell>
          <cell r="E211">
            <v>0</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D211">
            <v>0</v>
          </cell>
          <cell r="AE211">
            <v>0</v>
          </cell>
          <cell r="AG211">
            <v>0</v>
          </cell>
          <cell r="AH211">
            <v>0</v>
          </cell>
          <cell r="AJ211">
            <v>0</v>
          </cell>
        </row>
        <row r="212">
          <cell r="A212" t="str">
            <v>SCI AEP ACTIF 2174BUDGET 2016</v>
          </cell>
          <cell r="B212" t="str">
            <v>SCI AEP ACTIF 2174</v>
          </cell>
          <cell r="C212" t="str">
            <v>BUDGET 2016</v>
          </cell>
          <cell r="D212">
            <v>0</v>
          </cell>
          <cell r="E212">
            <v>0</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D212">
            <v>0</v>
          </cell>
          <cell r="AE212">
            <v>0</v>
          </cell>
          <cell r="AG212">
            <v>0</v>
          </cell>
          <cell r="AH212">
            <v>0</v>
          </cell>
          <cell r="AJ212">
            <v>0</v>
          </cell>
        </row>
        <row r="213">
          <cell r="A213" t="str">
            <v>SCI AEP ACTIF 2174BUDGET 2017</v>
          </cell>
          <cell r="B213" t="str">
            <v>SCI AEP ACTIF 2174</v>
          </cell>
          <cell r="C213" t="str">
            <v>BUDGET 2017</v>
          </cell>
          <cell r="D213">
            <v>0</v>
          </cell>
          <cell r="E213">
            <v>0</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D213">
            <v>0</v>
          </cell>
          <cell r="AE213">
            <v>0</v>
          </cell>
          <cell r="AG213">
            <v>0</v>
          </cell>
          <cell r="AH213">
            <v>0</v>
          </cell>
          <cell r="AJ213">
            <v>0</v>
          </cell>
        </row>
        <row r="214">
          <cell r="A214" t="str">
            <v>SCI AEP ACTIF 217538717</v>
          </cell>
          <cell r="B214" t="str">
            <v>SCI AEP ACTIF 2175</v>
          </cell>
          <cell r="C214">
            <v>38717</v>
          </cell>
          <cell r="D214">
            <v>225.02251000000001</v>
          </cell>
          <cell r="E214">
            <v>0</v>
          </cell>
          <cell r="F214">
            <v>21.435009999999998</v>
          </cell>
          <cell r="G214">
            <v>9.2829999999999995</v>
          </cell>
          <cell r="H214">
            <v>-3.6829399999999999</v>
          </cell>
          <cell r="I214">
            <v>0</v>
          </cell>
          <cell r="J214">
            <v>0</v>
          </cell>
          <cell r="K214">
            <v>0</v>
          </cell>
          <cell r="L214">
            <v>14.5175</v>
          </cell>
          <cell r="M214">
            <v>0.64415999999999995</v>
          </cell>
          <cell r="N214">
            <v>0</v>
          </cell>
          <cell r="O214">
            <v>0</v>
          </cell>
          <cell r="P214">
            <v>0</v>
          </cell>
          <cell r="Q214">
            <v>0</v>
          </cell>
          <cell r="R214">
            <v>0</v>
          </cell>
          <cell r="S214">
            <v>1.5</v>
          </cell>
          <cell r="T214">
            <v>0</v>
          </cell>
          <cell r="U214">
            <v>9.2829999999999995</v>
          </cell>
          <cell r="V214">
            <v>0</v>
          </cell>
          <cell r="W214">
            <v>0</v>
          </cell>
          <cell r="X214">
            <v>0</v>
          </cell>
          <cell r="Y214">
            <v>54.104150000000004</v>
          </cell>
          <cell r="Z214">
            <v>0</v>
          </cell>
          <cell r="AA214">
            <v>1.0000000000000001E-5</v>
          </cell>
          <cell r="AB214">
            <v>14.097659999999999</v>
          </cell>
          <cell r="AD214">
            <v>0</v>
          </cell>
          <cell r="AE214">
            <v>0</v>
          </cell>
          <cell r="AG214">
            <v>0</v>
          </cell>
          <cell r="AH214">
            <v>0</v>
          </cell>
          <cell r="AJ214">
            <v>0</v>
          </cell>
        </row>
        <row r="215">
          <cell r="A215" t="str">
            <v>SCI AEP ACTIF 217539082</v>
          </cell>
          <cell r="B215" t="str">
            <v>SCI AEP ACTIF 2175</v>
          </cell>
          <cell r="C215">
            <v>39082</v>
          </cell>
          <cell r="D215">
            <v>235.79646</v>
          </cell>
          <cell r="E215">
            <v>0</v>
          </cell>
          <cell r="F215">
            <v>5.2539199999999999</v>
          </cell>
          <cell r="G215">
            <v>9.5860000000000003</v>
          </cell>
          <cell r="H215">
            <v>7.1159300000000005</v>
          </cell>
          <cell r="I215">
            <v>0</v>
          </cell>
          <cell r="J215">
            <v>0</v>
          </cell>
          <cell r="K215">
            <v>0</v>
          </cell>
          <cell r="L215">
            <v>12.798440000000001</v>
          </cell>
          <cell r="M215">
            <v>0.19400000000000001</v>
          </cell>
          <cell r="N215">
            <v>0</v>
          </cell>
          <cell r="O215">
            <v>7.7290299999999998</v>
          </cell>
          <cell r="P215">
            <v>0</v>
          </cell>
          <cell r="Q215">
            <v>0</v>
          </cell>
          <cell r="R215">
            <v>0</v>
          </cell>
          <cell r="S215">
            <v>1</v>
          </cell>
          <cell r="T215">
            <v>7.3424199999999997</v>
          </cell>
          <cell r="U215">
            <v>9.5860000000000003</v>
          </cell>
          <cell r="V215">
            <v>0</v>
          </cell>
          <cell r="W215">
            <v>0</v>
          </cell>
          <cell r="X215">
            <v>0</v>
          </cell>
          <cell r="Y215">
            <v>54.104150000000004</v>
          </cell>
          <cell r="Z215">
            <v>0</v>
          </cell>
          <cell r="AA215">
            <v>0</v>
          </cell>
          <cell r="AB215">
            <v>4.1501400000000004</v>
          </cell>
          <cell r="AD215">
            <v>0</v>
          </cell>
          <cell r="AE215">
            <v>0</v>
          </cell>
          <cell r="AG215">
            <v>0</v>
          </cell>
          <cell r="AH215">
            <v>0</v>
          </cell>
          <cell r="AJ215">
            <v>0</v>
          </cell>
        </row>
        <row r="216">
          <cell r="A216" t="str">
            <v>SCI AEP ACTIF 217539447</v>
          </cell>
          <cell r="B216" t="str">
            <v>SCI AEP ACTIF 2175</v>
          </cell>
          <cell r="C216">
            <v>39447</v>
          </cell>
          <cell r="D216">
            <v>248.33067000000003</v>
          </cell>
          <cell r="E216">
            <v>0</v>
          </cell>
          <cell r="F216">
            <v>5.5613900000000003</v>
          </cell>
          <cell r="G216">
            <v>9.8729999999999993</v>
          </cell>
          <cell r="H216">
            <v>-6.5338700000000003</v>
          </cell>
          <cell r="I216">
            <v>0</v>
          </cell>
          <cell r="J216">
            <v>0</v>
          </cell>
          <cell r="K216">
            <v>0</v>
          </cell>
          <cell r="L216">
            <v>4.5792799999999998</v>
          </cell>
          <cell r="M216">
            <v>0.18430000000000002</v>
          </cell>
          <cell r="N216">
            <v>0</v>
          </cell>
          <cell r="O216">
            <v>0</v>
          </cell>
          <cell r="P216">
            <v>0</v>
          </cell>
          <cell r="Q216">
            <v>0</v>
          </cell>
          <cell r="R216">
            <v>0</v>
          </cell>
          <cell r="S216">
            <v>2.7</v>
          </cell>
          <cell r="T216">
            <v>6.9276299999999997</v>
          </cell>
          <cell r="U216">
            <v>9.8729999999999993</v>
          </cell>
          <cell r="V216">
            <v>0</v>
          </cell>
          <cell r="W216">
            <v>0</v>
          </cell>
          <cell r="X216">
            <v>0</v>
          </cell>
          <cell r="Y216">
            <v>54.104150000000004</v>
          </cell>
          <cell r="Z216">
            <v>0</v>
          </cell>
          <cell r="AA216">
            <v>1.0000000000000001E-5</v>
          </cell>
          <cell r="AB216">
            <v>0.59582000000000002</v>
          </cell>
          <cell r="AD216">
            <v>0</v>
          </cell>
          <cell r="AE216">
            <v>0</v>
          </cell>
          <cell r="AG216">
            <v>0</v>
          </cell>
          <cell r="AH216">
            <v>0</v>
          </cell>
          <cell r="AJ216">
            <v>0</v>
          </cell>
        </row>
        <row r="217">
          <cell r="A217" t="str">
            <v>SCI AEP ACTIF 2175BUDGET 2007</v>
          </cell>
          <cell r="B217" t="str">
            <v>SCI AEP ACTIF 2175</v>
          </cell>
          <cell r="C217" t="str">
            <v>BUDGET 2007</v>
          </cell>
          <cell r="D217">
            <v>245.358</v>
          </cell>
          <cell r="E217">
            <v>0</v>
          </cell>
          <cell r="F217">
            <v>4.4169999999999998</v>
          </cell>
          <cell r="G217">
            <v>9.7780000000000005</v>
          </cell>
          <cell r="H217">
            <v>0</v>
          </cell>
          <cell r="I217">
            <v>0</v>
          </cell>
          <cell r="J217">
            <v>0</v>
          </cell>
          <cell r="K217">
            <v>0</v>
          </cell>
          <cell r="L217">
            <v>4.2190000000000003</v>
          </cell>
          <cell r="M217">
            <v>0.19800000000000001</v>
          </cell>
          <cell r="N217">
            <v>0</v>
          </cell>
          <cell r="O217">
            <v>0</v>
          </cell>
          <cell r="P217">
            <v>0</v>
          </cell>
          <cell r="Q217">
            <v>0</v>
          </cell>
          <cell r="R217">
            <v>0</v>
          </cell>
          <cell r="S217">
            <v>0</v>
          </cell>
          <cell r="T217">
            <v>0</v>
          </cell>
          <cell r="U217">
            <v>5.3689999999999998</v>
          </cell>
          <cell r="V217">
            <v>0</v>
          </cell>
          <cell r="W217">
            <v>4.4089999999999998</v>
          </cell>
          <cell r="X217">
            <v>0</v>
          </cell>
          <cell r="Y217">
            <v>0</v>
          </cell>
          <cell r="Z217">
            <v>0</v>
          </cell>
          <cell r="AA217">
            <v>0</v>
          </cell>
          <cell r="AB217">
            <v>0</v>
          </cell>
          <cell r="AD217">
            <v>0</v>
          </cell>
          <cell r="AE217">
            <v>0</v>
          </cell>
          <cell r="AG217">
            <v>0</v>
          </cell>
          <cell r="AH217">
            <v>0</v>
          </cell>
          <cell r="AJ217">
            <v>0</v>
          </cell>
        </row>
        <row r="218">
          <cell r="A218" t="str">
            <v>SCI AEP ACTIF 2175BUDGET 2008</v>
          </cell>
          <cell r="B218" t="str">
            <v>SCI AEP ACTIF 2175</v>
          </cell>
          <cell r="C218" t="str">
            <v>BUDGET 2008</v>
          </cell>
          <cell r="D218">
            <v>0</v>
          </cell>
          <cell r="E218">
            <v>0</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D218">
            <v>0</v>
          </cell>
          <cell r="AE218">
            <v>0</v>
          </cell>
          <cell r="AG218">
            <v>0</v>
          </cell>
          <cell r="AH218">
            <v>0</v>
          </cell>
          <cell r="AJ218">
            <v>0</v>
          </cell>
        </row>
        <row r="219">
          <cell r="A219" t="str">
            <v>SCI AEP ACTIF 2175BUDGET 2009</v>
          </cell>
          <cell r="B219" t="str">
            <v>SCI AEP ACTIF 2175</v>
          </cell>
          <cell r="C219" t="str">
            <v>BUDGET 2009</v>
          </cell>
          <cell r="D219">
            <v>0</v>
          </cell>
          <cell r="E219">
            <v>0</v>
          </cell>
          <cell r="F219">
            <v>0</v>
          </cell>
          <cell r="G219">
            <v>0</v>
          </cell>
          <cell r="H219">
            <v>0</v>
          </cell>
          <cell r="I219">
            <v>0</v>
          </cell>
          <cell r="J219">
            <v>0</v>
          </cell>
          <cell r="K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D219">
            <v>0</v>
          </cell>
          <cell r="AE219">
            <v>0</v>
          </cell>
          <cell r="AG219">
            <v>0</v>
          </cell>
          <cell r="AH219">
            <v>0</v>
          </cell>
          <cell r="AJ219">
            <v>0</v>
          </cell>
        </row>
        <row r="220">
          <cell r="A220" t="str">
            <v>SCI AEP ACTIF 2175BUDGET 2010</v>
          </cell>
          <cell r="B220" t="str">
            <v>SCI AEP ACTIF 2175</v>
          </cell>
          <cell r="C220" t="str">
            <v>BUDGET 2010</v>
          </cell>
          <cell r="D220">
            <v>0</v>
          </cell>
          <cell r="E220">
            <v>0</v>
          </cell>
          <cell r="F220">
            <v>0</v>
          </cell>
          <cell r="G220">
            <v>0</v>
          </cell>
          <cell r="H220">
            <v>0</v>
          </cell>
          <cell r="I220">
            <v>0</v>
          </cell>
          <cell r="J220">
            <v>0</v>
          </cell>
          <cell r="K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D220">
            <v>0</v>
          </cell>
          <cell r="AE220">
            <v>0</v>
          </cell>
          <cell r="AG220">
            <v>0</v>
          </cell>
          <cell r="AH220">
            <v>0</v>
          </cell>
          <cell r="AJ220">
            <v>0</v>
          </cell>
        </row>
        <row r="221">
          <cell r="A221" t="str">
            <v>SCI AEP ACTIF 2175BUDGET 2011</v>
          </cell>
          <cell r="B221" t="str">
            <v>SCI AEP ACTIF 2175</v>
          </cell>
          <cell r="C221" t="str">
            <v>BUDGET 2011</v>
          </cell>
          <cell r="D221">
            <v>0</v>
          </cell>
          <cell r="E221">
            <v>0</v>
          </cell>
          <cell r="F221">
            <v>0</v>
          </cell>
          <cell r="G221">
            <v>0</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D221">
            <v>0</v>
          </cell>
          <cell r="AE221">
            <v>0</v>
          </cell>
          <cell r="AG221">
            <v>0</v>
          </cell>
          <cell r="AH221">
            <v>0</v>
          </cell>
          <cell r="AJ221">
            <v>0</v>
          </cell>
        </row>
        <row r="222">
          <cell r="A222" t="str">
            <v>SCI AEP ACTIF 2175BUDGET 2012</v>
          </cell>
          <cell r="B222" t="str">
            <v>SCI AEP ACTIF 2175</v>
          </cell>
          <cell r="C222" t="str">
            <v>BUDGET 2012</v>
          </cell>
          <cell r="D222">
            <v>0</v>
          </cell>
          <cell r="E222">
            <v>0</v>
          </cell>
          <cell r="F222">
            <v>0</v>
          </cell>
          <cell r="G222">
            <v>0</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D222">
            <v>0</v>
          </cell>
          <cell r="AE222">
            <v>0</v>
          </cell>
          <cell r="AG222">
            <v>0</v>
          </cell>
          <cell r="AH222">
            <v>0</v>
          </cell>
          <cell r="AJ222">
            <v>0</v>
          </cell>
        </row>
        <row r="223">
          <cell r="A223" t="str">
            <v>SCI AEP ACTIF 2175BUDGET 2013</v>
          </cell>
          <cell r="B223" t="str">
            <v>SCI AEP ACTIF 2175</v>
          </cell>
          <cell r="C223" t="str">
            <v>BUDGET 2013</v>
          </cell>
          <cell r="D223">
            <v>0</v>
          </cell>
          <cell r="E223">
            <v>0</v>
          </cell>
          <cell r="F223">
            <v>0</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D223">
            <v>0</v>
          </cell>
          <cell r="AE223">
            <v>0</v>
          </cell>
          <cell r="AG223">
            <v>0</v>
          </cell>
          <cell r="AH223">
            <v>0</v>
          </cell>
          <cell r="AJ223">
            <v>0</v>
          </cell>
        </row>
        <row r="224">
          <cell r="A224" t="str">
            <v>SCI AEP ACTIF 2175BUDGET 2014</v>
          </cell>
          <cell r="B224" t="str">
            <v>SCI AEP ACTIF 2175</v>
          </cell>
          <cell r="C224" t="str">
            <v>BUDGET 2014</v>
          </cell>
          <cell r="D224">
            <v>0</v>
          </cell>
          <cell r="E224">
            <v>0</v>
          </cell>
          <cell r="F224">
            <v>0</v>
          </cell>
          <cell r="G224">
            <v>0</v>
          </cell>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D224">
            <v>0</v>
          </cell>
          <cell r="AE224">
            <v>0</v>
          </cell>
          <cell r="AG224">
            <v>0</v>
          </cell>
          <cell r="AH224">
            <v>0</v>
          </cell>
          <cell r="AJ224">
            <v>0</v>
          </cell>
        </row>
        <row r="225">
          <cell r="A225" t="str">
            <v>SCI AEP ACTIF 2175BUDGET 2015</v>
          </cell>
          <cell r="B225" t="str">
            <v>SCI AEP ACTIF 2175</v>
          </cell>
          <cell r="C225" t="str">
            <v>BUDGET 2015</v>
          </cell>
          <cell r="D225">
            <v>0</v>
          </cell>
          <cell r="E225">
            <v>0</v>
          </cell>
          <cell r="F225">
            <v>0</v>
          </cell>
          <cell r="G225">
            <v>0</v>
          </cell>
          <cell r="H225">
            <v>0</v>
          </cell>
          <cell r="I225">
            <v>0</v>
          </cell>
          <cell r="J225">
            <v>0</v>
          </cell>
          <cell r="K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D225">
            <v>0</v>
          </cell>
          <cell r="AE225">
            <v>0</v>
          </cell>
          <cell r="AG225">
            <v>0</v>
          </cell>
          <cell r="AH225">
            <v>0</v>
          </cell>
          <cell r="AJ225">
            <v>0</v>
          </cell>
        </row>
        <row r="226">
          <cell r="A226" t="str">
            <v>SCI AEP ACTIF 2175BUDGET 2016</v>
          </cell>
          <cell r="B226" t="str">
            <v>SCI AEP ACTIF 2175</v>
          </cell>
          <cell r="C226" t="str">
            <v>BUDGET 2016</v>
          </cell>
          <cell r="D226">
            <v>0</v>
          </cell>
          <cell r="E226">
            <v>0</v>
          </cell>
          <cell r="F226">
            <v>0</v>
          </cell>
          <cell r="G226">
            <v>0</v>
          </cell>
          <cell r="H226">
            <v>0</v>
          </cell>
          <cell r="I226">
            <v>0</v>
          </cell>
          <cell r="J226">
            <v>0</v>
          </cell>
          <cell r="K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D226">
            <v>0</v>
          </cell>
          <cell r="AE226">
            <v>0</v>
          </cell>
          <cell r="AG226">
            <v>0</v>
          </cell>
          <cell r="AH226">
            <v>0</v>
          </cell>
          <cell r="AJ226">
            <v>0</v>
          </cell>
        </row>
        <row r="227">
          <cell r="A227" t="str">
            <v>SCI AEP ACTIF 2175BUDGET 2017</v>
          </cell>
          <cell r="B227" t="str">
            <v>SCI AEP ACTIF 2175</v>
          </cell>
          <cell r="C227" t="str">
            <v>BUDGET 2017</v>
          </cell>
          <cell r="D227">
            <v>0</v>
          </cell>
          <cell r="E227">
            <v>0</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D227">
            <v>0</v>
          </cell>
          <cell r="AE227">
            <v>0</v>
          </cell>
          <cell r="AG227">
            <v>0</v>
          </cell>
          <cell r="AH227">
            <v>0</v>
          </cell>
          <cell r="AJ227">
            <v>0</v>
          </cell>
        </row>
        <row r="228">
          <cell r="A228" t="str">
            <v>SCI AEP ACTIF 217738717</v>
          </cell>
          <cell r="B228" t="str">
            <v>SCI AEP ACTIF 2177</v>
          </cell>
          <cell r="C228">
            <v>38717</v>
          </cell>
          <cell r="D228">
            <v>478.34213</v>
          </cell>
          <cell r="E228">
            <v>4.31731</v>
          </cell>
          <cell r="F228">
            <v>208.24105000000003</v>
          </cell>
          <cell r="G228">
            <v>77.728999999999999</v>
          </cell>
          <cell r="H228">
            <v>-35.608429999999998</v>
          </cell>
          <cell r="I228">
            <v>0</v>
          </cell>
          <cell r="J228">
            <v>0</v>
          </cell>
          <cell r="K228">
            <v>0</v>
          </cell>
          <cell r="L228">
            <v>177.31021999999996</v>
          </cell>
          <cell r="M228">
            <v>2.2791399999999999</v>
          </cell>
          <cell r="N228">
            <v>0</v>
          </cell>
          <cell r="O228">
            <v>0</v>
          </cell>
          <cell r="P228">
            <v>0</v>
          </cell>
          <cell r="Q228">
            <v>0</v>
          </cell>
          <cell r="R228">
            <v>0</v>
          </cell>
          <cell r="S228">
            <v>6.8688200000000004</v>
          </cell>
          <cell r="T228">
            <v>2.17211</v>
          </cell>
          <cell r="U228">
            <v>59.354999999999997</v>
          </cell>
          <cell r="V228">
            <v>18.373999999999999</v>
          </cell>
          <cell r="W228">
            <v>0</v>
          </cell>
          <cell r="X228">
            <v>0</v>
          </cell>
          <cell r="Y228">
            <v>181.70367999999999</v>
          </cell>
          <cell r="Z228">
            <v>0</v>
          </cell>
          <cell r="AA228">
            <v>0</v>
          </cell>
          <cell r="AB228">
            <v>95.698639999999997</v>
          </cell>
          <cell r="AD228">
            <v>0</v>
          </cell>
          <cell r="AE228">
            <v>0</v>
          </cell>
          <cell r="AG228">
            <v>0</v>
          </cell>
          <cell r="AH228">
            <v>0</v>
          </cell>
          <cell r="AJ228">
            <v>0</v>
          </cell>
        </row>
        <row r="229">
          <cell r="A229" t="str">
            <v>SCI AEP ACTIF 217739082</v>
          </cell>
          <cell r="B229" t="str">
            <v>SCI AEP ACTIF 2177</v>
          </cell>
          <cell r="C229">
            <v>39082</v>
          </cell>
          <cell r="D229">
            <v>410.05892</v>
          </cell>
          <cell r="E229">
            <v>0</v>
          </cell>
          <cell r="F229">
            <v>355.69378999999998</v>
          </cell>
          <cell r="G229">
            <v>67.14233999999999</v>
          </cell>
          <cell r="H229">
            <v>34.874559999999995</v>
          </cell>
          <cell r="I229">
            <v>0</v>
          </cell>
          <cell r="J229">
            <v>0</v>
          </cell>
          <cell r="K229">
            <v>0</v>
          </cell>
          <cell r="L229">
            <v>355.91677000000004</v>
          </cell>
          <cell r="M229">
            <v>25.703340000000001</v>
          </cell>
          <cell r="N229">
            <v>0</v>
          </cell>
          <cell r="O229">
            <v>18.766169999999999</v>
          </cell>
          <cell r="P229">
            <v>0</v>
          </cell>
          <cell r="Q229">
            <v>0</v>
          </cell>
          <cell r="R229">
            <v>0</v>
          </cell>
          <cell r="S229">
            <v>2.6197300000000001</v>
          </cell>
          <cell r="T229">
            <v>0</v>
          </cell>
          <cell r="U229">
            <v>64.141000000000005</v>
          </cell>
          <cell r="V229">
            <v>18.373999999999999</v>
          </cell>
          <cell r="W229">
            <v>0</v>
          </cell>
          <cell r="X229">
            <v>0</v>
          </cell>
          <cell r="Y229">
            <v>181.70367999999999</v>
          </cell>
          <cell r="Z229">
            <v>87.210800000000006</v>
          </cell>
          <cell r="AA229">
            <v>0</v>
          </cell>
          <cell r="AB229">
            <v>476.14297999999997</v>
          </cell>
          <cell r="AD229">
            <v>0</v>
          </cell>
          <cell r="AE229">
            <v>0</v>
          </cell>
          <cell r="AG229">
            <v>0</v>
          </cell>
          <cell r="AH229">
            <v>0</v>
          </cell>
          <cell r="AJ229">
            <v>0</v>
          </cell>
        </row>
        <row r="230">
          <cell r="A230" t="str">
            <v>SCI AEP ACTIF 217739447</v>
          </cell>
          <cell r="B230" t="str">
            <v>SCI AEP ACTIF 2177</v>
          </cell>
          <cell r="C230">
            <v>39447</v>
          </cell>
          <cell r="D230">
            <v>210.94251</v>
          </cell>
          <cell r="E230">
            <v>1.0000000000000001E-5</v>
          </cell>
          <cell r="F230">
            <v>299.02780999999999</v>
          </cell>
          <cell r="G230">
            <v>54.457999999999998</v>
          </cell>
          <cell r="H230">
            <v>27.277709999999999</v>
          </cell>
          <cell r="I230">
            <v>0</v>
          </cell>
          <cell r="J230">
            <v>0</v>
          </cell>
          <cell r="K230">
            <v>0</v>
          </cell>
          <cell r="L230">
            <v>229.24258</v>
          </cell>
          <cell r="M230">
            <v>9.7756100000000004</v>
          </cell>
          <cell r="N230">
            <v>0</v>
          </cell>
          <cell r="O230">
            <v>0</v>
          </cell>
          <cell r="P230">
            <v>0</v>
          </cell>
          <cell r="Q230">
            <v>0</v>
          </cell>
          <cell r="R230">
            <v>0</v>
          </cell>
          <cell r="S230">
            <v>17.116849999999999</v>
          </cell>
          <cell r="T230">
            <v>0.12593000000000001</v>
          </cell>
          <cell r="U230">
            <v>63.140999999999998</v>
          </cell>
          <cell r="V230">
            <v>18.373999999999999</v>
          </cell>
          <cell r="W230">
            <v>0</v>
          </cell>
          <cell r="X230">
            <v>0</v>
          </cell>
          <cell r="Y230">
            <v>191.42231000000001</v>
          </cell>
          <cell r="Z230">
            <v>14.50484</v>
          </cell>
          <cell r="AA230">
            <v>0</v>
          </cell>
          <cell r="AB230">
            <v>804.99257</v>
          </cell>
          <cell r="AD230">
            <v>0</v>
          </cell>
          <cell r="AE230">
            <v>0</v>
          </cell>
          <cell r="AG230">
            <v>0</v>
          </cell>
          <cell r="AH230">
            <v>462.94914</v>
          </cell>
          <cell r="AJ230">
            <v>0</v>
          </cell>
        </row>
        <row r="231">
          <cell r="A231" t="str">
            <v>SCI AEP ACTIF 2177BUDGET 2007</v>
          </cell>
          <cell r="B231" t="str">
            <v>SCI AEP ACTIF 2177</v>
          </cell>
          <cell r="C231" t="str">
            <v>BUDGET 2007</v>
          </cell>
          <cell r="D231">
            <v>380.41199999999998</v>
          </cell>
          <cell r="E231">
            <v>0</v>
          </cell>
          <cell r="F231">
            <v>182.74600000000001</v>
          </cell>
          <cell r="G231">
            <v>58.302999999999997</v>
          </cell>
          <cell r="H231">
            <v>0</v>
          </cell>
          <cell r="I231">
            <v>0</v>
          </cell>
          <cell r="J231">
            <v>0</v>
          </cell>
          <cell r="K231">
            <v>320</v>
          </cell>
          <cell r="L231">
            <v>239.88499999999999</v>
          </cell>
          <cell r="M231">
            <v>0.7</v>
          </cell>
          <cell r="N231">
            <v>0</v>
          </cell>
          <cell r="O231">
            <v>0</v>
          </cell>
          <cell r="P231">
            <v>0</v>
          </cell>
          <cell r="Q231">
            <v>0</v>
          </cell>
          <cell r="R231">
            <v>1.8879999999999999</v>
          </cell>
          <cell r="S231">
            <v>0</v>
          </cell>
          <cell r="T231">
            <v>0</v>
          </cell>
          <cell r="U231">
            <v>39.180999999999997</v>
          </cell>
          <cell r="V231">
            <v>18.373999999999999</v>
          </cell>
          <cell r="W231">
            <v>26.884</v>
          </cell>
          <cell r="X231">
            <v>0</v>
          </cell>
          <cell r="Y231">
            <v>0</v>
          </cell>
          <cell r="Z231">
            <v>0</v>
          </cell>
          <cell r="AA231">
            <v>107.241</v>
          </cell>
          <cell r="AB231">
            <v>437.74700000000001</v>
          </cell>
          <cell r="AD231">
            <v>0</v>
          </cell>
          <cell r="AE231">
            <v>0</v>
          </cell>
          <cell r="AG231">
            <v>0</v>
          </cell>
          <cell r="AH231">
            <v>0</v>
          </cell>
          <cell r="AJ231">
            <v>0</v>
          </cell>
        </row>
        <row r="232">
          <cell r="A232" t="str">
            <v>SCI AEP ACTIF 2177BUDGET 2008</v>
          </cell>
          <cell r="B232" t="str">
            <v>SCI AEP ACTIF 2177</v>
          </cell>
          <cell r="C232" t="str">
            <v>BUDGET 2008</v>
          </cell>
          <cell r="D232">
            <v>0</v>
          </cell>
          <cell r="E232">
            <v>0</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D232">
            <v>0</v>
          </cell>
          <cell r="AE232">
            <v>0</v>
          </cell>
          <cell r="AG232">
            <v>0</v>
          </cell>
          <cell r="AH232">
            <v>0</v>
          </cell>
          <cell r="AJ232">
            <v>0</v>
          </cell>
        </row>
        <row r="233">
          <cell r="A233" t="str">
            <v>SCI AEP ACTIF 2177BUDGET 2009</v>
          </cell>
          <cell r="B233" t="str">
            <v>SCI AEP ACTIF 2177</v>
          </cell>
          <cell r="C233" t="str">
            <v>BUDGET 2009</v>
          </cell>
          <cell r="D233">
            <v>0</v>
          </cell>
          <cell r="E233">
            <v>0</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D233">
            <v>0</v>
          </cell>
          <cell r="AE233">
            <v>0</v>
          </cell>
          <cell r="AG233">
            <v>0</v>
          </cell>
          <cell r="AH233">
            <v>0</v>
          </cell>
          <cell r="AJ233">
            <v>0</v>
          </cell>
        </row>
        <row r="234">
          <cell r="A234" t="str">
            <v>SCI AEP ACTIF 2177BUDGET 2010</v>
          </cell>
          <cell r="B234" t="str">
            <v>SCI AEP ACTIF 2177</v>
          </cell>
          <cell r="C234" t="str">
            <v>BUDGET 2010</v>
          </cell>
          <cell r="D234">
            <v>0</v>
          </cell>
          <cell r="E234">
            <v>0</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D234">
            <v>0</v>
          </cell>
          <cell r="AE234">
            <v>0</v>
          </cell>
          <cell r="AG234">
            <v>0</v>
          </cell>
          <cell r="AH234">
            <v>0</v>
          </cell>
          <cell r="AJ234">
            <v>0</v>
          </cell>
        </row>
        <row r="235">
          <cell r="A235" t="str">
            <v>SCI AEP ACTIF 2177BUDGET 2011</v>
          </cell>
          <cell r="B235" t="str">
            <v>SCI AEP ACTIF 2177</v>
          </cell>
          <cell r="C235" t="str">
            <v>BUDGET 2011</v>
          </cell>
          <cell r="D235">
            <v>0</v>
          </cell>
          <cell r="E235">
            <v>0</v>
          </cell>
          <cell r="F235">
            <v>0</v>
          </cell>
          <cell r="G235">
            <v>0</v>
          </cell>
          <cell r="H235">
            <v>0</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D235">
            <v>0</v>
          </cell>
          <cell r="AE235">
            <v>0</v>
          </cell>
          <cell r="AG235">
            <v>0</v>
          </cell>
          <cell r="AH235">
            <v>0</v>
          </cell>
          <cell r="AJ235">
            <v>0</v>
          </cell>
        </row>
        <row r="236">
          <cell r="A236" t="str">
            <v>SCI AEP ACTIF 2177BUDGET 2012</v>
          </cell>
          <cell r="B236" t="str">
            <v>SCI AEP ACTIF 2177</v>
          </cell>
          <cell r="C236" t="str">
            <v>BUDGET 2012</v>
          </cell>
          <cell r="D236">
            <v>0</v>
          </cell>
          <cell r="E236">
            <v>0</v>
          </cell>
          <cell r="F236">
            <v>0</v>
          </cell>
          <cell r="G236">
            <v>0</v>
          </cell>
          <cell r="H236">
            <v>0</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D236">
            <v>0</v>
          </cell>
          <cell r="AE236">
            <v>0</v>
          </cell>
          <cell r="AG236">
            <v>0</v>
          </cell>
          <cell r="AH236">
            <v>0</v>
          </cell>
          <cell r="AJ236">
            <v>0</v>
          </cell>
        </row>
        <row r="237">
          <cell r="A237" t="str">
            <v>SCI AEP ACTIF 2177BUDGET 2013</v>
          </cell>
          <cell r="B237" t="str">
            <v>SCI AEP ACTIF 2177</v>
          </cell>
          <cell r="C237" t="str">
            <v>BUDGET 2013</v>
          </cell>
          <cell r="D237">
            <v>0</v>
          </cell>
          <cell r="E237">
            <v>0</v>
          </cell>
          <cell r="F237">
            <v>0</v>
          </cell>
          <cell r="G237">
            <v>0</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D237">
            <v>0</v>
          </cell>
          <cell r="AE237">
            <v>0</v>
          </cell>
          <cell r="AG237">
            <v>0</v>
          </cell>
          <cell r="AH237">
            <v>0</v>
          </cell>
          <cell r="AJ237">
            <v>0</v>
          </cell>
        </row>
        <row r="238">
          <cell r="A238" t="str">
            <v>SCI AEP ACTIF 2177BUDGET 2014</v>
          </cell>
          <cell r="B238" t="str">
            <v>SCI AEP ACTIF 2177</v>
          </cell>
          <cell r="C238" t="str">
            <v>BUDGET 2014</v>
          </cell>
          <cell r="D238">
            <v>0</v>
          </cell>
          <cell r="E238">
            <v>0</v>
          </cell>
          <cell r="F238">
            <v>0</v>
          </cell>
          <cell r="G238">
            <v>0</v>
          </cell>
          <cell r="H238">
            <v>0</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D238">
            <v>0</v>
          </cell>
          <cell r="AE238">
            <v>0</v>
          </cell>
          <cell r="AG238">
            <v>0</v>
          </cell>
          <cell r="AH238">
            <v>0</v>
          </cell>
          <cell r="AJ238">
            <v>0</v>
          </cell>
        </row>
        <row r="239">
          <cell r="A239" t="str">
            <v>SCI AEP ACTIF 2177BUDGET 2015</v>
          </cell>
          <cell r="B239" t="str">
            <v>SCI AEP ACTIF 2177</v>
          </cell>
          <cell r="C239" t="str">
            <v>BUDGET 2015</v>
          </cell>
          <cell r="D239">
            <v>0</v>
          </cell>
          <cell r="E239">
            <v>0</v>
          </cell>
          <cell r="F239">
            <v>0</v>
          </cell>
          <cell r="G239">
            <v>0</v>
          </cell>
          <cell r="H239">
            <v>0</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D239">
            <v>0</v>
          </cell>
          <cell r="AE239">
            <v>0</v>
          </cell>
          <cell r="AG239">
            <v>0</v>
          </cell>
          <cell r="AH239">
            <v>0</v>
          </cell>
          <cell r="AJ239">
            <v>0</v>
          </cell>
        </row>
        <row r="240">
          <cell r="A240" t="str">
            <v>SCI AEP ACTIF 2177BUDGET 2016</v>
          </cell>
          <cell r="B240" t="str">
            <v>SCI AEP ACTIF 2177</v>
          </cell>
          <cell r="C240" t="str">
            <v>BUDGET 2016</v>
          </cell>
          <cell r="D240">
            <v>0</v>
          </cell>
          <cell r="E240">
            <v>0</v>
          </cell>
          <cell r="F240">
            <v>0</v>
          </cell>
          <cell r="G240">
            <v>0</v>
          </cell>
          <cell r="H240">
            <v>0</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D240">
            <v>0</v>
          </cell>
          <cell r="AE240">
            <v>0</v>
          </cell>
          <cell r="AG240">
            <v>0</v>
          </cell>
          <cell r="AH240">
            <v>0</v>
          </cell>
          <cell r="AJ240">
            <v>0</v>
          </cell>
        </row>
        <row r="241">
          <cell r="A241" t="str">
            <v>SCI AEP ACTIF 2177BUDGET 2017</v>
          </cell>
          <cell r="B241" t="str">
            <v>SCI AEP ACTIF 2177</v>
          </cell>
          <cell r="C241" t="str">
            <v>BUDGET 2017</v>
          </cell>
          <cell r="D241">
            <v>0</v>
          </cell>
          <cell r="E241">
            <v>0</v>
          </cell>
          <cell r="F241">
            <v>0</v>
          </cell>
          <cell r="G241">
            <v>0</v>
          </cell>
          <cell r="H241">
            <v>0</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D241">
            <v>0</v>
          </cell>
          <cell r="AE241">
            <v>0</v>
          </cell>
          <cell r="AG241">
            <v>0</v>
          </cell>
          <cell r="AH241">
            <v>0</v>
          </cell>
          <cell r="AJ241">
            <v>0</v>
          </cell>
        </row>
        <row r="242">
          <cell r="A242" t="str">
            <v>SCI AEP ACTIF 217838717</v>
          </cell>
          <cell r="B242" t="str">
            <v>SCI AEP ACTIF 2178</v>
          </cell>
          <cell r="C242">
            <v>38717</v>
          </cell>
          <cell r="D242">
            <v>1166.1274300000002</v>
          </cell>
          <cell r="E242">
            <v>0.33879999999999999</v>
          </cell>
          <cell r="F242">
            <v>78.422690000000003</v>
          </cell>
          <cell r="G242">
            <v>120.288</v>
          </cell>
          <cell r="H242">
            <v>452.29060999999996</v>
          </cell>
          <cell r="I242">
            <v>0</v>
          </cell>
          <cell r="J242">
            <v>0</v>
          </cell>
          <cell r="K242">
            <v>0</v>
          </cell>
          <cell r="L242">
            <v>483.43448000000006</v>
          </cell>
          <cell r="M242">
            <v>5.3742799999999997</v>
          </cell>
          <cell r="N242">
            <v>0</v>
          </cell>
          <cell r="O242">
            <v>0</v>
          </cell>
          <cell r="P242">
            <v>0</v>
          </cell>
          <cell r="Q242">
            <v>0</v>
          </cell>
          <cell r="R242">
            <v>0</v>
          </cell>
          <cell r="S242">
            <v>6.3620000000000001</v>
          </cell>
          <cell r="T242">
            <v>19.026439999999997</v>
          </cell>
          <cell r="U242">
            <v>75.427000000000007</v>
          </cell>
          <cell r="V242">
            <v>44.860999999999997</v>
          </cell>
          <cell r="W242">
            <v>0</v>
          </cell>
          <cell r="X242">
            <v>0</v>
          </cell>
          <cell r="Y242">
            <v>376.07777000000004</v>
          </cell>
          <cell r="Z242">
            <v>0</v>
          </cell>
          <cell r="AA242">
            <v>0.12182999999999999</v>
          </cell>
          <cell r="AB242">
            <v>2.60283</v>
          </cell>
          <cell r="AD242">
            <v>0</v>
          </cell>
          <cell r="AE242">
            <v>0</v>
          </cell>
          <cell r="AG242">
            <v>0</v>
          </cell>
          <cell r="AH242">
            <v>0</v>
          </cell>
          <cell r="AJ242">
            <v>0</v>
          </cell>
        </row>
        <row r="243">
          <cell r="A243" t="str">
            <v>SCI AEP ACTIF 217839082</v>
          </cell>
          <cell r="B243" t="str">
            <v>SCI AEP ACTIF 2178</v>
          </cell>
          <cell r="C243">
            <v>39082</v>
          </cell>
          <cell r="D243">
            <v>1046.8949299999999</v>
          </cell>
          <cell r="E243">
            <v>0</v>
          </cell>
          <cell r="F243">
            <v>105.98569000000001</v>
          </cell>
          <cell r="G243">
            <v>116.81698</v>
          </cell>
          <cell r="H243">
            <v>67.720230000000001</v>
          </cell>
          <cell r="I243">
            <v>0</v>
          </cell>
          <cell r="J243">
            <v>0</v>
          </cell>
          <cell r="K243">
            <v>0</v>
          </cell>
          <cell r="L243">
            <v>112.61287000000002</v>
          </cell>
          <cell r="M243">
            <v>2.6995999999999998</v>
          </cell>
          <cell r="N243">
            <v>0</v>
          </cell>
          <cell r="O243">
            <v>34.154360000000004</v>
          </cell>
          <cell r="P243">
            <v>0</v>
          </cell>
          <cell r="Q243">
            <v>0</v>
          </cell>
          <cell r="R243">
            <v>0</v>
          </cell>
          <cell r="S243">
            <v>21.655649999999998</v>
          </cell>
          <cell r="T243">
            <v>0</v>
          </cell>
          <cell r="U243">
            <v>78.710999999999999</v>
          </cell>
          <cell r="V243">
            <v>44.860999999999997</v>
          </cell>
          <cell r="W243">
            <v>0</v>
          </cell>
          <cell r="X243">
            <v>0</v>
          </cell>
          <cell r="Y243">
            <v>376.07777000000004</v>
          </cell>
          <cell r="Z243">
            <v>0</v>
          </cell>
          <cell r="AA243">
            <v>-1.64E-3</v>
          </cell>
          <cell r="AB243">
            <v>20.884139999999999</v>
          </cell>
          <cell r="AD243">
            <v>0</v>
          </cell>
          <cell r="AE243">
            <v>0</v>
          </cell>
          <cell r="AG243">
            <v>0</v>
          </cell>
          <cell r="AH243">
            <v>0</v>
          </cell>
          <cell r="AJ243">
            <v>0</v>
          </cell>
        </row>
        <row r="244">
          <cell r="A244" t="str">
            <v>SCI AEP ACTIF 217839447</v>
          </cell>
          <cell r="B244" t="str">
            <v>SCI AEP ACTIF 2178</v>
          </cell>
          <cell r="C244">
            <v>39447</v>
          </cell>
          <cell r="D244">
            <v>1072.35672</v>
          </cell>
          <cell r="E244">
            <v>1.0000000000000001E-5</v>
          </cell>
          <cell r="F244">
            <v>102.58638000000001</v>
          </cell>
          <cell r="G244">
            <v>112.4457</v>
          </cell>
          <cell r="H244">
            <v>11.70256</v>
          </cell>
          <cell r="I244">
            <v>0</v>
          </cell>
          <cell r="J244">
            <v>0</v>
          </cell>
          <cell r="K244">
            <v>0</v>
          </cell>
          <cell r="L244">
            <v>77.96005000000001</v>
          </cell>
          <cell r="M244">
            <v>2.5804999999999998</v>
          </cell>
          <cell r="N244">
            <v>0</v>
          </cell>
          <cell r="O244">
            <v>11.257190000000001</v>
          </cell>
          <cell r="P244">
            <v>0</v>
          </cell>
          <cell r="Q244">
            <v>0</v>
          </cell>
          <cell r="R244">
            <v>0</v>
          </cell>
          <cell r="S244">
            <v>18.085000000000001</v>
          </cell>
          <cell r="T244">
            <v>0</v>
          </cell>
          <cell r="U244">
            <v>81.03</v>
          </cell>
          <cell r="V244">
            <v>44.860999999999997</v>
          </cell>
          <cell r="W244">
            <v>0</v>
          </cell>
          <cell r="X244">
            <v>0</v>
          </cell>
          <cell r="Y244">
            <v>376.07777000000004</v>
          </cell>
          <cell r="Z244">
            <v>199.06558000000001</v>
          </cell>
          <cell r="AA244">
            <v>0</v>
          </cell>
          <cell r="AB244">
            <v>0</v>
          </cell>
          <cell r="AD244">
            <v>0</v>
          </cell>
          <cell r="AE244">
            <v>0</v>
          </cell>
          <cell r="AG244">
            <v>0</v>
          </cell>
          <cell r="AH244">
            <v>0</v>
          </cell>
          <cell r="AJ244">
            <v>0</v>
          </cell>
        </row>
        <row r="245">
          <cell r="A245" t="str">
            <v>SCI AEP ACTIF 2178BUDGET 2007</v>
          </cell>
          <cell r="B245" t="str">
            <v>SCI AEP ACTIF 2178</v>
          </cell>
          <cell r="C245" t="str">
            <v>BUDGET 2007</v>
          </cell>
          <cell r="D245">
            <v>1116.807</v>
          </cell>
          <cell r="E245">
            <v>0</v>
          </cell>
          <cell r="F245">
            <v>137.63900000000001</v>
          </cell>
          <cell r="G245">
            <v>101.42400000000001</v>
          </cell>
          <cell r="H245">
            <v>0</v>
          </cell>
          <cell r="I245">
            <v>0</v>
          </cell>
          <cell r="J245">
            <v>0</v>
          </cell>
          <cell r="K245">
            <v>0</v>
          </cell>
          <cell r="L245">
            <v>98.343999999999994</v>
          </cell>
          <cell r="M245">
            <v>2.754</v>
          </cell>
          <cell r="N245">
            <v>20.265000000000001</v>
          </cell>
          <cell r="O245">
            <v>0</v>
          </cell>
          <cell r="P245">
            <v>0</v>
          </cell>
          <cell r="Q245">
            <v>31.004999999999999</v>
          </cell>
          <cell r="R245">
            <v>0</v>
          </cell>
          <cell r="S245">
            <v>0</v>
          </cell>
          <cell r="T245">
            <v>0</v>
          </cell>
          <cell r="U245">
            <v>59.606999999999999</v>
          </cell>
          <cell r="V245">
            <v>44.860999999999997</v>
          </cell>
          <cell r="W245">
            <v>20.405999999999999</v>
          </cell>
          <cell r="X245">
            <v>0</v>
          </cell>
          <cell r="Y245">
            <v>0</v>
          </cell>
          <cell r="Z245">
            <v>0</v>
          </cell>
          <cell r="AA245">
            <v>0</v>
          </cell>
          <cell r="AB245">
            <v>0</v>
          </cell>
          <cell r="AD245">
            <v>0</v>
          </cell>
          <cell r="AE245">
            <v>0</v>
          </cell>
          <cell r="AG245">
            <v>0</v>
          </cell>
          <cell r="AH245">
            <v>0</v>
          </cell>
          <cell r="AJ245">
            <v>0</v>
          </cell>
        </row>
        <row r="246">
          <cell r="A246" t="str">
            <v>SCI AEP ACTIF 2178BUDGET 2008</v>
          </cell>
          <cell r="B246" t="str">
            <v>SCI AEP ACTIF 2178</v>
          </cell>
          <cell r="C246" t="str">
            <v>BUDGET 2008</v>
          </cell>
          <cell r="D246">
            <v>0</v>
          </cell>
          <cell r="E246">
            <v>0</v>
          </cell>
          <cell r="F246">
            <v>0</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D246">
            <v>0</v>
          </cell>
          <cell r="AE246">
            <v>0</v>
          </cell>
          <cell r="AG246">
            <v>0</v>
          </cell>
          <cell r="AH246">
            <v>0</v>
          </cell>
          <cell r="AJ246">
            <v>0</v>
          </cell>
        </row>
        <row r="247">
          <cell r="A247" t="str">
            <v>SCI AEP ACTIF 2178BUDGET 2009</v>
          </cell>
          <cell r="B247" t="str">
            <v>SCI AEP ACTIF 2178</v>
          </cell>
          <cell r="C247" t="str">
            <v>BUDGET 2009</v>
          </cell>
          <cell r="D247">
            <v>0</v>
          </cell>
          <cell r="E247">
            <v>0</v>
          </cell>
          <cell r="F247">
            <v>0</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D247">
            <v>0</v>
          </cell>
          <cell r="AE247">
            <v>0</v>
          </cell>
          <cell r="AG247">
            <v>0</v>
          </cell>
          <cell r="AH247">
            <v>0</v>
          </cell>
          <cell r="AJ247">
            <v>0</v>
          </cell>
        </row>
        <row r="248">
          <cell r="A248" t="str">
            <v>SCI AEP ACTIF 2178BUDGET 2010</v>
          </cell>
          <cell r="B248" t="str">
            <v>SCI AEP ACTIF 2178</v>
          </cell>
          <cell r="C248" t="str">
            <v>BUDGET 2010</v>
          </cell>
          <cell r="D248">
            <v>0</v>
          </cell>
          <cell r="E248">
            <v>0</v>
          </cell>
          <cell r="F248">
            <v>0</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D248">
            <v>0</v>
          </cell>
          <cell r="AE248">
            <v>0</v>
          </cell>
          <cell r="AG248">
            <v>0</v>
          </cell>
          <cell r="AH248">
            <v>0</v>
          </cell>
          <cell r="AJ248">
            <v>0</v>
          </cell>
        </row>
        <row r="249">
          <cell r="A249" t="str">
            <v>SCI AEP ACTIF 2178BUDGET 2011</v>
          </cell>
          <cell r="B249" t="str">
            <v>SCI AEP ACTIF 2178</v>
          </cell>
          <cell r="C249" t="str">
            <v>BUDGET 2011</v>
          </cell>
          <cell r="D249">
            <v>0</v>
          </cell>
          <cell r="E249">
            <v>0</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D249">
            <v>0</v>
          </cell>
          <cell r="AE249">
            <v>0</v>
          </cell>
          <cell r="AG249">
            <v>0</v>
          </cell>
          <cell r="AH249">
            <v>0</v>
          </cell>
          <cell r="AJ249">
            <v>0</v>
          </cell>
        </row>
        <row r="250">
          <cell r="A250" t="str">
            <v>SCI AEP ACTIF 2178BUDGET 2012</v>
          </cell>
          <cell r="B250" t="str">
            <v>SCI AEP ACTIF 2178</v>
          </cell>
          <cell r="C250" t="str">
            <v>BUDGET 2012</v>
          </cell>
          <cell r="D250">
            <v>0</v>
          </cell>
          <cell r="E250">
            <v>0</v>
          </cell>
          <cell r="F250">
            <v>0</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D250">
            <v>0</v>
          </cell>
          <cell r="AE250">
            <v>0</v>
          </cell>
          <cell r="AG250">
            <v>0</v>
          </cell>
          <cell r="AH250">
            <v>0</v>
          </cell>
          <cell r="AJ250">
            <v>0</v>
          </cell>
        </row>
        <row r="251">
          <cell r="A251" t="str">
            <v>SCI AEP ACTIF 2178BUDGET 2013</v>
          </cell>
          <cell r="B251" t="str">
            <v>SCI AEP ACTIF 2178</v>
          </cell>
          <cell r="C251" t="str">
            <v>BUDGET 2013</v>
          </cell>
          <cell r="D251">
            <v>0</v>
          </cell>
          <cell r="E251">
            <v>0</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D251">
            <v>0</v>
          </cell>
          <cell r="AE251">
            <v>0</v>
          </cell>
          <cell r="AG251">
            <v>0</v>
          </cell>
          <cell r="AH251">
            <v>0</v>
          </cell>
          <cell r="AJ251">
            <v>0</v>
          </cell>
        </row>
        <row r="252">
          <cell r="A252" t="str">
            <v>SCI AEP ACTIF 2178BUDGET 2014</v>
          </cell>
          <cell r="B252" t="str">
            <v>SCI AEP ACTIF 2178</v>
          </cell>
          <cell r="C252" t="str">
            <v>BUDGET 2014</v>
          </cell>
          <cell r="D252">
            <v>0</v>
          </cell>
          <cell r="E252">
            <v>0</v>
          </cell>
          <cell r="F252">
            <v>0</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D252">
            <v>0</v>
          </cell>
          <cell r="AE252">
            <v>0</v>
          </cell>
          <cell r="AG252">
            <v>0</v>
          </cell>
          <cell r="AH252">
            <v>0</v>
          </cell>
          <cell r="AJ252">
            <v>0</v>
          </cell>
        </row>
        <row r="253">
          <cell r="A253" t="str">
            <v>SCI AEP ACTIF 2178BUDGET 2015</v>
          </cell>
          <cell r="B253" t="str">
            <v>SCI AEP ACTIF 2178</v>
          </cell>
          <cell r="C253" t="str">
            <v>BUDGET 2015</v>
          </cell>
          <cell r="D253">
            <v>0</v>
          </cell>
          <cell r="E253">
            <v>0</v>
          </cell>
          <cell r="F253">
            <v>0</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D253">
            <v>0</v>
          </cell>
          <cell r="AE253">
            <v>0</v>
          </cell>
          <cell r="AG253">
            <v>0</v>
          </cell>
          <cell r="AH253">
            <v>0</v>
          </cell>
          <cell r="AJ253">
            <v>0</v>
          </cell>
        </row>
        <row r="254">
          <cell r="A254" t="str">
            <v>SCI AEP ACTIF 2178BUDGET 2016</v>
          </cell>
          <cell r="B254" t="str">
            <v>SCI AEP ACTIF 2178</v>
          </cell>
          <cell r="C254" t="str">
            <v>BUDGET 2016</v>
          </cell>
          <cell r="D254">
            <v>0</v>
          </cell>
          <cell r="E254">
            <v>0</v>
          </cell>
          <cell r="F254">
            <v>0</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D254">
            <v>0</v>
          </cell>
          <cell r="AE254">
            <v>0</v>
          </cell>
          <cell r="AG254">
            <v>0</v>
          </cell>
          <cell r="AH254">
            <v>0</v>
          </cell>
          <cell r="AJ254">
            <v>0</v>
          </cell>
        </row>
        <row r="255">
          <cell r="A255" t="str">
            <v>SCI AEP ACTIF 2178BUDGET 2017</v>
          </cell>
          <cell r="B255" t="str">
            <v>SCI AEP ACTIF 2178</v>
          </cell>
          <cell r="C255" t="str">
            <v>BUDGET 2017</v>
          </cell>
          <cell r="D255">
            <v>0</v>
          </cell>
          <cell r="E255">
            <v>0</v>
          </cell>
          <cell r="F255">
            <v>0</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D255">
            <v>0</v>
          </cell>
          <cell r="AE255">
            <v>0</v>
          </cell>
          <cell r="AG255">
            <v>0</v>
          </cell>
          <cell r="AH255">
            <v>0</v>
          </cell>
          <cell r="AJ255">
            <v>0</v>
          </cell>
        </row>
        <row r="256">
          <cell r="A256" t="str">
            <v>SCI AEP ACTIF 273738717</v>
          </cell>
          <cell r="B256" t="str">
            <v>SCI AEP ACTIF 2737</v>
          </cell>
          <cell r="C256">
            <v>38717</v>
          </cell>
          <cell r="D256">
            <v>2019.8102699999999</v>
          </cell>
          <cell r="E256">
            <v>5.0000000000000002E-5</v>
          </cell>
          <cell r="F256">
            <v>497.34165000000002</v>
          </cell>
          <cell r="G256">
            <v>202.36312000000001</v>
          </cell>
          <cell r="H256">
            <v>55.590879999999999</v>
          </cell>
          <cell r="I256">
            <v>0</v>
          </cell>
          <cell r="J256">
            <v>2.7789299999999999</v>
          </cell>
          <cell r="K256">
            <v>0</v>
          </cell>
          <cell r="L256">
            <v>561.20212000000004</v>
          </cell>
          <cell r="M256">
            <v>3.3112499999999998</v>
          </cell>
          <cell r="N256">
            <v>162.23257000000001</v>
          </cell>
          <cell r="O256">
            <v>0</v>
          </cell>
          <cell r="P256">
            <v>0</v>
          </cell>
          <cell r="Q256">
            <v>0</v>
          </cell>
          <cell r="R256">
            <v>0</v>
          </cell>
          <cell r="S256">
            <v>-15.308459999999998</v>
          </cell>
          <cell r="T256">
            <v>9.4560000000000005E-2</v>
          </cell>
          <cell r="U256">
            <v>268.79617000000002</v>
          </cell>
          <cell r="V256">
            <v>0</v>
          </cell>
          <cell r="W256">
            <v>0</v>
          </cell>
          <cell r="X256">
            <v>0</v>
          </cell>
          <cell r="Y256">
            <v>485.35991999999999</v>
          </cell>
          <cell r="Z256">
            <v>0</v>
          </cell>
          <cell r="AA256">
            <v>2.7792999999999997</v>
          </cell>
          <cell r="AB256">
            <v>18.337479999999999</v>
          </cell>
          <cell r="AD256">
            <v>0</v>
          </cell>
          <cell r="AE256">
            <v>0</v>
          </cell>
          <cell r="AG256">
            <v>0</v>
          </cell>
          <cell r="AH256">
            <v>0</v>
          </cell>
          <cell r="AJ256">
            <v>0</v>
          </cell>
        </row>
        <row r="257">
          <cell r="A257" t="str">
            <v>SCI AEP ACTIF 273739082</v>
          </cell>
          <cell r="B257" t="str">
            <v>SCI AEP ACTIF 2737</v>
          </cell>
          <cell r="C257">
            <v>39082</v>
          </cell>
          <cell r="D257">
            <v>2117.6288300000001</v>
          </cell>
          <cell r="E257">
            <v>1.40435</v>
          </cell>
          <cell r="F257">
            <v>585.29852000000005</v>
          </cell>
          <cell r="G257">
            <v>218.57757999999998</v>
          </cell>
          <cell r="H257">
            <v>-50.540239999999997</v>
          </cell>
          <cell r="I257">
            <v>0</v>
          </cell>
          <cell r="J257">
            <v>0</v>
          </cell>
          <cell r="K257">
            <v>0</v>
          </cell>
          <cell r="L257">
            <v>529.19126000000006</v>
          </cell>
          <cell r="M257">
            <v>2.6614100000000001</v>
          </cell>
          <cell r="N257">
            <v>168.58070000000001</v>
          </cell>
          <cell r="O257">
            <v>40.133839999999999</v>
          </cell>
          <cell r="P257">
            <v>0</v>
          </cell>
          <cell r="Q257">
            <v>0</v>
          </cell>
          <cell r="R257">
            <v>0</v>
          </cell>
          <cell r="S257">
            <v>2.9125000000000001</v>
          </cell>
          <cell r="T257">
            <v>13.909509999999999</v>
          </cell>
          <cell r="U257">
            <v>203.81925000000001</v>
          </cell>
          <cell r="V257">
            <v>0</v>
          </cell>
          <cell r="W257">
            <v>0</v>
          </cell>
          <cell r="X257">
            <v>0</v>
          </cell>
          <cell r="Y257">
            <v>487.89816000000002</v>
          </cell>
          <cell r="Z257">
            <v>4.1384799999999995</v>
          </cell>
          <cell r="AA257">
            <v>1.0000000000000001E-5</v>
          </cell>
          <cell r="AB257">
            <v>8.2001399999999993</v>
          </cell>
          <cell r="AD257">
            <v>0</v>
          </cell>
          <cell r="AE257">
            <v>0</v>
          </cell>
          <cell r="AG257">
            <v>0</v>
          </cell>
          <cell r="AH257">
            <v>0</v>
          </cell>
          <cell r="AJ257">
            <v>0</v>
          </cell>
        </row>
        <row r="258">
          <cell r="A258" t="str">
            <v>SCI AEP ACTIF 273739447</v>
          </cell>
          <cell r="B258" t="str">
            <v>SCI AEP ACTIF 2737</v>
          </cell>
          <cell r="C258">
            <v>39447</v>
          </cell>
          <cell r="D258">
            <v>2386.1637599999999</v>
          </cell>
          <cell r="E258">
            <v>0</v>
          </cell>
          <cell r="F258">
            <v>477.19753000000003</v>
          </cell>
          <cell r="G258">
            <v>123.08475</v>
          </cell>
          <cell r="H258">
            <v>-106.8695</v>
          </cell>
          <cell r="I258">
            <v>0</v>
          </cell>
          <cell r="J258">
            <v>2.4956</v>
          </cell>
          <cell r="K258">
            <v>0</v>
          </cell>
          <cell r="L258">
            <v>324.73906999999997</v>
          </cell>
          <cell r="M258">
            <v>2.5529999999999999</v>
          </cell>
          <cell r="N258">
            <v>180.95660000000001</v>
          </cell>
          <cell r="O258">
            <v>12.54762</v>
          </cell>
          <cell r="P258">
            <v>0</v>
          </cell>
          <cell r="Q258">
            <v>0</v>
          </cell>
          <cell r="R258">
            <v>0</v>
          </cell>
          <cell r="S258">
            <v>8.3365100000000005</v>
          </cell>
          <cell r="T258">
            <v>15.43103</v>
          </cell>
          <cell r="U258">
            <v>208.95750000000001</v>
          </cell>
          <cell r="V258">
            <v>0</v>
          </cell>
          <cell r="W258">
            <v>0</v>
          </cell>
          <cell r="X258">
            <v>0</v>
          </cell>
          <cell r="Y258">
            <v>486.88974999999994</v>
          </cell>
          <cell r="Z258">
            <v>59.133800000000001</v>
          </cell>
          <cell r="AA258">
            <v>9.4730000000000009E-2</v>
          </cell>
          <cell r="AB258">
            <v>-0.50281999999999971</v>
          </cell>
          <cell r="AD258">
            <v>0</v>
          </cell>
          <cell r="AE258">
            <v>0</v>
          </cell>
          <cell r="AG258">
            <v>0</v>
          </cell>
          <cell r="AH258">
            <v>0</v>
          </cell>
          <cell r="AJ258">
            <v>0</v>
          </cell>
        </row>
        <row r="259">
          <cell r="A259" t="str">
            <v>SCI AEP ACTIF 2737BUDGET 2007</v>
          </cell>
          <cell r="B259" t="str">
            <v>SCI AEP ACTIF 2737</v>
          </cell>
          <cell r="C259" t="str">
            <v>BUDGET 2007</v>
          </cell>
          <cell r="D259">
            <v>2353.9290000000001</v>
          </cell>
          <cell r="E259">
            <v>0</v>
          </cell>
          <cell r="F259">
            <v>443.54624999999999</v>
          </cell>
          <cell r="G259">
            <v>195.3</v>
          </cell>
          <cell r="H259">
            <v>0</v>
          </cell>
          <cell r="I259">
            <v>0</v>
          </cell>
          <cell r="J259">
            <v>0</v>
          </cell>
          <cell r="K259">
            <v>0</v>
          </cell>
          <cell r="L259">
            <v>451.95</v>
          </cell>
          <cell r="M259">
            <v>2.7974999999999999</v>
          </cell>
          <cell r="N259">
            <v>183.8775</v>
          </cell>
          <cell r="O259">
            <v>0</v>
          </cell>
          <cell r="P259">
            <v>0</v>
          </cell>
          <cell r="Q259">
            <v>0</v>
          </cell>
          <cell r="R259">
            <v>0</v>
          </cell>
          <cell r="S259">
            <v>0</v>
          </cell>
          <cell r="T259">
            <v>0</v>
          </cell>
          <cell r="U259">
            <v>210</v>
          </cell>
          <cell r="V259">
            <v>0</v>
          </cell>
          <cell r="W259">
            <v>0</v>
          </cell>
          <cell r="X259">
            <v>0</v>
          </cell>
          <cell r="Y259">
            <v>0</v>
          </cell>
          <cell r="Z259">
            <v>0</v>
          </cell>
          <cell r="AA259">
            <v>0</v>
          </cell>
          <cell r="AB259">
            <v>40.8795</v>
          </cell>
          <cell r="AD259">
            <v>0</v>
          </cell>
          <cell r="AE259">
            <v>0</v>
          </cell>
          <cell r="AG259">
            <v>0</v>
          </cell>
          <cell r="AH259">
            <v>0</v>
          </cell>
          <cell r="AJ259">
            <v>0</v>
          </cell>
        </row>
        <row r="260">
          <cell r="A260" t="str">
            <v>SCI AEP ACTIF 2737BUDGET 2008</v>
          </cell>
          <cell r="B260" t="str">
            <v>SCI AEP ACTIF 2737</v>
          </cell>
          <cell r="C260" t="str">
            <v>BUDGET 2008</v>
          </cell>
          <cell r="D260">
            <v>0</v>
          </cell>
          <cell r="E260">
            <v>0</v>
          </cell>
          <cell r="F260">
            <v>0</v>
          </cell>
          <cell r="G260">
            <v>0</v>
          </cell>
          <cell r="H260">
            <v>0</v>
          </cell>
          <cell r="I260">
            <v>0</v>
          </cell>
          <cell r="J260">
            <v>0</v>
          </cell>
          <cell r="K260">
            <v>0</v>
          </cell>
          <cell r="L260">
            <v>0</v>
          </cell>
          <cell r="M260">
            <v>0</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D260">
            <v>0</v>
          </cell>
          <cell r="AE260">
            <v>0</v>
          </cell>
          <cell r="AG260">
            <v>0</v>
          </cell>
          <cell r="AH260">
            <v>0</v>
          </cell>
          <cell r="AJ260">
            <v>0</v>
          </cell>
        </row>
        <row r="261">
          <cell r="A261" t="str">
            <v>SCI AEP ACTIF 2737BUDGET 2009</v>
          </cell>
          <cell r="B261" t="str">
            <v>SCI AEP ACTIF 2737</v>
          </cell>
          <cell r="C261" t="str">
            <v>BUDGET 2009</v>
          </cell>
          <cell r="D261">
            <v>0</v>
          </cell>
          <cell r="E261">
            <v>0</v>
          </cell>
          <cell r="F261">
            <v>0</v>
          </cell>
          <cell r="G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D261">
            <v>0</v>
          </cell>
          <cell r="AE261">
            <v>0</v>
          </cell>
          <cell r="AG261">
            <v>0</v>
          </cell>
          <cell r="AH261">
            <v>0</v>
          </cell>
          <cell r="AJ261">
            <v>0</v>
          </cell>
        </row>
        <row r="262">
          <cell r="A262" t="str">
            <v>SCI AEP ACTIF 2737BUDGET 2010</v>
          </cell>
          <cell r="B262" t="str">
            <v>SCI AEP ACTIF 2737</v>
          </cell>
          <cell r="C262" t="str">
            <v>BUDGET 2010</v>
          </cell>
          <cell r="D262">
            <v>0</v>
          </cell>
          <cell r="E262">
            <v>0</v>
          </cell>
          <cell r="F262">
            <v>0</v>
          </cell>
          <cell r="G262">
            <v>0</v>
          </cell>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0</v>
          </cell>
          <cell r="W262">
            <v>0</v>
          </cell>
          <cell r="X262">
            <v>0</v>
          </cell>
          <cell r="Y262">
            <v>0</v>
          </cell>
          <cell r="Z262">
            <v>0</v>
          </cell>
          <cell r="AA262">
            <v>0</v>
          </cell>
          <cell r="AB262">
            <v>0</v>
          </cell>
          <cell r="AD262">
            <v>0</v>
          </cell>
          <cell r="AE262">
            <v>0</v>
          </cell>
          <cell r="AG262">
            <v>0</v>
          </cell>
          <cell r="AH262">
            <v>0</v>
          </cell>
          <cell r="AJ262">
            <v>0</v>
          </cell>
        </row>
        <row r="263">
          <cell r="A263" t="str">
            <v>SCI AEP ACTIF 2737BUDGET 2011</v>
          </cell>
          <cell r="B263" t="str">
            <v>SCI AEP ACTIF 2737</v>
          </cell>
          <cell r="C263" t="str">
            <v>BUDGET 2011</v>
          </cell>
          <cell r="D263">
            <v>0</v>
          </cell>
          <cell r="E263">
            <v>0</v>
          </cell>
          <cell r="F263">
            <v>0</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D263">
            <v>0</v>
          </cell>
          <cell r="AE263">
            <v>0</v>
          </cell>
          <cell r="AG263">
            <v>0</v>
          </cell>
          <cell r="AH263">
            <v>0</v>
          </cell>
          <cell r="AJ263">
            <v>0</v>
          </cell>
        </row>
        <row r="264">
          <cell r="A264" t="str">
            <v>SCI AEP ACTIF 2737BUDGET 2012</v>
          </cell>
          <cell r="B264" t="str">
            <v>SCI AEP ACTIF 2737</v>
          </cell>
          <cell r="C264" t="str">
            <v>BUDGET 2012</v>
          </cell>
          <cell r="D264">
            <v>0</v>
          </cell>
          <cell r="E264">
            <v>0</v>
          </cell>
          <cell r="F264">
            <v>0</v>
          </cell>
          <cell r="G264">
            <v>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D264">
            <v>0</v>
          </cell>
          <cell r="AE264">
            <v>0</v>
          </cell>
          <cell r="AG264">
            <v>0</v>
          </cell>
          <cell r="AH264">
            <v>0</v>
          </cell>
          <cell r="AJ264">
            <v>0</v>
          </cell>
        </row>
        <row r="265">
          <cell r="A265" t="str">
            <v>SCI AEP ACTIF 2737BUDGET 2013</v>
          </cell>
          <cell r="B265" t="str">
            <v>SCI AEP ACTIF 2737</v>
          </cell>
          <cell r="C265" t="str">
            <v>BUDGET 2013</v>
          </cell>
          <cell r="D265">
            <v>0</v>
          </cell>
          <cell r="E265">
            <v>0</v>
          </cell>
          <cell r="F265">
            <v>0</v>
          </cell>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D265">
            <v>0</v>
          </cell>
          <cell r="AE265">
            <v>0</v>
          </cell>
          <cell r="AG265">
            <v>0</v>
          </cell>
          <cell r="AH265">
            <v>0</v>
          </cell>
          <cell r="AJ265">
            <v>0</v>
          </cell>
        </row>
        <row r="266">
          <cell r="A266" t="str">
            <v>SCI AEP ACTIF 2737BUDGET 2014</v>
          </cell>
          <cell r="B266" t="str">
            <v>SCI AEP ACTIF 2737</v>
          </cell>
          <cell r="C266" t="str">
            <v>BUDGET 2014</v>
          </cell>
          <cell r="D266">
            <v>0</v>
          </cell>
          <cell r="E266">
            <v>0</v>
          </cell>
          <cell r="F266">
            <v>0</v>
          </cell>
          <cell r="G266">
            <v>0</v>
          </cell>
          <cell r="H266">
            <v>0</v>
          </cell>
          <cell r="I266">
            <v>0</v>
          </cell>
          <cell r="J266">
            <v>0</v>
          </cell>
          <cell r="K266">
            <v>0</v>
          </cell>
          <cell r="L266">
            <v>0</v>
          </cell>
          <cell r="M266">
            <v>0</v>
          </cell>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D266">
            <v>0</v>
          </cell>
          <cell r="AE266">
            <v>0</v>
          </cell>
          <cell r="AG266">
            <v>0</v>
          </cell>
          <cell r="AH266">
            <v>0</v>
          </cell>
          <cell r="AJ266">
            <v>0</v>
          </cell>
        </row>
        <row r="267">
          <cell r="A267" t="str">
            <v>SCI AEP ACTIF 2737BUDGET 2015</v>
          </cell>
          <cell r="B267" t="str">
            <v>SCI AEP ACTIF 2737</v>
          </cell>
          <cell r="C267" t="str">
            <v>BUDGET 2015</v>
          </cell>
          <cell r="D267">
            <v>0</v>
          </cell>
          <cell r="E267">
            <v>0</v>
          </cell>
          <cell r="F267">
            <v>0</v>
          </cell>
          <cell r="G267">
            <v>0</v>
          </cell>
          <cell r="H267">
            <v>0</v>
          </cell>
          <cell r="I267">
            <v>0</v>
          </cell>
          <cell r="J267">
            <v>0</v>
          </cell>
          <cell r="K267">
            <v>0</v>
          </cell>
          <cell r="L267">
            <v>0</v>
          </cell>
          <cell r="M267">
            <v>0</v>
          </cell>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D267">
            <v>0</v>
          </cell>
          <cell r="AE267">
            <v>0</v>
          </cell>
          <cell r="AG267">
            <v>0</v>
          </cell>
          <cell r="AH267">
            <v>0</v>
          </cell>
          <cell r="AJ267">
            <v>0</v>
          </cell>
        </row>
        <row r="268">
          <cell r="A268" t="str">
            <v>SCI AEP ACTIF 2737BUDGET 2016</v>
          </cell>
          <cell r="B268" t="str">
            <v>SCI AEP ACTIF 2737</v>
          </cell>
          <cell r="C268" t="str">
            <v>BUDGET 2016</v>
          </cell>
          <cell r="D268">
            <v>0</v>
          </cell>
          <cell r="E268">
            <v>0</v>
          </cell>
          <cell r="F268">
            <v>0</v>
          </cell>
          <cell r="G268">
            <v>0</v>
          </cell>
          <cell r="H268">
            <v>0</v>
          </cell>
          <cell r="I268">
            <v>0</v>
          </cell>
          <cell r="J268">
            <v>0</v>
          </cell>
          <cell r="K268">
            <v>0</v>
          </cell>
          <cell r="L268">
            <v>0</v>
          </cell>
          <cell r="M268">
            <v>0</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D268">
            <v>0</v>
          </cell>
          <cell r="AE268">
            <v>0</v>
          </cell>
          <cell r="AG268">
            <v>0</v>
          </cell>
          <cell r="AH268">
            <v>0</v>
          </cell>
          <cell r="AJ268">
            <v>0</v>
          </cell>
        </row>
        <row r="269">
          <cell r="A269" t="str">
            <v>SCI AEP ACTIF 2737BUDGET 2017</v>
          </cell>
          <cell r="B269" t="str">
            <v>SCI AEP ACTIF 2737</v>
          </cell>
          <cell r="C269" t="str">
            <v>BUDGET 2017</v>
          </cell>
          <cell r="D269">
            <v>0</v>
          </cell>
          <cell r="E269">
            <v>0</v>
          </cell>
          <cell r="F269">
            <v>0</v>
          </cell>
          <cell r="G269">
            <v>0</v>
          </cell>
          <cell r="H269">
            <v>0</v>
          </cell>
          <cell r="I269">
            <v>0</v>
          </cell>
          <cell r="J269">
            <v>0</v>
          </cell>
          <cell r="K269">
            <v>0</v>
          </cell>
          <cell r="L269">
            <v>0</v>
          </cell>
          <cell r="M269">
            <v>0</v>
          </cell>
          <cell r="N269">
            <v>0</v>
          </cell>
          <cell r="O269">
            <v>0</v>
          </cell>
          <cell r="P269">
            <v>0</v>
          </cell>
          <cell r="Q269">
            <v>0</v>
          </cell>
          <cell r="R269">
            <v>0</v>
          </cell>
          <cell r="S269">
            <v>0</v>
          </cell>
          <cell r="T269">
            <v>0</v>
          </cell>
          <cell r="U269">
            <v>0</v>
          </cell>
          <cell r="V269">
            <v>0</v>
          </cell>
          <cell r="W269">
            <v>0</v>
          </cell>
          <cell r="X269">
            <v>0</v>
          </cell>
          <cell r="Y269">
            <v>0</v>
          </cell>
          <cell r="Z269">
            <v>0</v>
          </cell>
          <cell r="AA269">
            <v>0</v>
          </cell>
          <cell r="AB269">
            <v>0</v>
          </cell>
          <cell r="AD269">
            <v>0</v>
          </cell>
          <cell r="AE269">
            <v>0</v>
          </cell>
          <cell r="AG269">
            <v>0</v>
          </cell>
          <cell r="AH269">
            <v>0</v>
          </cell>
          <cell r="AJ269">
            <v>0</v>
          </cell>
        </row>
        <row r="270">
          <cell r="A270" t="str">
            <v>SCI AEP ACTIF 273838717</v>
          </cell>
          <cell r="B270" t="str">
            <v>SCI AEP ACTIF 2738</v>
          </cell>
          <cell r="C270">
            <v>38717</v>
          </cell>
          <cell r="D270">
            <v>1165.5905400000001</v>
          </cell>
          <cell r="E270">
            <v>3.19245</v>
          </cell>
          <cell r="F270">
            <v>300.31115</v>
          </cell>
          <cell r="G270">
            <v>68.117840000000001</v>
          </cell>
          <cell r="H270">
            <v>-31.081209999999999</v>
          </cell>
          <cell r="I270">
            <v>0</v>
          </cell>
          <cell r="J270">
            <v>0</v>
          </cell>
          <cell r="K270">
            <v>0</v>
          </cell>
          <cell r="L270">
            <v>285.97922000000005</v>
          </cell>
          <cell r="M270">
            <v>1.62</v>
          </cell>
          <cell r="N270">
            <v>161.51623999999998</v>
          </cell>
          <cell r="O270">
            <v>0</v>
          </cell>
          <cell r="P270">
            <v>0</v>
          </cell>
          <cell r="Q270">
            <v>0</v>
          </cell>
          <cell r="R270">
            <v>0</v>
          </cell>
          <cell r="S270">
            <v>5.6421700000000001</v>
          </cell>
          <cell r="T270">
            <v>2.5690000000000001E-2</v>
          </cell>
          <cell r="U270">
            <v>59.657530000000001</v>
          </cell>
          <cell r="V270">
            <v>0</v>
          </cell>
          <cell r="W270">
            <v>0</v>
          </cell>
          <cell r="X270">
            <v>0</v>
          </cell>
          <cell r="Y270">
            <v>283.64130999999998</v>
          </cell>
          <cell r="Z270">
            <v>0</v>
          </cell>
          <cell r="AA270">
            <v>1.7999999999999998E-4</v>
          </cell>
          <cell r="AB270">
            <v>2.71157</v>
          </cell>
          <cell r="AD270">
            <v>0</v>
          </cell>
          <cell r="AE270">
            <v>0</v>
          </cell>
          <cell r="AG270">
            <v>1.45991</v>
          </cell>
          <cell r="AH270">
            <v>0</v>
          </cell>
          <cell r="AJ270">
            <v>0</v>
          </cell>
        </row>
        <row r="271">
          <cell r="A271" t="str">
            <v>SCI AEP ACTIF 273839082</v>
          </cell>
          <cell r="B271" t="str">
            <v>SCI AEP ACTIF 2738</v>
          </cell>
          <cell r="C271">
            <v>39082</v>
          </cell>
          <cell r="D271">
            <v>1199.0305000000001</v>
          </cell>
          <cell r="E271">
            <v>0.22993</v>
          </cell>
          <cell r="F271">
            <v>589.38085000000001</v>
          </cell>
          <cell r="G271">
            <v>52.396699999999989</v>
          </cell>
          <cell r="H271">
            <v>-11.83169</v>
          </cell>
          <cell r="I271">
            <v>0</v>
          </cell>
          <cell r="J271">
            <v>0</v>
          </cell>
          <cell r="K271">
            <v>0</v>
          </cell>
          <cell r="L271">
            <v>284.65778999999992</v>
          </cell>
          <cell r="M271">
            <v>1.53955</v>
          </cell>
          <cell r="N271">
            <v>121.15363000000001</v>
          </cell>
          <cell r="O271">
            <v>22.519220000000001</v>
          </cell>
          <cell r="P271">
            <v>0</v>
          </cell>
          <cell r="Q271">
            <v>0</v>
          </cell>
          <cell r="R271">
            <v>0</v>
          </cell>
          <cell r="S271">
            <v>5.8675100000000002</v>
          </cell>
          <cell r="T271">
            <v>3.8548100000000005</v>
          </cell>
          <cell r="U271">
            <v>71.057000000000002</v>
          </cell>
          <cell r="V271">
            <v>0</v>
          </cell>
          <cell r="W271">
            <v>0</v>
          </cell>
          <cell r="X271">
            <v>0</v>
          </cell>
          <cell r="Y271">
            <v>283.51740999999998</v>
          </cell>
          <cell r="Z271">
            <v>0</v>
          </cell>
          <cell r="AA271">
            <v>2.308E-2</v>
          </cell>
          <cell r="AB271">
            <v>5.9441099999999993</v>
          </cell>
          <cell r="AD271">
            <v>5</v>
          </cell>
          <cell r="AE271">
            <v>0</v>
          </cell>
          <cell r="AG271">
            <v>0</v>
          </cell>
          <cell r="AH271">
            <v>0</v>
          </cell>
          <cell r="AJ271">
            <v>0</v>
          </cell>
        </row>
        <row r="272">
          <cell r="A272" t="str">
            <v>SCI AEP ACTIF 273839447</v>
          </cell>
          <cell r="B272" t="str">
            <v>SCI AEP ACTIF 2738</v>
          </cell>
          <cell r="C272">
            <v>39447</v>
          </cell>
          <cell r="D272">
            <v>1299.0638999999999</v>
          </cell>
          <cell r="E272">
            <v>0.1905</v>
          </cell>
          <cell r="F272">
            <v>355.47440999999998</v>
          </cell>
          <cell r="G272">
            <v>72.909729999999996</v>
          </cell>
          <cell r="H272">
            <v>-286.87903999999997</v>
          </cell>
          <cell r="I272">
            <v>0</v>
          </cell>
          <cell r="J272">
            <v>0</v>
          </cell>
          <cell r="K272">
            <v>0</v>
          </cell>
          <cell r="L272">
            <v>322.45177000000001</v>
          </cell>
          <cell r="M272">
            <v>1.4804999999999999</v>
          </cell>
          <cell r="N272">
            <v>114.07033</v>
          </cell>
          <cell r="O272">
            <v>7.1927399999999997</v>
          </cell>
          <cell r="P272">
            <v>0</v>
          </cell>
          <cell r="Q272">
            <v>0</v>
          </cell>
          <cell r="R272">
            <v>0</v>
          </cell>
          <cell r="S272">
            <v>7.1990200000000009</v>
          </cell>
          <cell r="T272">
            <v>5.0908100000000003</v>
          </cell>
          <cell r="U272">
            <v>73.638149999999996</v>
          </cell>
          <cell r="V272">
            <v>0</v>
          </cell>
          <cell r="W272">
            <v>0</v>
          </cell>
          <cell r="X272">
            <v>0</v>
          </cell>
          <cell r="Y272">
            <v>283.99005999999997</v>
          </cell>
          <cell r="Z272">
            <v>111.75</v>
          </cell>
          <cell r="AA272">
            <v>9.4719999999999999E-2</v>
          </cell>
          <cell r="AB272">
            <v>4.3241800000000001</v>
          </cell>
          <cell r="AD272">
            <v>0</v>
          </cell>
          <cell r="AE272">
            <v>0</v>
          </cell>
          <cell r="AG272">
            <v>0</v>
          </cell>
          <cell r="AH272">
            <v>0</v>
          </cell>
          <cell r="AJ272">
            <v>0</v>
          </cell>
        </row>
        <row r="273">
          <cell r="A273" t="str">
            <v>SCI AEP ACTIF 2738BUDGET 2007</v>
          </cell>
          <cell r="B273" t="str">
            <v>SCI AEP ACTIF 2738</v>
          </cell>
          <cell r="C273" t="str">
            <v>BUDGET 2007</v>
          </cell>
          <cell r="D273">
            <v>1426.16933365</v>
          </cell>
          <cell r="E273">
            <v>0</v>
          </cell>
          <cell r="F273">
            <v>119.0060445</v>
          </cell>
          <cell r="G273">
            <v>351.96255530000002</v>
          </cell>
          <cell r="H273">
            <v>0</v>
          </cell>
          <cell r="I273">
            <v>0</v>
          </cell>
          <cell r="J273">
            <v>0</v>
          </cell>
          <cell r="K273">
            <v>200</v>
          </cell>
          <cell r="L273">
            <v>689.04540599999996</v>
          </cell>
          <cell r="M273">
            <v>0</v>
          </cell>
          <cell r="N273">
            <v>140.136</v>
          </cell>
          <cell r="O273">
            <v>0</v>
          </cell>
          <cell r="P273">
            <v>0</v>
          </cell>
          <cell r="Q273">
            <v>0</v>
          </cell>
          <cell r="R273">
            <v>0</v>
          </cell>
          <cell r="S273">
            <v>0</v>
          </cell>
          <cell r="T273">
            <v>0</v>
          </cell>
          <cell r="U273">
            <v>119.0060445</v>
          </cell>
          <cell r="V273">
            <v>0</v>
          </cell>
          <cell r="W273">
            <v>0</v>
          </cell>
          <cell r="X273">
            <v>0</v>
          </cell>
          <cell r="Y273">
            <v>0</v>
          </cell>
          <cell r="Z273">
            <v>0</v>
          </cell>
          <cell r="AA273">
            <v>0</v>
          </cell>
          <cell r="AB273">
            <v>18.5</v>
          </cell>
          <cell r="AD273">
            <v>0</v>
          </cell>
          <cell r="AE273">
            <v>0</v>
          </cell>
          <cell r="AG273">
            <v>0</v>
          </cell>
          <cell r="AH273">
            <v>0</v>
          </cell>
          <cell r="AJ273">
            <v>0</v>
          </cell>
        </row>
        <row r="274">
          <cell r="A274" t="str">
            <v>SCI AEP ACTIF 2738BUDGET 2008</v>
          </cell>
          <cell r="B274" t="str">
            <v>SCI AEP ACTIF 2738</v>
          </cell>
          <cell r="C274" t="str">
            <v>BUDGET 2008</v>
          </cell>
          <cell r="D274">
            <v>0</v>
          </cell>
          <cell r="E274">
            <v>0</v>
          </cell>
          <cell r="F274">
            <v>0</v>
          </cell>
          <cell r="G274">
            <v>0</v>
          </cell>
          <cell r="H274">
            <v>0</v>
          </cell>
          <cell r="I274">
            <v>0</v>
          </cell>
          <cell r="J274">
            <v>0</v>
          </cell>
          <cell r="K274">
            <v>0</v>
          </cell>
          <cell r="L274">
            <v>0</v>
          </cell>
          <cell r="M274">
            <v>0</v>
          </cell>
          <cell r="N274">
            <v>0</v>
          </cell>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D274">
            <v>0</v>
          </cell>
          <cell r="AE274">
            <v>0</v>
          </cell>
          <cell r="AG274">
            <v>0</v>
          </cell>
          <cell r="AH274">
            <v>0</v>
          </cell>
          <cell r="AJ274">
            <v>0</v>
          </cell>
        </row>
        <row r="275">
          <cell r="A275" t="str">
            <v>SCI AEP ACTIF 2738BUDGET 2009</v>
          </cell>
          <cell r="B275" t="str">
            <v>SCI AEP ACTIF 2738</v>
          </cell>
          <cell r="C275" t="str">
            <v>BUDGET 2009</v>
          </cell>
          <cell r="D275">
            <v>0</v>
          </cell>
          <cell r="E275">
            <v>0</v>
          </cell>
          <cell r="F275">
            <v>0</v>
          </cell>
          <cell r="G275">
            <v>0</v>
          </cell>
          <cell r="H275">
            <v>0</v>
          </cell>
          <cell r="I275">
            <v>0</v>
          </cell>
          <cell r="J275">
            <v>0</v>
          </cell>
          <cell r="K275">
            <v>0</v>
          </cell>
          <cell r="L275">
            <v>0</v>
          </cell>
          <cell r="M275">
            <v>0</v>
          </cell>
          <cell r="N275">
            <v>0</v>
          </cell>
          <cell r="O275">
            <v>0</v>
          </cell>
          <cell r="P275">
            <v>0</v>
          </cell>
          <cell r="Q275">
            <v>0</v>
          </cell>
          <cell r="R275">
            <v>0</v>
          </cell>
          <cell r="S275">
            <v>0</v>
          </cell>
          <cell r="T275">
            <v>0</v>
          </cell>
          <cell r="U275">
            <v>0</v>
          </cell>
          <cell r="V275">
            <v>0</v>
          </cell>
          <cell r="W275">
            <v>0</v>
          </cell>
          <cell r="X275">
            <v>0</v>
          </cell>
          <cell r="Y275">
            <v>0</v>
          </cell>
          <cell r="Z275">
            <v>0</v>
          </cell>
          <cell r="AA275">
            <v>0</v>
          </cell>
          <cell r="AB275">
            <v>0</v>
          </cell>
          <cell r="AD275">
            <v>0</v>
          </cell>
          <cell r="AE275">
            <v>0</v>
          </cell>
          <cell r="AG275">
            <v>0</v>
          </cell>
          <cell r="AH275">
            <v>0</v>
          </cell>
          <cell r="AJ275">
            <v>0</v>
          </cell>
        </row>
        <row r="276">
          <cell r="A276" t="str">
            <v>SCI AEP ACTIF 2738BUDGET 2010</v>
          </cell>
          <cell r="B276" t="str">
            <v>SCI AEP ACTIF 2738</v>
          </cell>
          <cell r="C276" t="str">
            <v>BUDGET 2010</v>
          </cell>
          <cell r="D276">
            <v>0</v>
          </cell>
          <cell r="E276">
            <v>0</v>
          </cell>
          <cell r="F276">
            <v>0</v>
          </cell>
          <cell r="G276">
            <v>0</v>
          </cell>
          <cell r="H276">
            <v>0</v>
          </cell>
          <cell r="I276">
            <v>0</v>
          </cell>
          <cell r="J276">
            <v>0</v>
          </cell>
          <cell r="K276">
            <v>0</v>
          </cell>
          <cell r="L276">
            <v>0</v>
          </cell>
          <cell r="M276">
            <v>0</v>
          </cell>
          <cell r="N276">
            <v>0</v>
          </cell>
          <cell r="O276">
            <v>0</v>
          </cell>
          <cell r="P276">
            <v>0</v>
          </cell>
          <cell r="Q276">
            <v>0</v>
          </cell>
          <cell r="R276">
            <v>0</v>
          </cell>
          <cell r="S276">
            <v>0</v>
          </cell>
          <cell r="T276">
            <v>0</v>
          </cell>
          <cell r="U276">
            <v>0</v>
          </cell>
          <cell r="V276">
            <v>0</v>
          </cell>
          <cell r="W276">
            <v>0</v>
          </cell>
          <cell r="X276">
            <v>0</v>
          </cell>
          <cell r="Y276">
            <v>0</v>
          </cell>
          <cell r="Z276">
            <v>0</v>
          </cell>
          <cell r="AA276">
            <v>0</v>
          </cell>
          <cell r="AB276">
            <v>0</v>
          </cell>
          <cell r="AD276">
            <v>0</v>
          </cell>
          <cell r="AE276">
            <v>0</v>
          </cell>
          <cell r="AG276">
            <v>0</v>
          </cell>
          <cell r="AH276">
            <v>0</v>
          </cell>
          <cell r="AJ276">
            <v>0</v>
          </cell>
        </row>
        <row r="277">
          <cell r="A277" t="str">
            <v>SCI AEP ACTIF 2738BUDGET 2011</v>
          </cell>
          <cell r="B277" t="str">
            <v>SCI AEP ACTIF 2738</v>
          </cell>
          <cell r="C277" t="str">
            <v>BUDGET 2011</v>
          </cell>
          <cell r="D277">
            <v>0</v>
          </cell>
          <cell r="E277">
            <v>0</v>
          </cell>
          <cell r="F277">
            <v>0</v>
          </cell>
          <cell r="G277">
            <v>0</v>
          </cell>
          <cell r="H277">
            <v>0</v>
          </cell>
          <cell r="I277">
            <v>0</v>
          </cell>
          <cell r="J277">
            <v>0</v>
          </cell>
          <cell r="K277">
            <v>0</v>
          </cell>
          <cell r="L277">
            <v>0</v>
          </cell>
          <cell r="M277">
            <v>0</v>
          </cell>
          <cell r="N277">
            <v>0</v>
          </cell>
          <cell r="O277">
            <v>0</v>
          </cell>
          <cell r="P277">
            <v>0</v>
          </cell>
          <cell r="Q277">
            <v>0</v>
          </cell>
          <cell r="R277">
            <v>0</v>
          </cell>
          <cell r="S277">
            <v>0</v>
          </cell>
          <cell r="T277">
            <v>0</v>
          </cell>
          <cell r="U277">
            <v>0</v>
          </cell>
          <cell r="V277">
            <v>0</v>
          </cell>
          <cell r="W277">
            <v>0</v>
          </cell>
          <cell r="X277">
            <v>0</v>
          </cell>
          <cell r="Y277">
            <v>0</v>
          </cell>
          <cell r="Z277">
            <v>0</v>
          </cell>
          <cell r="AA277">
            <v>0</v>
          </cell>
          <cell r="AB277">
            <v>0</v>
          </cell>
          <cell r="AD277">
            <v>0</v>
          </cell>
          <cell r="AE277">
            <v>0</v>
          </cell>
          <cell r="AG277">
            <v>0</v>
          </cell>
          <cell r="AH277">
            <v>0</v>
          </cell>
          <cell r="AJ277">
            <v>0</v>
          </cell>
        </row>
        <row r="278">
          <cell r="A278" t="str">
            <v>SCI AEP ACTIF 2738BUDGET 2012</v>
          </cell>
          <cell r="B278" t="str">
            <v>SCI AEP ACTIF 2738</v>
          </cell>
          <cell r="C278" t="str">
            <v>BUDGET 2012</v>
          </cell>
          <cell r="D278">
            <v>0</v>
          </cell>
          <cell r="E278">
            <v>0</v>
          </cell>
          <cell r="F278">
            <v>0</v>
          </cell>
          <cell r="G278">
            <v>0</v>
          </cell>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0</v>
          </cell>
          <cell r="W278">
            <v>0</v>
          </cell>
          <cell r="X278">
            <v>0</v>
          </cell>
          <cell r="Y278">
            <v>0</v>
          </cell>
          <cell r="Z278">
            <v>0</v>
          </cell>
          <cell r="AA278">
            <v>0</v>
          </cell>
          <cell r="AB278">
            <v>0</v>
          </cell>
          <cell r="AD278">
            <v>0</v>
          </cell>
          <cell r="AE278">
            <v>0</v>
          </cell>
          <cell r="AG278">
            <v>0</v>
          </cell>
          <cell r="AH278">
            <v>0</v>
          </cell>
          <cell r="AJ278">
            <v>0</v>
          </cell>
        </row>
        <row r="279">
          <cell r="A279" t="str">
            <v>SCI AEP ACTIF 2738BUDGET 2013</v>
          </cell>
          <cell r="B279" t="str">
            <v>SCI AEP ACTIF 2738</v>
          </cell>
          <cell r="C279" t="str">
            <v>BUDGET 2013</v>
          </cell>
          <cell r="D279">
            <v>0</v>
          </cell>
          <cell r="E279">
            <v>0</v>
          </cell>
          <cell r="F279">
            <v>0</v>
          </cell>
          <cell r="G279">
            <v>0</v>
          </cell>
          <cell r="H279">
            <v>0</v>
          </cell>
          <cell r="I279">
            <v>0</v>
          </cell>
          <cell r="J279">
            <v>0</v>
          </cell>
          <cell r="K279">
            <v>0</v>
          </cell>
          <cell r="L279">
            <v>0</v>
          </cell>
          <cell r="M279">
            <v>0</v>
          </cell>
          <cell r="N279">
            <v>0</v>
          </cell>
          <cell r="O279">
            <v>0</v>
          </cell>
          <cell r="P279">
            <v>0</v>
          </cell>
          <cell r="Q279">
            <v>0</v>
          </cell>
          <cell r="R279">
            <v>0</v>
          </cell>
          <cell r="S279">
            <v>0</v>
          </cell>
          <cell r="T279">
            <v>0</v>
          </cell>
          <cell r="U279">
            <v>0</v>
          </cell>
          <cell r="V279">
            <v>0</v>
          </cell>
          <cell r="W279">
            <v>0</v>
          </cell>
          <cell r="X279">
            <v>0</v>
          </cell>
          <cell r="Y279">
            <v>0</v>
          </cell>
          <cell r="Z279">
            <v>0</v>
          </cell>
          <cell r="AA279">
            <v>0</v>
          </cell>
          <cell r="AB279">
            <v>0</v>
          </cell>
          <cell r="AD279">
            <v>0</v>
          </cell>
          <cell r="AE279">
            <v>0</v>
          </cell>
          <cell r="AG279">
            <v>0</v>
          </cell>
          <cell r="AH279">
            <v>0</v>
          </cell>
          <cell r="AJ279">
            <v>0</v>
          </cell>
        </row>
        <row r="280">
          <cell r="A280" t="str">
            <v>SCI AEP ACTIF 2738BUDGET 2014</v>
          </cell>
          <cell r="B280" t="str">
            <v>SCI AEP ACTIF 2738</v>
          </cell>
          <cell r="C280" t="str">
            <v>BUDGET 2014</v>
          </cell>
          <cell r="D280">
            <v>0</v>
          </cell>
          <cell r="E280">
            <v>0</v>
          </cell>
          <cell r="F280">
            <v>0</v>
          </cell>
          <cell r="G280">
            <v>0</v>
          </cell>
          <cell r="H280">
            <v>0</v>
          </cell>
          <cell r="I280">
            <v>0</v>
          </cell>
          <cell r="J280">
            <v>0</v>
          </cell>
          <cell r="K280">
            <v>0</v>
          </cell>
          <cell r="L280">
            <v>0</v>
          </cell>
          <cell r="M280">
            <v>0</v>
          </cell>
          <cell r="N280">
            <v>0</v>
          </cell>
          <cell r="O280">
            <v>0</v>
          </cell>
          <cell r="P280">
            <v>0</v>
          </cell>
          <cell r="Q280">
            <v>0</v>
          </cell>
          <cell r="R280">
            <v>0</v>
          </cell>
          <cell r="S280">
            <v>0</v>
          </cell>
          <cell r="T280">
            <v>0</v>
          </cell>
          <cell r="U280">
            <v>0</v>
          </cell>
          <cell r="V280">
            <v>0</v>
          </cell>
          <cell r="W280">
            <v>0</v>
          </cell>
          <cell r="X280">
            <v>0</v>
          </cell>
          <cell r="Y280">
            <v>0</v>
          </cell>
          <cell r="Z280">
            <v>0</v>
          </cell>
          <cell r="AA280">
            <v>0</v>
          </cell>
          <cell r="AB280">
            <v>0</v>
          </cell>
          <cell r="AD280">
            <v>0</v>
          </cell>
          <cell r="AE280">
            <v>0</v>
          </cell>
          <cell r="AG280">
            <v>0</v>
          </cell>
          <cell r="AH280">
            <v>0</v>
          </cell>
          <cell r="AJ280">
            <v>0</v>
          </cell>
        </row>
        <row r="281">
          <cell r="A281" t="str">
            <v>SCI AEP ACTIF 2738BUDGET 2015</v>
          </cell>
          <cell r="B281" t="str">
            <v>SCI AEP ACTIF 2738</v>
          </cell>
          <cell r="C281" t="str">
            <v>BUDGET 2015</v>
          </cell>
          <cell r="D281">
            <v>0</v>
          </cell>
          <cell r="E281">
            <v>0</v>
          </cell>
          <cell r="F281">
            <v>0</v>
          </cell>
          <cell r="G281">
            <v>0</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D281">
            <v>0</v>
          </cell>
          <cell r="AE281">
            <v>0</v>
          </cell>
          <cell r="AG281">
            <v>0</v>
          </cell>
          <cell r="AH281">
            <v>0</v>
          </cell>
          <cell r="AJ281">
            <v>0</v>
          </cell>
        </row>
        <row r="282">
          <cell r="A282" t="str">
            <v>SCI AEP ACTIF 2738BUDGET 2016</v>
          </cell>
          <cell r="B282" t="str">
            <v>SCI AEP ACTIF 2738</v>
          </cell>
          <cell r="C282" t="str">
            <v>BUDGET 2016</v>
          </cell>
          <cell r="D282">
            <v>0</v>
          </cell>
          <cell r="E282">
            <v>0</v>
          </cell>
          <cell r="F282">
            <v>0</v>
          </cell>
          <cell r="G282">
            <v>0</v>
          </cell>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D282">
            <v>0</v>
          </cell>
          <cell r="AE282">
            <v>0</v>
          </cell>
          <cell r="AG282">
            <v>0</v>
          </cell>
          <cell r="AH282">
            <v>0</v>
          </cell>
          <cell r="AJ282">
            <v>0</v>
          </cell>
        </row>
        <row r="283">
          <cell r="A283" t="str">
            <v>SCI AEP ACTIF 2738BUDGET 2017</v>
          </cell>
          <cell r="B283" t="str">
            <v>SCI AEP ACTIF 2738</v>
          </cell>
          <cell r="C283" t="str">
            <v>BUDGET 2017</v>
          </cell>
          <cell r="D283">
            <v>0</v>
          </cell>
          <cell r="E283">
            <v>0</v>
          </cell>
          <cell r="F283">
            <v>0</v>
          </cell>
          <cell r="G283">
            <v>0</v>
          </cell>
          <cell r="H283">
            <v>0</v>
          </cell>
          <cell r="I283">
            <v>0</v>
          </cell>
          <cell r="J283">
            <v>0</v>
          </cell>
          <cell r="K283">
            <v>0</v>
          </cell>
          <cell r="L283">
            <v>0</v>
          </cell>
          <cell r="M283">
            <v>0</v>
          </cell>
          <cell r="N283">
            <v>0</v>
          </cell>
          <cell r="O283">
            <v>0</v>
          </cell>
          <cell r="P283">
            <v>0</v>
          </cell>
          <cell r="Q283">
            <v>0</v>
          </cell>
          <cell r="R283">
            <v>0</v>
          </cell>
          <cell r="S283">
            <v>0</v>
          </cell>
          <cell r="T283">
            <v>0</v>
          </cell>
          <cell r="U283">
            <v>0</v>
          </cell>
          <cell r="V283">
            <v>0</v>
          </cell>
          <cell r="W283">
            <v>0</v>
          </cell>
          <cell r="X283">
            <v>0</v>
          </cell>
          <cell r="Y283">
            <v>0</v>
          </cell>
          <cell r="Z283">
            <v>0</v>
          </cell>
          <cell r="AA283">
            <v>0</v>
          </cell>
          <cell r="AB283">
            <v>0</v>
          </cell>
          <cell r="AD283">
            <v>0</v>
          </cell>
          <cell r="AE283">
            <v>0</v>
          </cell>
          <cell r="AG283">
            <v>0</v>
          </cell>
          <cell r="AH283">
            <v>0</v>
          </cell>
          <cell r="AJ283">
            <v>0</v>
          </cell>
        </row>
        <row r="284">
          <cell r="A284" t="str">
            <v>SCI AEP ACTIF 273938717</v>
          </cell>
          <cell r="B284" t="str">
            <v>SCI AEP ACTIF 2739</v>
          </cell>
          <cell r="C284">
            <v>38717</v>
          </cell>
          <cell r="D284">
            <v>1321.5101200000001</v>
          </cell>
          <cell r="E284">
            <v>3.96E-3</v>
          </cell>
          <cell r="F284">
            <v>349.75146000000001</v>
          </cell>
          <cell r="G284">
            <v>105.59871</v>
          </cell>
          <cell r="H284">
            <v>-30.75911</v>
          </cell>
          <cell r="I284">
            <v>0</v>
          </cell>
          <cell r="J284">
            <v>7.1430000000000007E-2</v>
          </cell>
          <cell r="K284">
            <v>0</v>
          </cell>
          <cell r="L284">
            <v>325.02135000000004</v>
          </cell>
          <cell r="M284">
            <v>1.9259999999999999</v>
          </cell>
          <cell r="N284">
            <v>132.44076999999999</v>
          </cell>
          <cell r="O284">
            <v>0</v>
          </cell>
          <cell r="P284">
            <v>0</v>
          </cell>
          <cell r="Q284">
            <v>0</v>
          </cell>
          <cell r="R284">
            <v>0</v>
          </cell>
          <cell r="S284">
            <v>5.8064200000000001</v>
          </cell>
          <cell r="T284">
            <v>2.5530000000000001E-2</v>
          </cell>
          <cell r="U284">
            <v>101.23399999999999</v>
          </cell>
          <cell r="V284">
            <v>0</v>
          </cell>
          <cell r="W284">
            <v>0</v>
          </cell>
          <cell r="X284">
            <v>0</v>
          </cell>
          <cell r="Y284">
            <v>312.30814000000004</v>
          </cell>
          <cell r="Z284">
            <v>0</v>
          </cell>
          <cell r="AA284">
            <v>2.4588899999999998</v>
          </cell>
          <cell r="AB284">
            <v>7.9260999999999999</v>
          </cell>
          <cell r="AD284">
            <v>0</v>
          </cell>
          <cell r="AE284">
            <v>0</v>
          </cell>
          <cell r="AG284">
            <v>0</v>
          </cell>
          <cell r="AH284">
            <v>0</v>
          </cell>
          <cell r="AJ284">
            <v>0</v>
          </cell>
        </row>
        <row r="285">
          <cell r="A285" t="str">
            <v>SCI AEP ACTIF 273939082</v>
          </cell>
          <cell r="B285" t="str">
            <v>SCI AEP ACTIF 2739</v>
          </cell>
          <cell r="C285">
            <v>39082</v>
          </cell>
          <cell r="D285">
            <v>1332.8688200000001</v>
          </cell>
          <cell r="E285">
            <v>1.4209200000000002</v>
          </cell>
          <cell r="F285">
            <v>363.02206999999999</v>
          </cell>
          <cell r="G285">
            <v>94.463890000000006</v>
          </cell>
          <cell r="H285">
            <v>-33.456650000000003</v>
          </cell>
          <cell r="I285">
            <v>0</v>
          </cell>
          <cell r="J285">
            <v>0</v>
          </cell>
          <cell r="K285">
            <v>0</v>
          </cell>
          <cell r="L285">
            <v>329.45434999999998</v>
          </cell>
          <cell r="M285">
            <v>1.8301400000000001</v>
          </cell>
          <cell r="N285">
            <v>132.59215</v>
          </cell>
          <cell r="O285">
            <v>24.54702</v>
          </cell>
          <cell r="P285">
            <v>0</v>
          </cell>
          <cell r="Q285">
            <v>0</v>
          </cell>
          <cell r="R285">
            <v>0</v>
          </cell>
          <cell r="S285">
            <v>0.46394999999999997</v>
          </cell>
          <cell r="T285">
            <v>3.2868300000000001</v>
          </cell>
          <cell r="U285">
            <v>99.35</v>
          </cell>
          <cell r="V285">
            <v>0</v>
          </cell>
          <cell r="W285">
            <v>0</v>
          </cell>
          <cell r="X285">
            <v>0</v>
          </cell>
          <cell r="Y285">
            <v>312.34449999999998</v>
          </cell>
          <cell r="Z285">
            <v>2.7364899999999999</v>
          </cell>
          <cell r="AA285">
            <v>135.00395999999998</v>
          </cell>
          <cell r="AB285">
            <v>-6.5</v>
          </cell>
          <cell r="AD285">
            <v>0</v>
          </cell>
          <cell r="AE285">
            <v>0</v>
          </cell>
          <cell r="AG285">
            <v>0</v>
          </cell>
          <cell r="AH285">
            <v>0</v>
          </cell>
          <cell r="AJ285">
            <v>0</v>
          </cell>
        </row>
        <row r="286">
          <cell r="A286" t="str">
            <v>SCI AEP ACTIF 273939447</v>
          </cell>
          <cell r="B286" t="str">
            <v>SCI AEP ACTIF 2739</v>
          </cell>
          <cell r="C286">
            <v>39447</v>
          </cell>
          <cell r="D286">
            <v>1315.55441</v>
          </cell>
          <cell r="E286">
            <v>201.33025000000001</v>
          </cell>
          <cell r="F286">
            <v>404.29482999999999</v>
          </cell>
          <cell r="G286">
            <v>103.4802</v>
          </cell>
          <cell r="H286">
            <v>-27.161729999999999</v>
          </cell>
          <cell r="I286">
            <v>0</v>
          </cell>
          <cell r="J286">
            <v>2.7364899999999999</v>
          </cell>
          <cell r="K286">
            <v>0</v>
          </cell>
          <cell r="L286">
            <v>318.37184999999999</v>
          </cell>
          <cell r="M286">
            <v>1.6705000000000001</v>
          </cell>
          <cell r="N286">
            <v>131.88479999999998</v>
          </cell>
          <cell r="O286">
            <v>8.6010100000000005</v>
          </cell>
          <cell r="P286">
            <v>0</v>
          </cell>
          <cell r="Q286">
            <v>0</v>
          </cell>
          <cell r="R286">
            <v>0</v>
          </cell>
          <cell r="S286">
            <v>7.5488600000000003</v>
          </cell>
          <cell r="T286">
            <v>5.4905600000000003</v>
          </cell>
          <cell r="U286">
            <v>107.206</v>
          </cell>
          <cell r="V286">
            <v>0</v>
          </cell>
          <cell r="W286">
            <v>0</v>
          </cell>
          <cell r="X286">
            <v>0</v>
          </cell>
          <cell r="Y286">
            <v>312.34449999999998</v>
          </cell>
          <cell r="Z286">
            <v>71.483679999999993</v>
          </cell>
          <cell r="AA286">
            <v>243.00054999999998</v>
          </cell>
          <cell r="AB286">
            <v>7.44848</v>
          </cell>
          <cell r="AD286">
            <v>0</v>
          </cell>
          <cell r="AE286">
            <v>0</v>
          </cell>
          <cell r="AG286">
            <v>0</v>
          </cell>
          <cell r="AH286">
            <v>0</v>
          </cell>
          <cell r="AJ286">
            <v>0</v>
          </cell>
        </row>
        <row r="287">
          <cell r="A287" t="str">
            <v>SCI AEP ACTIF 2739BUDGET 2007</v>
          </cell>
          <cell r="B287" t="str">
            <v>SCI AEP ACTIF 2739</v>
          </cell>
          <cell r="C287" t="str">
            <v>BUDGET 2007</v>
          </cell>
          <cell r="D287">
            <v>0</v>
          </cell>
          <cell r="E287">
            <v>0</v>
          </cell>
          <cell r="F287">
            <v>0</v>
          </cell>
          <cell r="G287">
            <v>0</v>
          </cell>
          <cell r="H287">
            <v>0</v>
          </cell>
          <cell r="I287">
            <v>0</v>
          </cell>
          <cell r="J287">
            <v>0</v>
          </cell>
          <cell r="K287">
            <v>0</v>
          </cell>
          <cell r="L287">
            <v>0</v>
          </cell>
          <cell r="M287">
            <v>0</v>
          </cell>
          <cell r="N287">
            <v>0</v>
          </cell>
          <cell r="O287">
            <v>0</v>
          </cell>
          <cell r="P287">
            <v>0</v>
          </cell>
          <cell r="Q287">
            <v>0</v>
          </cell>
          <cell r="R287">
            <v>0</v>
          </cell>
          <cell r="S287">
            <v>0</v>
          </cell>
          <cell r="T287">
            <v>0</v>
          </cell>
          <cell r="U287">
            <v>0</v>
          </cell>
          <cell r="V287">
            <v>0</v>
          </cell>
          <cell r="W287">
            <v>0</v>
          </cell>
          <cell r="X287">
            <v>0</v>
          </cell>
          <cell r="Y287">
            <v>0</v>
          </cell>
          <cell r="Z287">
            <v>0</v>
          </cell>
          <cell r="AA287">
            <v>0</v>
          </cell>
          <cell r="AB287">
            <v>0</v>
          </cell>
          <cell r="AD287">
            <v>0</v>
          </cell>
          <cell r="AE287">
            <v>0</v>
          </cell>
          <cell r="AG287">
            <v>0</v>
          </cell>
          <cell r="AH287">
            <v>0</v>
          </cell>
          <cell r="AJ287">
            <v>0</v>
          </cell>
        </row>
        <row r="288">
          <cell r="A288" t="str">
            <v>SCI AEP ACTIF 2739BUDGET 2008</v>
          </cell>
          <cell r="B288" t="str">
            <v>SCI AEP ACTIF 2739</v>
          </cell>
          <cell r="C288" t="str">
            <v>BUDGET 2008</v>
          </cell>
          <cell r="D288">
            <v>0</v>
          </cell>
          <cell r="E288">
            <v>0</v>
          </cell>
          <cell r="F288">
            <v>0</v>
          </cell>
          <cell r="G288">
            <v>0</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D288">
            <v>0</v>
          </cell>
          <cell r="AE288">
            <v>0</v>
          </cell>
          <cell r="AG288">
            <v>0</v>
          </cell>
          <cell r="AH288">
            <v>0</v>
          </cell>
          <cell r="AJ288">
            <v>0</v>
          </cell>
        </row>
        <row r="289">
          <cell r="A289" t="str">
            <v>SCI AEP ACTIF 2739BUDGET 2009</v>
          </cell>
          <cell r="B289" t="str">
            <v>SCI AEP ACTIF 2739</v>
          </cell>
          <cell r="C289" t="str">
            <v>BUDGET 2009</v>
          </cell>
          <cell r="D289">
            <v>0</v>
          </cell>
          <cell r="E289">
            <v>0</v>
          </cell>
          <cell r="F289">
            <v>0</v>
          </cell>
          <cell r="G289">
            <v>0</v>
          </cell>
          <cell r="H289">
            <v>0</v>
          </cell>
          <cell r="I289">
            <v>0</v>
          </cell>
          <cell r="J289">
            <v>0</v>
          </cell>
          <cell r="K289">
            <v>0</v>
          </cell>
          <cell r="L289">
            <v>0</v>
          </cell>
          <cell r="M289">
            <v>0</v>
          </cell>
          <cell r="N289">
            <v>0</v>
          </cell>
          <cell r="O289">
            <v>0</v>
          </cell>
          <cell r="P289">
            <v>0</v>
          </cell>
          <cell r="Q289">
            <v>0</v>
          </cell>
          <cell r="R289">
            <v>0</v>
          </cell>
          <cell r="S289">
            <v>0</v>
          </cell>
          <cell r="T289">
            <v>0</v>
          </cell>
          <cell r="U289">
            <v>0</v>
          </cell>
          <cell r="V289">
            <v>0</v>
          </cell>
          <cell r="W289">
            <v>0</v>
          </cell>
          <cell r="X289">
            <v>0</v>
          </cell>
          <cell r="Y289">
            <v>0</v>
          </cell>
          <cell r="Z289">
            <v>0</v>
          </cell>
          <cell r="AA289">
            <v>0</v>
          </cell>
          <cell r="AB289">
            <v>0</v>
          </cell>
          <cell r="AD289">
            <v>0</v>
          </cell>
          <cell r="AE289">
            <v>0</v>
          </cell>
          <cell r="AG289">
            <v>0</v>
          </cell>
          <cell r="AH289">
            <v>0</v>
          </cell>
          <cell r="AJ289">
            <v>0</v>
          </cell>
        </row>
        <row r="290">
          <cell r="A290" t="str">
            <v>SCI AEP ACTIF 2739BUDGET 2010</v>
          </cell>
          <cell r="B290" t="str">
            <v>SCI AEP ACTIF 2739</v>
          </cell>
          <cell r="C290" t="str">
            <v>BUDGET 2010</v>
          </cell>
          <cell r="D290">
            <v>0</v>
          </cell>
          <cell r="E290">
            <v>0</v>
          </cell>
          <cell r="F290">
            <v>0</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cell r="AB290">
            <v>0</v>
          </cell>
          <cell r="AD290">
            <v>0</v>
          </cell>
          <cell r="AE290">
            <v>0</v>
          </cell>
          <cell r="AG290">
            <v>0</v>
          </cell>
          <cell r="AH290">
            <v>0</v>
          </cell>
          <cell r="AJ290">
            <v>0</v>
          </cell>
        </row>
        <row r="291">
          <cell r="A291" t="str">
            <v>SCI AEP ACTIF 2739BUDGET 2011</v>
          </cell>
          <cell r="B291" t="str">
            <v>SCI AEP ACTIF 2739</v>
          </cell>
          <cell r="C291" t="str">
            <v>BUDGET 2011</v>
          </cell>
          <cell r="D291">
            <v>0</v>
          </cell>
          <cell r="E291">
            <v>0</v>
          </cell>
          <cell r="F291">
            <v>0</v>
          </cell>
          <cell r="G291">
            <v>0</v>
          </cell>
          <cell r="H291">
            <v>0</v>
          </cell>
          <cell r="I291">
            <v>0</v>
          </cell>
          <cell r="J291">
            <v>0</v>
          </cell>
          <cell r="K291">
            <v>0</v>
          </cell>
          <cell r="L291">
            <v>0</v>
          </cell>
          <cell r="M291">
            <v>0</v>
          </cell>
          <cell r="N291">
            <v>0</v>
          </cell>
          <cell r="O291">
            <v>0</v>
          </cell>
          <cell r="P291">
            <v>0</v>
          </cell>
          <cell r="Q291">
            <v>0</v>
          </cell>
          <cell r="R291">
            <v>0</v>
          </cell>
          <cell r="S291">
            <v>0</v>
          </cell>
          <cell r="T291">
            <v>0</v>
          </cell>
          <cell r="U291">
            <v>0</v>
          </cell>
          <cell r="V291">
            <v>0</v>
          </cell>
          <cell r="W291">
            <v>0</v>
          </cell>
          <cell r="X291">
            <v>0</v>
          </cell>
          <cell r="Y291">
            <v>0</v>
          </cell>
          <cell r="Z291">
            <v>0</v>
          </cell>
          <cell r="AA291">
            <v>0</v>
          </cell>
          <cell r="AB291">
            <v>0</v>
          </cell>
          <cell r="AD291">
            <v>0</v>
          </cell>
          <cell r="AE291">
            <v>0</v>
          </cell>
          <cell r="AG291">
            <v>0</v>
          </cell>
          <cell r="AH291">
            <v>0</v>
          </cell>
          <cell r="AJ291">
            <v>0</v>
          </cell>
        </row>
        <row r="292">
          <cell r="A292" t="str">
            <v>SCI AEP ACTIF 2739BUDGET 2012</v>
          </cell>
          <cell r="B292" t="str">
            <v>SCI AEP ACTIF 2739</v>
          </cell>
          <cell r="C292" t="str">
            <v>BUDGET 2012</v>
          </cell>
          <cell r="D292">
            <v>0</v>
          </cell>
          <cell r="E292">
            <v>0</v>
          </cell>
          <cell r="F292">
            <v>0</v>
          </cell>
          <cell r="G292">
            <v>0</v>
          </cell>
          <cell r="H292">
            <v>0</v>
          </cell>
          <cell r="I292">
            <v>0</v>
          </cell>
          <cell r="J292">
            <v>0</v>
          </cell>
          <cell r="K292">
            <v>0</v>
          </cell>
          <cell r="L292">
            <v>0</v>
          </cell>
          <cell r="M292">
            <v>0</v>
          </cell>
          <cell r="N292">
            <v>0</v>
          </cell>
          <cell r="O292">
            <v>0</v>
          </cell>
          <cell r="P292">
            <v>0</v>
          </cell>
          <cell r="Q292">
            <v>0</v>
          </cell>
          <cell r="R292">
            <v>0</v>
          </cell>
          <cell r="S292">
            <v>0</v>
          </cell>
          <cell r="T292">
            <v>0</v>
          </cell>
          <cell r="U292">
            <v>0</v>
          </cell>
          <cell r="V292">
            <v>0</v>
          </cell>
          <cell r="W292">
            <v>0</v>
          </cell>
          <cell r="X292">
            <v>0</v>
          </cell>
          <cell r="Y292">
            <v>0</v>
          </cell>
          <cell r="Z292">
            <v>0</v>
          </cell>
          <cell r="AA292">
            <v>0</v>
          </cell>
          <cell r="AB292">
            <v>0</v>
          </cell>
          <cell r="AD292">
            <v>0</v>
          </cell>
          <cell r="AE292">
            <v>0</v>
          </cell>
          <cell r="AG292">
            <v>0</v>
          </cell>
          <cell r="AH292">
            <v>0</v>
          </cell>
          <cell r="AJ292">
            <v>0</v>
          </cell>
        </row>
        <row r="293">
          <cell r="A293" t="str">
            <v>SCI AEP ACTIF 2739BUDGET 2013</v>
          </cell>
          <cell r="B293" t="str">
            <v>SCI AEP ACTIF 2739</v>
          </cell>
          <cell r="C293" t="str">
            <v>BUDGET 2013</v>
          </cell>
          <cell r="D293">
            <v>0</v>
          </cell>
          <cell r="E293">
            <v>0</v>
          </cell>
          <cell r="F293">
            <v>0</v>
          </cell>
          <cell r="G293">
            <v>0</v>
          </cell>
          <cell r="H293">
            <v>0</v>
          </cell>
          <cell r="I293">
            <v>0</v>
          </cell>
          <cell r="J293">
            <v>0</v>
          </cell>
          <cell r="K293">
            <v>0</v>
          </cell>
          <cell r="L293">
            <v>0</v>
          </cell>
          <cell r="M293">
            <v>0</v>
          </cell>
          <cell r="N293">
            <v>0</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D293">
            <v>0</v>
          </cell>
          <cell r="AE293">
            <v>0</v>
          </cell>
          <cell r="AG293">
            <v>0</v>
          </cell>
          <cell r="AH293">
            <v>0</v>
          </cell>
          <cell r="AJ293">
            <v>0</v>
          </cell>
        </row>
        <row r="294">
          <cell r="A294" t="str">
            <v>SCI AEP ACTIF 2739BUDGET 2014</v>
          </cell>
          <cell r="B294" t="str">
            <v>SCI AEP ACTIF 2739</v>
          </cell>
          <cell r="C294" t="str">
            <v>BUDGET 2014</v>
          </cell>
          <cell r="D294">
            <v>0</v>
          </cell>
          <cell r="E294">
            <v>0</v>
          </cell>
          <cell r="F294">
            <v>0</v>
          </cell>
          <cell r="G294">
            <v>0</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D294">
            <v>0</v>
          </cell>
          <cell r="AE294">
            <v>0</v>
          </cell>
          <cell r="AG294">
            <v>0</v>
          </cell>
          <cell r="AH294">
            <v>0</v>
          </cell>
          <cell r="AJ294">
            <v>0</v>
          </cell>
        </row>
        <row r="295">
          <cell r="A295" t="str">
            <v>SCI AEP ACTIF 2739BUDGET 2015</v>
          </cell>
          <cell r="B295" t="str">
            <v>SCI AEP ACTIF 2739</v>
          </cell>
          <cell r="C295" t="str">
            <v>BUDGET 2015</v>
          </cell>
          <cell r="D295">
            <v>0</v>
          </cell>
          <cell r="E295">
            <v>0</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D295">
            <v>0</v>
          </cell>
          <cell r="AE295">
            <v>0</v>
          </cell>
          <cell r="AG295">
            <v>0</v>
          </cell>
          <cell r="AH295">
            <v>0</v>
          </cell>
          <cell r="AJ295">
            <v>0</v>
          </cell>
        </row>
        <row r="296">
          <cell r="A296" t="str">
            <v>SCI AEP ACTIF 2739BUDGET 2016</v>
          </cell>
          <cell r="B296" t="str">
            <v>SCI AEP ACTIF 2739</v>
          </cell>
          <cell r="C296" t="str">
            <v>BUDGET 2016</v>
          </cell>
          <cell r="D296">
            <v>0</v>
          </cell>
          <cell r="E296">
            <v>0</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D296">
            <v>0</v>
          </cell>
          <cell r="AE296">
            <v>0</v>
          </cell>
          <cell r="AG296">
            <v>0</v>
          </cell>
          <cell r="AH296">
            <v>0</v>
          </cell>
          <cell r="AJ296">
            <v>0</v>
          </cell>
        </row>
        <row r="297">
          <cell r="A297" t="str">
            <v>SCI AEP ACTIF 2739BUDGET 2017</v>
          </cell>
          <cell r="B297" t="str">
            <v>SCI AEP ACTIF 2739</v>
          </cell>
          <cell r="C297" t="str">
            <v>BUDGET 2017</v>
          </cell>
          <cell r="D297">
            <v>0</v>
          </cell>
          <cell r="E297">
            <v>0</v>
          </cell>
          <cell r="F297">
            <v>0</v>
          </cell>
          <cell r="G297">
            <v>0</v>
          </cell>
          <cell r="H297">
            <v>0</v>
          </cell>
          <cell r="I297">
            <v>0</v>
          </cell>
          <cell r="J297">
            <v>0</v>
          </cell>
          <cell r="K297">
            <v>0</v>
          </cell>
          <cell r="L297">
            <v>0</v>
          </cell>
          <cell r="M297">
            <v>0</v>
          </cell>
          <cell r="N297">
            <v>0</v>
          </cell>
          <cell r="O297">
            <v>0</v>
          </cell>
          <cell r="P297">
            <v>0</v>
          </cell>
          <cell r="Q297">
            <v>0</v>
          </cell>
          <cell r="R297">
            <v>0</v>
          </cell>
          <cell r="S297">
            <v>0</v>
          </cell>
          <cell r="T297">
            <v>0</v>
          </cell>
          <cell r="U297">
            <v>0</v>
          </cell>
          <cell r="V297">
            <v>0</v>
          </cell>
          <cell r="W297">
            <v>0</v>
          </cell>
          <cell r="X297">
            <v>0</v>
          </cell>
          <cell r="Y297">
            <v>0</v>
          </cell>
          <cell r="Z297">
            <v>0</v>
          </cell>
          <cell r="AA297">
            <v>0</v>
          </cell>
          <cell r="AB297">
            <v>0</v>
          </cell>
          <cell r="AD297">
            <v>0</v>
          </cell>
          <cell r="AE297">
            <v>0</v>
          </cell>
          <cell r="AG297">
            <v>0</v>
          </cell>
          <cell r="AH297">
            <v>0</v>
          </cell>
          <cell r="AJ297">
            <v>0</v>
          </cell>
        </row>
        <row r="298">
          <cell r="A298" t="str">
            <v>SCI AEP 7 STE 511938717</v>
          </cell>
          <cell r="B298" t="str">
            <v>SCI AEP 7 STE 5119</v>
          </cell>
          <cell r="C298">
            <v>38717</v>
          </cell>
          <cell r="D298">
            <v>588.74890000000005</v>
          </cell>
          <cell r="E298">
            <v>1.2129799999999999</v>
          </cell>
          <cell r="F298">
            <v>64.647069999999999</v>
          </cell>
          <cell r="G298">
            <v>0</v>
          </cell>
          <cell r="H298">
            <v>8.8612700000000011</v>
          </cell>
          <cell r="I298">
            <v>0</v>
          </cell>
          <cell r="J298">
            <v>0</v>
          </cell>
          <cell r="K298">
            <v>0</v>
          </cell>
          <cell r="L298">
            <v>103.55798</v>
          </cell>
          <cell r="M298">
            <v>0.61702000000000001</v>
          </cell>
          <cell r="N298">
            <v>0</v>
          </cell>
          <cell r="O298">
            <v>62.86439</v>
          </cell>
          <cell r="P298">
            <v>0</v>
          </cell>
          <cell r="Q298">
            <v>0</v>
          </cell>
          <cell r="R298">
            <v>0</v>
          </cell>
          <cell r="S298">
            <v>5.5135599999999991</v>
          </cell>
          <cell r="T298">
            <v>0.30819000000000002</v>
          </cell>
          <cell r="U298">
            <v>44.47</v>
          </cell>
          <cell r="V298">
            <v>0</v>
          </cell>
          <cell r="W298">
            <v>0</v>
          </cell>
          <cell r="X298">
            <v>0</v>
          </cell>
          <cell r="Y298">
            <v>358.86727000000002</v>
          </cell>
          <cell r="Z298">
            <v>0</v>
          </cell>
          <cell r="AA298">
            <v>0</v>
          </cell>
          <cell r="AB298">
            <v>0</v>
          </cell>
          <cell r="AD298">
            <v>33.078209999999999</v>
          </cell>
          <cell r="AE298">
            <v>1.0000000000000001E-5</v>
          </cell>
          <cell r="AG298">
            <v>0</v>
          </cell>
          <cell r="AH298">
            <v>0</v>
          </cell>
          <cell r="AJ298">
            <v>0</v>
          </cell>
        </row>
        <row r="299">
          <cell r="A299" t="str">
            <v>SCI AEP 7 STE 511939082</v>
          </cell>
          <cell r="B299" t="str">
            <v>SCI AEP 7 STE 5119</v>
          </cell>
          <cell r="C299">
            <v>39082</v>
          </cell>
          <cell r="D299">
            <v>609.88330000000008</v>
          </cell>
          <cell r="E299">
            <v>0</v>
          </cell>
          <cell r="F299">
            <v>59.976690000000005</v>
          </cell>
          <cell r="G299">
            <v>0</v>
          </cell>
          <cell r="H299">
            <v>19.550930000000001</v>
          </cell>
          <cell r="I299">
            <v>0</v>
          </cell>
          <cell r="J299">
            <v>0</v>
          </cell>
          <cell r="K299">
            <v>0</v>
          </cell>
          <cell r="L299">
            <v>118.47251999999999</v>
          </cell>
          <cell r="M299">
            <v>0.76229999999999998</v>
          </cell>
          <cell r="N299">
            <v>0</v>
          </cell>
          <cell r="O299">
            <v>64.697670000000002</v>
          </cell>
          <cell r="P299">
            <v>0</v>
          </cell>
          <cell r="Q299">
            <v>0</v>
          </cell>
          <cell r="R299">
            <v>0</v>
          </cell>
          <cell r="S299">
            <v>13.836690000000001</v>
          </cell>
          <cell r="T299">
            <v>0.30137999999999998</v>
          </cell>
          <cell r="U299">
            <v>47.16384</v>
          </cell>
          <cell r="V299">
            <v>0</v>
          </cell>
          <cell r="W299">
            <v>0</v>
          </cell>
          <cell r="X299">
            <v>0</v>
          </cell>
          <cell r="Y299">
            <v>358.86727000000002</v>
          </cell>
          <cell r="Z299">
            <v>0</v>
          </cell>
          <cell r="AA299">
            <v>0</v>
          </cell>
          <cell r="AB299">
            <v>0</v>
          </cell>
          <cell r="AD299">
            <v>52.434309999999996</v>
          </cell>
          <cell r="AE299">
            <v>0</v>
          </cell>
          <cell r="AG299">
            <v>2.25</v>
          </cell>
          <cell r="AH299">
            <v>7.1419499999999996</v>
          </cell>
          <cell r="AJ299">
            <v>0</v>
          </cell>
        </row>
        <row r="300">
          <cell r="A300" t="str">
            <v>SCI AEP 7 STE 511939447</v>
          </cell>
          <cell r="B300" t="str">
            <v>SCI AEP 7 STE 5119</v>
          </cell>
          <cell r="C300">
            <v>39447</v>
          </cell>
          <cell r="D300">
            <v>628.08015999999998</v>
          </cell>
          <cell r="E300">
            <v>0</v>
          </cell>
          <cell r="F300">
            <v>63.797609999999999</v>
          </cell>
          <cell r="G300">
            <v>0</v>
          </cell>
          <cell r="H300">
            <v>7.9083300000000003</v>
          </cell>
          <cell r="I300">
            <v>0</v>
          </cell>
          <cell r="J300">
            <v>0</v>
          </cell>
          <cell r="K300">
            <v>0</v>
          </cell>
          <cell r="L300">
            <v>137.14111</v>
          </cell>
          <cell r="M300">
            <v>0.76288</v>
          </cell>
          <cell r="N300">
            <v>0.51051000000000002</v>
          </cell>
          <cell r="O300">
            <v>67.349260000000001</v>
          </cell>
          <cell r="P300">
            <v>0</v>
          </cell>
          <cell r="Q300">
            <v>0</v>
          </cell>
          <cell r="R300">
            <v>0</v>
          </cell>
          <cell r="S300">
            <v>19.186210000000003</v>
          </cell>
          <cell r="T300">
            <v>0.46482999999999997</v>
          </cell>
          <cell r="U300">
            <v>49.052999999999997</v>
          </cell>
          <cell r="V300">
            <v>0</v>
          </cell>
          <cell r="W300">
            <v>0</v>
          </cell>
          <cell r="X300">
            <v>0</v>
          </cell>
          <cell r="Y300">
            <v>358.86727000000002</v>
          </cell>
          <cell r="Z300">
            <v>0</v>
          </cell>
          <cell r="AA300">
            <v>0</v>
          </cell>
          <cell r="AB300">
            <v>10.763999999999999</v>
          </cell>
          <cell r="AD300">
            <v>88.51688</v>
          </cell>
          <cell r="AE300">
            <v>0</v>
          </cell>
          <cell r="AG300">
            <v>0</v>
          </cell>
          <cell r="AH300">
            <v>0</v>
          </cell>
          <cell r="AJ300">
            <v>0</v>
          </cell>
        </row>
        <row r="301">
          <cell r="A301" t="str">
            <v>SCI AEP 7 STE 5119BUDGET 2007</v>
          </cell>
          <cell r="B301" t="str">
            <v>SCI AEP 7 STE 5119</v>
          </cell>
          <cell r="C301" t="str">
            <v>BUDGET 2007</v>
          </cell>
          <cell r="D301">
            <v>623</v>
          </cell>
          <cell r="E301">
            <v>0</v>
          </cell>
          <cell r="F301">
            <v>73.919386099999997</v>
          </cell>
          <cell r="G301">
            <v>6.9966045999999995</v>
          </cell>
          <cell r="H301">
            <v>0</v>
          </cell>
          <cell r="I301">
            <v>0</v>
          </cell>
          <cell r="J301">
            <v>0</v>
          </cell>
          <cell r="K301">
            <v>0</v>
          </cell>
          <cell r="L301">
            <v>119.35011350000001</v>
          </cell>
          <cell r="M301">
            <v>0.77754600000000007</v>
          </cell>
          <cell r="N301">
            <v>0</v>
          </cell>
          <cell r="O301">
            <v>66.638600099999991</v>
          </cell>
          <cell r="P301">
            <v>0</v>
          </cell>
          <cell r="Q301">
            <v>0</v>
          </cell>
          <cell r="R301">
            <v>6.8940000000000001</v>
          </cell>
          <cell r="S301">
            <v>13.663103999999999</v>
          </cell>
          <cell r="T301">
            <v>0</v>
          </cell>
          <cell r="U301">
            <v>48.578755199999996</v>
          </cell>
          <cell r="V301">
            <v>0</v>
          </cell>
          <cell r="W301">
            <v>0</v>
          </cell>
          <cell r="X301">
            <v>0</v>
          </cell>
          <cell r="Y301">
            <v>358.86727000000002</v>
          </cell>
          <cell r="Z301">
            <v>0</v>
          </cell>
          <cell r="AA301">
            <v>0</v>
          </cell>
          <cell r="AB301">
            <v>93.35</v>
          </cell>
          <cell r="AD301">
            <v>50.126730858668999</v>
          </cell>
          <cell r="AE301">
            <v>0</v>
          </cell>
          <cell r="AG301">
            <v>0</v>
          </cell>
          <cell r="AH301">
            <v>0</v>
          </cell>
          <cell r="AJ301">
            <v>0</v>
          </cell>
        </row>
        <row r="302">
          <cell r="A302" t="str">
            <v>SCI AEP 7 STE 5119BUDGET 2008</v>
          </cell>
          <cell r="B302" t="str">
            <v>SCI AEP 7 STE 5119</v>
          </cell>
          <cell r="C302" t="str">
            <v>BUDGET 2008</v>
          </cell>
          <cell r="D302">
            <v>0</v>
          </cell>
          <cell r="E302">
            <v>0</v>
          </cell>
          <cell r="F302">
            <v>0</v>
          </cell>
          <cell r="G302">
            <v>0</v>
          </cell>
          <cell r="H302">
            <v>0</v>
          </cell>
          <cell r="I302">
            <v>0</v>
          </cell>
          <cell r="J302">
            <v>0</v>
          </cell>
          <cell r="K302">
            <v>0</v>
          </cell>
          <cell r="L302">
            <v>0</v>
          </cell>
          <cell r="M302">
            <v>0</v>
          </cell>
          <cell r="N302">
            <v>0</v>
          </cell>
          <cell r="O302">
            <v>0</v>
          </cell>
          <cell r="P302">
            <v>0</v>
          </cell>
          <cell r="Q302">
            <v>0</v>
          </cell>
          <cell r="R302">
            <v>0</v>
          </cell>
          <cell r="S302">
            <v>0</v>
          </cell>
          <cell r="T302">
            <v>0</v>
          </cell>
          <cell r="U302">
            <v>0</v>
          </cell>
          <cell r="V302">
            <v>0</v>
          </cell>
          <cell r="W302">
            <v>0</v>
          </cell>
          <cell r="X302">
            <v>0</v>
          </cell>
          <cell r="Y302">
            <v>0</v>
          </cell>
          <cell r="Z302">
            <v>0</v>
          </cell>
          <cell r="AA302">
            <v>0</v>
          </cell>
          <cell r="AB302">
            <v>0</v>
          </cell>
          <cell r="AD302">
            <v>0</v>
          </cell>
          <cell r="AE302">
            <v>0</v>
          </cell>
          <cell r="AG302">
            <v>0</v>
          </cell>
          <cell r="AH302">
            <v>0</v>
          </cell>
          <cell r="AJ302">
            <v>0</v>
          </cell>
        </row>
        <row r="303">
          <cell r="A303" t="str">
            <v>SCI AEP 7 STE 5119BUDGET 2009</v>
          </cell>
          <cell r="B303" t="str">
            <v>SCI AEP 7 STE 5119</v>
          </cell>
          <cell r="C303" t="str">
            <v>BUDGET 2009</v>
          </cell>
          <cell r="D303">
            <v>0</v>
          </cell>
          <cell r="E303">
            <v>0</v>
          </cell>
          <cell r="F303">
            <v>0</v>
          </cell>
          <cell r="G303">
            <v>0</v>
          </cell>
          <cell r="H303">
            <v>0</v>
          </cell>
          <cell r="I303">
            <v>0</v>
          </cell>
          <cell r="J303">
            <v>0</v>
          </cell>
          <cell r="K303">
            <v>0</v>
          </cell>
          <cell r="L303">
            <v>0</v>
          </cell>
          <cell r="M303">
            <v>0</v>
          </cell>
          <cell r="N303">
            <v>0</v>
          </cell>
          <cell r="O303">
            <v>0</v>
          </cell>
          <cell r="P303">
            <v>0</v>
          </cell>
          <cell r="Q303">
            <v>0</v>
          </cell>
          <cell r="R303">
            <v>0</v>
          </cell>
          <cell r="S303">
            <v>0</v>
          </cell>
          <cell r="T303">
            <v>0</v>
          </cell>
          <cell r="U303">
            <v>0</v>
          </cell>
          <cell r="V303">
            <v>0</v>
          </cell>
          <cell r="W303">
            <v>0</v>
          </cell>
          <cell r="X303">
            <v>0</v>
          </cell>
          <cell r="Y303">
            <v>0</v>
          </cell>
          <cell r="Z303">
            <v>0</v>
          </cell>
          <cell r="AA303">
            <v>0</v>
          </cell>
          <cell r="AB303">
            <v>0</v>
          </cell>
          <cell r="AD303">
            <v>0</v>
          </cell>
          <cell r="AE303">
            <v>0</v>
          </cell>
          <cell r="AG303">
            <v>0</v>
          </cell>
          <cell r="AH303">
            <v>0</v>
          </cell>
          <cell r="AJ303">
            <v>0</v>
          </cell>
        </row>
        <row r="304">
          <cell r="A304" t="str">
            <v>SCI AEP 7 STE 5119BUDGET 2010</v>
          </cell>
          <cell r="B304" t="str">
            <v>SCI AEP 7 STE 5119</v>
          </cell>
          <cell r="C304" t="str">
            <v>BUDGET 2010</v>
          </cell>
          <cell r="D304">
            <v>0</v>
          </cell>
          <cell r="E304">
            <v>0</v>
          </cell>
          <cell r="F304">
            <v>0</v>
          </cell>
          <cell r="G304">
            <v>0</v>
          </cell>
          <cell r="H304">
            <v>0</v>
          </cell>
          <cell r="I304">
            <v>0</v>
          </cell>
          <cell r="J304">
            <v>0</v>
          </cell>
          <cell r="K304">
            <v>0</v>
          </cell>
          <cell r="L304">
            <v>0</v>
          </cell>
          <cell r="M304">
            <v>0</v>
          </cell>
          <cell r="N304">
            <v>0</v>
          </cell>
          <cell r="O304">
            <v>0</v>
          </cell>
          <cell r="P304">
            <v>0</v>
          </cell>
          <cell r="Q304">
            <v>0</v>
          </cell>
          <cell r="R304">
            <v>0</v>
          </cell>
          <cell r="S304">
            <v>0</v>
          </cell>
          <cell r="T304">
            <v>0</v>
          </cell>
          <cell r="U304">
            <v>0</v>
          </cell>
          <cell r="V304">
            <v>0</v>
          </cell>
          <cell r="W304">
            <v>0</v>
          </cell>
          <cell r="X304">
            <v>0</v>
          </cell>
          <cell r="Y304">
            <v>0</v>
          </cell>
          <cell r="Z304">
            <v>0</v>
          </cell>
          <cell r="AA304">
            <v>0</v>
          </cell>
          <cell r="AB304">
            <v>0</v>
          </cell>
          <cell r="AD304">
            <v>0</v>
          </cell>
          <cell r="AE304">
            <v>0</v>
          </cell>
          <cell r="AG304">
            <v>0</v>
          </cell>
          <cell r="AH304">
            <v>0</v>
          </cell>
          <cell r="AJ304">
            <v>0</v>
          </cell>
        </row>
        <row r="305">
          <cell r="A305" t="str">
            <v>SCI AEP 7 STE 5119BUDGET 2011</v>
          </cell>
          <cell r="B305" t="str">
            <v>SCI AEP 7 STE 5119</v>
          </cell>
          <cell r="C305" t="str">
            <v>BUDGET 2011</v>
          </cell>
          <cell r="D305">
            <v>0</v>
          </cell>
          <cell r="E305">
            <v>0</v>
          </cell>
          <cell r="F305">
            <v>0</v>
          </cell>
          <cell r="G305">
            <v>0</v>
          </cell>
          <cell r="H305">
            <v>0</v>
          </cell>
          <cell r="I305">
            <v>0</v>
          </cell>
          <cell r="J305">
            <v>0</v>
          </cell>
          <cell r="K305">
            <v>0</v>
          </cell>
          <cell r="L305">
            <v>0</v>
          </cell>
          <cell r="M305">
            <v>0</v>
          </cell>
          <cell r="N305">
            <v>0</v>
          </cell>
          <cell r="O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D305">
            <v>0</v>
          </cell>
          <cell r="AE305">
            <v>0</v>
          </cell>
          <cell r="AG305">
            <v>0</v>
          </cell>
          <cell r="AH305">
            <v>0</v>
          </cell>
          <cell r="AJ305">
            <v>0</v>
          </cell>
        </row>
        <row r="306">
          <cell r="A306" t="str">
            <v>SCI AEP 7 STE 5119BUDGET 2012</v>
          </cell>
          <cell r="B306" t="str">
            <v>SCI AEP 7 STE 5119</v>
          </cell>
          <cell r="C306" t="str">
            <v>BUDGET 2012</v>
          </cell>
          <cell r="D306">
            <v>0</v>
          </cell>
          <cell r="E306">
            <v>0</v>
          </cell>
          <cell r="F306">
            <v>0</v>
          </cell>
          <cell r="G306">
            <v>0</v>
          </cell>
          <cell r="H306">
            <v>0</v>
          </cell>
          <cell r="I306">
            <v>0</v>
          </cell>
          <cell r="J306">
            <v>0</v>
          </cell>
          <cell r="K306">
            <v>0</v>
          </cell>
          <cell r="L306">
            <v>0</v>
          </cell>
          <cell r="M306">
            <v>0</v>
          </cell>
          <cell r="N306">
            <v>0</v>
          </cell>
          <cell r="O306">
            <v>0</v>
          </cell>
          <cell r="P306">
            <v>0</v>
          </cell>
          <cell r="Q306">
            <v>0</v>
          </cell>
          <cell r="R306">
            <v>0</v>
          </cell>
          <cell r="S306">
            <v>0</v>
          </cell>
          <cell r="T306">
            <v>0</v>
          </cell>
          <cell r="U306">
            <v>0</v>
          </cell>
          <cell r="V306">
            <v>0</v>
          </cell>
          <cell r="W306">
            <v>0</v>
          </cell>
          <cell r="X306">
            <v>0</v>
          </cell>
          <cell r="Y306">
            <v>0</v>
          </cell>
          <cell r="Z306">
            <v>0</v>
          </cell>
          <cell r="AA306">
            <v>0</v>
          </cell>
          <cell r="AB306">
            <v>0</v>
          </cell>
          <cell r="AD306">
            <v>0</v>
          </cell>
          <cell r="AE306">
            <v>0</v>
          </cell>
          <cell r="AG306">
            <v>0</v>
          </cell>
          <cell r="AH306">
            <v>0</v>
          </cell>
          <cell r="AJ306">
            <v>0</v>
          </cell>
        </row>
        <row r="307">
          <cell r="A307" t="str">
            <v>SCI AEP 7 STE 5119BUDGET 2013</v>
          </cell>
          <cell r="B307" t="str">
            <v>SCI AEP 7 STE 5119</v>
          </cell>
          <cell r="C307" t="str">
            <v>BUDGET 2013</v>
          </cell>
          <cell r="D307">
            <v>0</v>
          </cell>
          <cell r="E307">
            <v>0</v>
          </cell>
          <cell r="F307">
            <v>0</v>
          </cell>
          <cell r="G307">
            <v>0</v>
          </cell>
          <cell r="H307">
            <v>0</v>
          </cell>
          <cell r="I307">
            <v>0</v>
          </cell>
          <cell r="J307">
            <v>0</v>
          </cell>
          <cell r="K307">
            <v>0</v>
          </cell>
          <cell r="L307">
            <v>0</v>
          </cell>
          <cell r="M307">
            <v>0</v>
          </cell>
          <cell r="N307">
            <v>0</v>
          </cell>
          <cell r="O307">
            <v>0</v>
          </cell>
          <cell r="P307">
            <v>0</v>
          </cell>
          <cell r="Q307">
            <v>0</v>
          </cell>
          <cell r="R307">
            <v>0</v>
          </cell>
          <cell r="S307">
            <v>0</v>
          </cell>
          <cell r="T307">
            <v>0</v>
          </cell>
          <cell r="U307">
            <v>0</v>
          </cell>
          <cell r="V307">
            <v>0</v>
          </cell>
          <cell r="W307">
            <v>0</v>
          </cell>
          <cell r="X307">
            <v>0</v>
          </cell>
          <cell r="Y307">
            <v>0</v>
          </cell>
          <cell r="Z307">
            <v>0</v>
          </cell>
          <cell r="AA307">
            <v>0</v>
          </cell>
          <cell r="AB307">
            <v>0</v>
          </cell>
          <cell r="AD307">
            <v>0</v>
          </cell>
          <cell r="AE307">
            <v>0</v>
          </cell>
          <cell r="AG307">
            <v>0</v>
          </cell>
          <cell r="AH307">
            <v>0</v>
          </cell>
          <cell r="AJ307">
            <v>0</v>
          </cell>
        </row>
        <row r="308">
          <cell r="A308" t="str">
            <v>SCI AEP 7 STE 5119BUDGET 2014</v>
          </cell>
          <cell r="B308" t="str">
            <v>SCI AEP 7 STE 5119</v>
          </cell>
          <cell r="C308" t="str">
            <v>BUDGET 2014</v>
          </cell>
          <cell r="D308">
            <v>0</v>
          </cell>
          <cell r="E308">
            <v>0</v>
          </cell>
          <cell r="F308">
            <v>0</v>
          </cell>
          <cell r="G308">
            <v>0</v>
          </cell>
          <cell r="H308">
            <v>0</v>
          </cell>
          <cell r="I308">
            <v>0</v>
          </cell>
          <cell r="J308">
            <v>0</v>
          </cell>
          <cell r="K308">
            <v>0</v>
          </cell>
          <cell r="L308">
            <v>0</v>
          </cell>
          <cell r="M308">
            <v>0</v>
          </cell>
          <cell r="N308">
            <v>0</v>
          </cell>
          <cell r="O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D308">
            <v>0</v>
          </cell>
          <cell r="AE308">
            <v>0</v>
          </cell>
          <cell r="AG308">
            <v>0</v>
          </cell>
          <cell r="AH308">
            <v>0</v>
          </cell>
          <cell r="AJ308">
            <v>0</v>
          </cell>
        </row>
        <row r="309">
          <cell r="A309" t="str">
            <v>SCI AEP 7 STE 5119BUDGET 2015</v>
          </cell>
          <cell r="B309" t="str">
            <v>SCI AEP 7 STE 5119</v>
          </cell>
          <cell r="C309" t="str">
            <v>BUDGET 2015</v>
          </cell>
          <cell r="D309">
            <v>0</v>
          </cell>
          <cell r="E309">
            <v>0</v>
          </cell>
          <cell r="F309">
            <v>0</v>
          </cell>
          <cell r="G309">
            <v>0</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D309">
            <v>0</v>
          </cell>
          <cell r="AE309">
            <v>0</v>
          </cell>
          <cell r="AG309">
            <v>0</v>
          </cell>
          <cell r="AH309">
            <v>0</v>
          </cell>
          <cell r="AJ309">
            <v>0</v>
          </cell>
        </row>
        <row r="310">
          <cell r="A310" t="str">
            <v>SCI AEP 7 STE 5119BUDGET 2016</v>
          </cell>
          <cell r="B310" t="str">
            <v>SCI AEP 7 STE 5119</v>
          </cell>
          <cell r="C310" t="str">
            <v>BUDGET 2016</v>
          </cell>
          <cell r="D310">
            <v>0</v>
          </cell>
          <cell r="E310">
            <v>0</v>
          </cell>
          <cell r="F310">
            <v>0</v>
          </cell>
          <cell r="G310">
            <v>0</v>
          </cell>
          <cell r="H310">
            <v>0</v>
          </cell>
          <cell r="I310">
            <v>0</v>
          </cell>
          <cell r="J310">
            <v>0</v>
          </cell>
          <cell r="K310">
            <v>0</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D310">
            <v>0</v>
          </cell>
          <cell r="AE310">
            <v>0</v>
          </cell>
          <cell r="AG310">
            <v>0</v>
          </cell>
          <cell r="AH310">
            <v>0</v>
          </cell>
          <cell r="AJ310">
            <v>0</v>
          </cell>
        </row>
        <row r="311">
          <cell r="A311" t="str">
            <v>SCI AEP 7 STE 5119BUDGET 2017</v>
          </cell>
          <cell r="B311" t="str">
            <v>SCI AEP 7 STE 5119</v>
          </cell>
          <cell r="C311" t="str">
            <v>BUDGET 2017</v>
          </cell>
          <cell r="D311">
            <v>0</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D311">
            <v>0</v>
          </cell>
          <cell r="AE311">
            <v>0</v>
          </cell>
          <cell r="AG311">
            <v>0</v>
          </cell>
          <cell r="AH311">
            <v>0</v>
          </cell>
          <cell r="AJ311">
            <v>0</v>
          </cell>
        </row>
        <row r="312">
          <cell r="A312" t="str">
            <v>SCI RUE DE BOURGOGNE STE 512338717</v>
          </cell>
          <cell r="B312" t="str">
            <v>SCI RUE DE BOURGOGNE STE 5123</v>
          </cell>
          <cell r="C312">
            <v>38717</v>
          </cell>
          <cell r="D312">
            <v>791.84190000000001</v>
          </cell>
          <cell r="E312">
            <v>0.14410999999999999</v>
          </cell>
          <cell r="F312">
            <v>95.486030000000014</v>
          </cell>
          <cell r="G312">
            <v>0</v>
          </cell>
          <cell r="H312">
            <v>13.944330000000001</v>
          </cell>
          <cell r="I312">
            <v>0</v>
          </cell>
          <cell r="J312">
            <v>0</v>
          </cell>
          <cell r="K312">
            <v>0</v>
          </cell>
          <cell r="L312">
            <v>129.01607000000001</v>
          </cell>
          <cell r="M312">
            <v>4.7218500000000008</v>
          </cell>
          <cell r="N312">
            <v>7.9069700000000003</v>
          </cell>
          <cell r="O312">
            <v>78.206410000000005</v>
          </cell>
          <cell r="P312">
            <v>0</v>
          </cell>
          <cell r="Q312">
            <v>0</v>
          </cell>
          <cell r="R312">
            <v>0</v>
          </cell>
          <cell r="S312">
            <v>6.07456</v>
          </cell>
          <cell r="T312">
            <v>1.8646799999999999</v>
          </cell>
          <cell r="U312">
            <v>28.875</v>
          </cell>
          <cell r="V312">
            <v>0</v>
          </cell>
          <cell r="W312">
            <v>19.716999999999999</v>
          </cell>
          <cell r="X312">
            <v>0</v>
          </cell>
          <cell r="Y312">
            <v>89.860500000000002</v>
          </cell>
          <cell r="Z312">
            <v>1.6785099999999999</v>
          </cell>
          <cell r="AA312">
            <v>1.6899999999999999E-3</v>
          </cell>
          <cell r="AB312">
            <v>71.992689999999996</v>
          </cell>
          <cell r="AD312">
            <v>11.073510000000001</v>
          </cell>
          <cell r="AE312">
            <v>1.0000000000000001E-5</v>
          </cell>
          <cell r="AG312">
            <v>1.30189</v>
          </cell>
          <cell r="AH312">
            <v>0</v>
          </cell>
          <cell r="AJ312">
            <v>0</v>
          </cell>
        </row>
        <row r="313">
          <cell r="A313" t="str">
            <v>SCI RUE DE BOURGOGNE STE 512339082</v>
          </cell>
          <cell r="B313" t="str">
            <v>SCI RUE DE BOURGOGNE STE 5123</v>
          </cell>
          <cell r="C313">
            <v>39082</v>
          </cell>
          <cell r="D313">
            <v>844.43056000000001</v>
          </cell>
          <cell r="E313">
            <v>1.57E-3</v>
          </cell>
          <cell r="F313">
            <v>104.09014000000001</v>
          </cell>
          <cell r="G313">
            <v>0</v>
          </cell>
          <cell r="H313">
            <v>9.8798500000000011</v>
          </cell>
          <cell r="I313">
            <v>0</v>
          </cell>
          <cell r="J313">
            <v>1.0523800000000001</v>
          </cell>
          <cell r="K313">
            <v>0</v>
          </cell>
          <cell r="L313">
            <v>120.83188</v>
          </cell>
          <cell r="M313">
            <v>2.7818200000000002</v>
          </cell>
          <cell r="N313">
            <v>2.1404800000000006</v>
          </cell>
          <cell r="O313">
            <v>96.937389999999994</v>
          </cell>
          <cell r="P313">
            <v>0</v>
          </cell>
          <cell r="Q313">
            <v>0</v>
          </cell>
          <cell r="R313">
            <v>0</v>
          </cell>
          <cell r="S313">
            <v>11.8087</v>
          </cell>
          <cell r="T313">
            <v>0.47243999999999992</v>
          </cell>
          <cell r="U313">
            <v>29.821000000000002</v>
          </cell>
          <cell r="V313">
            <v>0</v>
          </cell>
          <cell r="W313">
            <v>20.963000000000001</v>
          </cell>
          <cell r="X313">
            <v>0</v>
          </cell>
          <cell r="Y313">
            <v>89.628360000000001</v>
          </cell>
          <cell r="Z313">
            <v>2.8920000000000001E-2</v>
          </cell>
          <cell r="AA313">
            <v>1.0355300000000001</v>
          </cell>
          <cell r="AB313">
            <v>65.251319999999993</v>
          </cell>
          <cell r="AD313">
            <v>20.03248</v>
          </cell>
          <cell r="AE313">
            <v>0</v>
          </cell>
          <cell r="AG313">
            <v>0.29524</v>
          </cell>
          <cell r="AH313">
            <v>0</v>
          </cell>
          <cell r="AJ313">
            <v>0</v>
          </cell>
        </row>
        <row r="314">
          <cell r="A314" t="str">
            <v>SCI RUE DE BOURGOGNE STE 512339447</v>
          </cell>
          <cell r="B314" t="str">
            <v>SCI RUE DE BOURGOGNE STE 5123</v>
          </cell>
          <cell r="C314">
            <v>39447</v>
          </cell>
          <cell r="D314">
            <v>866.32246999999995</v>
          </cell>
          <cell r="E314">
            <v>2.7799999999999999E-3</v>
          </cell>
          <cell r="F314">
            <v>83.665030000000002</v>
          </cell>
          <cell r="G314">
            <v>0</v>
          </cell>
          <cell r="H314">
            <v>17.049289999999999</v>
          </cell>
          <cell r="I314">
            <v>0</v>
          </cell>
          <cell r="J314">
            <v>0</v>
          </cell>
          <cell r="K314">
            <v>0</v>
          </cell>
          <cell r="L314">
            <v>346.32680000000005</v>
          </cell>
          <cell r="M314">
            <v>2.7371799999999999</v>
          </cell>
          <cell r="N314">
            <v>15.16127</v>
          </cell>
          <cell r="O314">
            <v>84.316039999999987</v>
          </cell>
          <cell r="P314">
            <v>0</v>
          </cell>
          <cell r="Q314">
            <v>0</v>
          </cell>
          <cell r="R314">
            <v>0</v>
          </cell>
          <cell r="S314">
            <v>17.589760000000002</v>
          </cell>
          <cell r="T314">
            <v>0.32391000000000003</v>
          </cell>
          <cell r="U314">
            <v>30.722000000000001</v>
          </cell>
          <cell r="V314">
            <v>0</v>
          </cell>
          <cell r="W314">
            <v>19.539000000000001</v>
          </cell>
          <cell r="X314">
            <v>0</v>
          </cell>
          <cell r="Y314">
            <v>89.628349999999998</v>
          </cell>
          <cell r="Z314">
            <v>10</v>
          </cell>
          <cell r="AA314">
            <v>0.19052000000000002</v>
          </cell>
          <cell r="AB314">
            <v>7.9662499999999996</v>
          </cell>
          <cell r="AD314">
            <v>30.41761</v>
          </cell>
          <cell r="AE314">
            <v>0</v>
          </cell>
          <cell r="AG314">
            <v>0</v>
          </cell>
          <cell r="AH314">
            <v>0</v>
          </cell>
          <cell r="AJ314">
            <v>0</v>
          </cell>
        </row>
        <row r="315">
          <cell r="A315" t="str">
            <v>SCI RUE DE BOURGOGNE STE 5123BUDGET 2007</v>
          </cell>
          <cell r="B315" t="str">
            <v>SCI RUE DE BOURGOGNE STE 5123</v>
          </cell>
          <cell r="C315" t="str">
            <v>BUDGET 2007</v>
          </cell>
          <cell r="D315">
            <v>862</v>
          </cell>
          <cell r="E315">
            <v>0</v>
          </cell>
          <cell r="F315">
            <v>103.2</v>
          </cell>
          <cell r="G315">
            <v>12.1</v>
          </cell>
          <cell r="H315">
            <v>0</v>
          </cell>
          <cell r="I315">
            <v>0</v>
          </cell>
          <cell r="J315">
            <v>0</v>
          </cell>
          <cell r="K315">
            <v>0</v>
          </cell>
          <cell r="L315">
            <v>132.19999999999999</v>
          </cell>
          <cell r="M315">
            <v>2.8374564000000002</v>
          </cell>
          <cell r="N315">
            <v>30.475000000000001</v>
          </cell>
          <cell r="O315">
            <v>99.8</v>
          </cell>
          <cell r="P315">
            <v>0</v>
          </cell>
          <cell r="Q315">
            <v>9.5</v>
          </cell>
          <cell r="R315">
            <v>17.414000000000001</v>
          </cell>
          <cell r="S315">
            <v>5.8</v>
          </cell>
          <cell r="T315">
            <v>0</v>
          </cell>
          <cell r="U315">
            <v>19.149999999999999</v>
          </cell>
          <cell r="V315">
            <v>0</v>
          </cell>
          <cell r="W315">
            <v>32.564999999999998</v>
          </cell>
          <cell r="X315">
            <v>0</v>
          </cell>
          <cell r="Y315">
            <v>89.656999999999996</v>
          </cell>
          <cell r="Z315">
            <v>0</v>
          </cell>
          <cell r="AA315">
            <v>2.7905300000000004</v>
          </cell>
          <cell r="AB315">
            <v>224.5</v>
          </cell>
          <cell r="AD315">
            <v>16.915950000000002</v>
          </cell>
          <cell r="AE315">
            <v>0</v>
          </cell>
          <cell r="AG315">
            <v>0</v>
          </cell>
          <cell r="AH315">
            <v>0</v>
          </cell>
          <cell r="AJ315">
            <v>0</v>
          </cell>
        </row>
        <row r="316">
          <cell r="A316" t="str">
            <v>SCI RUE DE BOURGOGNE STE 5123BUDGET 2008</v>
          </cell>
          <cell r="B316" t="str">
            <v>SCI RUE DE BOURGOGNE STE 5123</v>
          </cell>
          <cell r="C316" t="str">
            <v>BUDGET 2008</v>
          </cell>
          <cell r="D316">
            <v>0</v>
          </cell>
          <cell r="E316">
            <v>0</v>
          </cell>
          <cell r="F316">
            <v>0</v>
          </cell>
          <cell r="G316">
            <v>0</v>
          </cell>
          <cell r="H316">
            <v>0</v>
          </cell>
          <cell r="I316">
            <v>0</v>
          </cell>
          <cell r="J316">
            <v>0</v>
          </cell>
          <cell r="K316">
            <v>0</v>
          </cell>
          <cell r="L316">
            <v>0</v>
          </cell>
          <cell r="M316">
            <v>0</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D316">
            <v>0</v>
          </cell>
          <cell r="AE316">
            <v>0</v>
          </cell>
          <cell r="AG316">
            <v>0</v>
          </cell>
          <cell r="AH316">
            <v>0</v>
          </cell>
          <cell r="AJ316">
            <v>0</v>
          </cell>
        </row>
        <row r="317">
          <cell r="A317" t="str">
            <v>SCI RUE DE BOURGOGNE STE 5123BUDGET 2009</v>
          </cell>
          <cell r="B317" t="str">
            <v>SCI RUE DE BOURGOGNE STE 5123</v>
          </cell>
          <cell r="C317" t="str">
            <v>BUDGET 2009</v>
          </cell>
          <cell r="D317">
            <v>0</v>
          </cell>
          <cell r="E317">
            <v>0</v>
          </cell>
          <cell r="F317">
            <v>0</v>
          </cell>
          <cell r="G317">
            <v>0</v>
          </cell>
          <cell r="H317">
            <v>0</v>
          </cell>
          <cell r="I317">
            <v>0</v>
          </cell>
          <cell r="J317">
            <v>0</v>
          </cell>
          <cell r="K317">
            <v>0</v>
          </cell>
          <cell r="L317">
            <v>0</v>
          </cell>
          <cell r="M317">
            <v>0</v>
          </cell>
          <cell r="N317">
            <v>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D317">
            <v>0</v>
          </cell>
          <cell r="AE317">
            <v>0</v>
          </cell>
          <cell r="AG317">
            <v>0</v>
          </cell>
          <cell r="AH317">
            <v>0</v>
          </cell>
          <cell r="AJ317">
            <v>0</v>
          </cell>
        </row>
        <row r="318">
          <cell r="A318" t="str">
            <v>SCI RUE DE BOURGOGNE STE 5123BUDGET 2010</v>
          </cell>
          <cell r="B318" t="str">
            <v>SCI RUE DE BOURGOGNE STE 5123</v>
          </cell>
          <cell r="C318" t="str">
            <v>BUDGET 2010</v>
          </cell>
          <cell r="D318">
            <v>0</v>
          </cell>
          <cell r="E318">
            <v>0</v>
          </cell>
          <cell r="F318">
            <v>0</v>
          </cell>
          <cell r="G318">
            <v>0</v>
          </cell>
          <cell r="H318">
            <v>0</v>
          </cell>
          <cell r="I318">
            <v>0</v>
          </cell>
          <cell r="J318">
            <v>0</v>
          </cell>
          <cell r="K318">
            <v>0</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D318">
            <v>0</v>
          </cell>
          <cell r="AE318">
            <v>0</v>
          </cell>
          <cell r="AG318">
            <v>0</v>
          </cell>
          <cell r="AH318">
            <v>0</v>
          </cell>
          <cell r="AJ318">
            <v>0</v>
          </cell>
        </row>
        <row r="319">
          <cell r="A319" t="str">
            <v>SCI RUE DE BOURGOGNE STE 5123BUDGET 2011</v>
          </cell>
          <cell r="B319" t="str">
            <v>SCI RUE DE BOURGOGNE STE 5123</v>
          </cell>
          <cell r="C319" t="str">
            <v>BUDGET 2011</v>
          </cell>
          <cell r="D319">
            <v>0</v>
          </cell>
          <cell r="E319">
            <v>0</v>
          </cell>
          <cell r="F319">
            <v>0</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D319">
            <v>0</v>
          </cell>
          <cell r="AE319">
            <v>0</v>
          </cell>
          <cell r="AG319">
            <v>0</v>
          </cell>
          <cell r="AH319">
            <v>0</v>
          </cell>
          <cell r="AJ319">
            <v>0</v>
          </cell>
        </row>
        <row r="320">
          <cell r="A320" t="str">
            <v>SCI RUE DE BOURGOGNE STE 5123BUDGET 2012</v>
          </cell>
          <cell r="B320" t="str">
            <v>SCI RUE DE BOURGOGNE STE 5123</v>
          </cell>
          <cell r="C320" t="str">
            <v>BUDGET 2012</v>
          </cell>
          <cell r="D320">
            <v>0</v>
          </cell>
          <cell r="E320">
            <v>0</v>
          </cell>
          <cell r="F320">
            <v>0</v>
          </cell>
          <cell r="G320">
            <v>0</v>
          </cell>
          <cell r="H320">
            <v>0</v>
          </cell>
          <cell r="I320">
            <v>0</v>
          </cell>
          <cell r="J320">
            <v>0</v>
          </cell>
          <cell r="K320">
            <v>0</v>
          </cell>
          <cell r="L320">
            <v>0</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cell r="AD320">
            <v>0</v>
          </cell>
          <cell r="AE320">
            <v>0</v>
          </cell>
          <cell r="AG320">
            <v>0</v>
          </cell>
          <cell r="AH320">
            <v>0</v>
          </cell>
          <cell r="AJ320">
            <v>0</v>
          </cell>
        </row>
        <row r="321">
          <cell r="A321" t="str">
            <v>SCI RUE DE BOURGOGNE STE 5123BUDGET 2013</v>
          </cell>
          <cell r="B321" t="str">
            <v>SCI RUE DE BOURGOGNE STE 5123</v>
          </cell>
          <cell r="C321" t="str">
            <v>BUDGET 2013</v>
          </cell>
          <cell r="D321">
            <v>0</v>
          </cell>
          <cell r="E321">
            <v>0</v>
          </cell>
          <cell r="F321">
            <v>0</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D321">
            <v>0</v>
          </cell>
          <cell r="AE321">
            <v>0</v>
          </cell>
          <cell r="AG321">
            <v>0</v>
          </cell>
          <cell r="AH321">
            <v>0</v>
          </cell>
          <cell r="AJ321">
            <v>0</v>
          </cell>
        </row>
        <row r="322">
          <cell r="A322" t="str">
            <v>SCI RUE DE BOURGOGNE STE 5123BUDGET 2014</v>
          </cell>
          <cell r="B322" t="str">
            <v>SCI RUE DE BOURGOGNE STE 5123</v>
          </cell>
          <cell r="C322" t="str">
            <v>BUDGET 2014</v>
          </cell>
          <cell r="D322">
            <v>0</v>
          </cell>
          <cell r="E322">
            <v>0</v>
          </cell>
          <cell r="F322">
            <v>0</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D322">
            <v>0</v>
          </cell>
          <cell r="AE322">
            <v>0</v>
          </cell>
          <cell r="AG322">
            <v>0</v>
          </cell>
          <cell r="AH322">
            <v>0</v>
          </cell>
          <cell r="AJ322">
            <v>0</v>
          </cell>
        </row>
        <row r="323">
          <cell r="A323" t="str">
            <v>SCI RUE DE BOURGOGNE STE 5123BUDGET 2015</v>
          </cell>
          <cell r="B323" t="str">
            <v>SCI RUE DE BOURGOGNE STE 5123</v>
          </cell>
          <cell r="C323" t="str">
            <v>BUDGET 2015</v>
          </cell>
          <cell r="D323">
            <v>0</v>
          </cell>
          <cell r="E323">
            <v>0</v>
          </cell>
          <cell r="F323">
            <v>0</v>
          </cell>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D323">
            <v>0</v>
          </cell>
          <cell r="AE323">
            <v>0</v>
          </cell>
          <cell r="AG323">
            <v>0</v>
          </cell>
          <cell r="AH323">
            <v>0</v>
          </cell>
          <cell r="AJ323">
            <v>0</v>
          </cell>
        </row>
        <row r="324">
          <cell r="A324" t="str">
            <v>SCI RUE DE BOURGOGNE STE 5123BUDGET 2016</v>
          </cell>
          <cell r="B324" t="str">
            <v>SCI RUE DE BOURGOGNE STE 5123</v>
          </cell>
          <cell r="C324" t="str">
            <v>BUDGET 2016</v>
          </cell>
          <cell r="D324">
            <v>0</v>
          </cell>
          <cell r="E324">
            <v>0</v>
          </cell>
          <cell r="F324">
            <v>0</v>
          </cell>
          <cell r="G324">
            <v>0</v>
          </cell>
          <cell r="H324">
            <v>0</v>
          </cell>
          <cell r="I324">
            <v>0</v>
          </cell>
          <cell r="J324">
            <v>0</v>
          </cell>
          <cell r="K324">
            <v>0</v>
          </cell>
          <cell r="L324">
            <v>0</v>
          </cell>
          <cell r="M324">
            <v>0</v>
          </cell>
          <cell r="N324">
            <v>0</v>
          </cell>
          <cell r="O324">
            <v>0</v>
          </cell>
          <cell r="P324">
            <v>0</v>
          </cell>
          <cell r="Q324">
            <v>0</v>
          </cell>
          <cell r="R324">
            <v>0</v>
          </cell>
          <cell r="S324">
            <v>0</v>
          </cell>
          <cell r="T324">
            <v>0</v>
          </cell>
          <cell r="U324">
            <v>0</v>
          </cell>
          <cell r="V324">
            <v>0</v>
          </cell>
          <cell r="W324">
            <v>0</v>
          </cell>
          <cell r="X324">
            <v>0</v>
          </cell>
          <cell r="Y324">
            <v>0</v>
          </cell>
          <cell r="Z324">
            <v>0</v>
          </cell>
          <cell r="AA324">
            <v>0</v>
          </cell>
          <cell r="AB324">
            <v>0</v>
          </cell>
          <cell r="AD324">
            <v>0</v>
          </cell>
          <cell r="AE324">
            <v>0</v>
          </cell>
          <cell r="AG324">
            <v>0</v>
          </cell>
          <cell r="AH324">
            <v>0</v>
          </cell>
          <cell r="AJ324">
            <v>0</v>
          </cell>
        </row>
        <row r="325">
          <cell r="A325" t="str">
            <v>SCI RUE DE BOURGOGNE STE 5123BUDGET 2017</v>
          </cell>
          <cell r="B325" t="str">
            <v>SCI RUE DE BOURGOGNE STE 5123</v>
          </cell>
          <cell r="C325" t="str">
            <v>BUDGET 2017</v>
          </cell>
          <cell r="D325">
            <v>0</v>
          </cell>
          <cell r="E325">
            <v>0</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cell r="AB325">
            <v>0</v>
          </cell>
          <cell r="AD325">
            <v>0</v>
          </cell>
          <cell r="AE325">
            <v>0</v>
          </cell>
          <cell r="AG325">
            <v>0</v>
          </cell>
          <cell r="AH325">
            <v>0</v>
          </cell>
          <cell r="AJ325">
            <v>0</v>
          </cell>
        </row>
        <row r="326">
          <cell r="A326" t="str">
            <v>SCI CAMPDOLENT STE 512638717</v>
          </cell>
          <cell r="B326" t="str">
            <v>SCI CAMPDOLENT STE 5126</v>
          </cell>
          <cell r="C326">
            <v>38717</v>
          </cell>
          <cell r="D326">
            <v>457.82365999999996</v>
          </cell>
          <cell r="E326">
            <v>1.83E-3</v>
          </cell>
          <cell r="F326">
            <v>104.33422999999999</v>
          </cell>
          <cell r="G326">
            <v>28.800639999999994</v>
          </cell>
          <cell r="H326">
            <v>5.8828500000000057</v>
          </cell>
          <cell r="I326">
            <v>0</v>
          </cell>
          <cell r="J326">
            <v>0.62988999999999995</v>
          </cell>
          <cell r="K326">
            <v>0</v>
          </cell>
          <cell r="L326">
            <v>108.27251999999999</v>
          </cell>
          <cell r="M326">
            <v>1.21557</v>
          </cell>
          <cell r="N326">
            <v>36.77272</v>
          </cell>
          <cell r="O326">
            <v>40.41527</v>
          </cell>
          <cell r="P326">
            <v>0</v>
          </cell>
          <cell r="Q326">
            <v>0</v>
          </cell>
          <cell r="R326">
            <v>0</v>
          </cell>
          <cell r="S326">
            <v>-0.83988000000000052</v>
          </cell>
          <cell r="T326">
            <v>0.45527999999999996</v>
          </cell>
          <cell r="U326">
            <v>45.052719999999994</v>
          </cell>
          <cell r="V326">
            <v>0</v>
          </cell>
          <cell r="W326">
            <v>0</v>
          </cell>
          <cell r="X326">
            <v>0</v>
          </cell>
          <cell r="Y326">
            <v>87.963809999999995</v>
          </cell>
          <cell r="Z326">
            <v>0</v>
          </cell>
          <cell r="AA326">
            <v>0.6315400000000001</v>
          </cell>
          <cell r="AB326">
            <v>4.1565000000000003</v>
          </cell>
          <cell r="AD326">
            <v>7.3511300000000004</v>
          </cell>
          <cell r="AE326">
            <v>87.520870000000002</v>
          </cell>
          <cell r="AG326">
            <v>3.1E-4</v>
          </cell>
          <cell r="AH326">
            <v>0</v>
          </cell>
          <cell r="AJ326">
            <v>0</v>
          </cell>
        </row>
        <row r="327">
          <cell r="A327" t="str">
            <v>SCI CAMPDOLENT STE 512639082</v>
          </cell>
          <cell r="B327" t="str">
            <v>SCI CAMPDOLENT STE 5126</v>
          </cell>
          <cell r="C327">
            <v>39082</v>
          </cell>
          <cell r="D327">
            <v>479.99584999999996</v>
          </cell>
          <cell r="E327">
            <v>6.4000000000000005E-4</v>
          </cell>
          <cell r="F327">
            <v>134.27473000000001</v>
          </cell>
          <cell r="G327">
            <v>42.799589999999995</v>
          </cell>
          <cell r="H327">
            <v>-5.1190200000000008</v>
          </cell>
          <cell r="I327">
            <v>0</v>
          </cell>
          <cell r="J327">
            <v>0</v>
          </cell>
          <cell r="K327">
            <v>0</v>
          </cell>
          <cell r="L327">
            <v>128.29049000000003</v>
          </cell>
          <cell r="M327">
            <v>1.1948099999999999</v>
          </cell>
          <cell r="N327">
            <v>38.21163</v>
          </cell>
          <cell r="O327">
            <v>42.545739999999995</v>
          </cell>
          <cell r="P327">
            <v>0</v>
          </cell>
          <cell r="Q327">
            <v>0</v>
          </cell>
          <cell r="R327">
            <v>0</v>
          </cell>
          <cell r="S327">
            <v>6.3766800000000003</v>
          </cell>
          <cell r="T327">
            <v>0.44405999999999995</v>
          </cell>
          <cell r="U327">
            <v>46.19903</v>
          </cell>
          <cell r="V327">
            <v>0</v>
          </cell>
          <cell r="W327">
            <v>0</v>
          </cell>
          <cell r="X327">
            <v>0</v>
          </cell>
          <cell r="Y327">
            <v>77.84802999999998</v>
          </cell>
          <cell r="Z327">
            <v>0</v>
          </cell>
          <cell r="AA327">
            <v>2.66E-3</v>
          </cell>
          <cell r="AB327">
            <v>1.8320999999999998</v>
          </cell>
          <cell r="AD327">
            <v>8.4177999999999997</v>
          </cell>
          <cell r="AE327">
            <v>87.23939</v>
          </cell>
          <cell r="AG327">
            <v>2.2107899999999998</v>
          </cell>
          <cell r="AH327">
            <v>0</v>
          </cell>
          <cell r="AJ327">
            <v>0</v>
          </cell>
        </row>
        <row r="328">
          <cell r="A328" t="str">
            <v>SCI CAMPDOLENT STE 512639447</v>
          </cell>
          <cell r="B328" t="str">
            <v>SCI CAMPDOLENT STE 5126</v>
          </cell>
          <cell r="C328">
            <v>39447</v>
          </cell>
          <cell r="D328">
            <v>406.69054999999997</v>
          </cell>
          <cell r="E328">
            <v>2.4300000000000003E-3</v>
          </cell>
          <cell r="F328">
            <v>86.516829999999985</v>
          </cell>
          <cell r="G328">
            <v>33.456760000000003</v>
          </cell>
          <cell r="H328">
            <v>-8.3871900000000004</v>
          </cell>
          <cell r="I328">
            <v>0</v>
          </cell>
          <cell r="J328">
            <v>0</v>
          </cell>
          <cell r="K328">
            <v>0</v>
          </cell>
          <cell r="L328">
            <v>51.647399999999998</v>
          </cell>
          <cell r="M328">
            <v>0.58953999999999995</v>
          </cell>
          <cell r="N328">
            <v>31.796590000000002</v>
          </cell>
          <cell r="O328">
            <v>44.123820000000002</v>
          </cell>
          <cell r="P328">
            <v>0</v>
          </cell>
          <cell r="Q328">
            <v>0</v>
          </cell>
          <cell r="R328">
            <v>0</v>
          </cell>
          <cell r="S328">
            <v>2.9525700000000001</v>
          </cell>
          <cell r="T328">
            <v>0.63224999999999998</v>
          </cell>
          <cell r="U328">
            <v>23.1</v>
          </cell>
          <cell r="V328">
            <v>0</v>
          </cell>
          <cell r="W328">
            <v>0</v>
          </cell>
          <cell r="X328">
            <v>0</v>
          </cell>
          <cell r="Y328">
            <v>38.473109999999998</v>
          </cell>
          <cell r="Z328">
            <v>6.55246</v>
          </cell>
          <cell r="AA328">
            <v>5.6000000000000006E-4</v>
          </cell>
          <cell r="AB328">
            <v>-2.0261300000000002</v>
          </cell>
          <cell r="AD328">
            <v>9.4815400000000007</v>
          </cell>
          <cell r="AE328">
            <v>49.160559999999997</v>
          </cell>
          <cell r="AG328">
            <v>0</v>
          </cell>
          <cell r="AH328">
            <v>0</v>
          </cell>
          <cell r="AJ328">
            <v>0</v>
          </cell>
        </row>
        <row r="329">
          <cell r="A329" t="str">
            <v>SCI CAMPDOLENT STE 5126BUDGET 2007</v>
          </cell>
          <cell r="B329" t="str">
            <v>SCI CAMPDOLENT STE 5126</v>
          </cell>
          <cell r="C329" t="str">
            <v>BUDGET 2007</v>
          </cell>
          <cell r="D329">
            <v>533.55723999999998</v>
          </cell>
          <cell r="E329">
            <v>0</v>
          </cell>
          <cell r="F329">
            <v>97.205149999999989</v>
          </cell>
          <cell r="G329">
            <v>47.6</v>
          </cell>
          <cell r="H329">
            <v>0</v>
          </cell>
          <cell r="I329">
            <v>0</v>
          </cell>
          <cell r="J329">
            <v>0</v>
          </cell>
          <cell r="K329">
            <v>0</v>
          </cell>
          <cell r="L329">
            <v>102.44199999999999</v>
          </cell>
          <cell r="M329">
            <v>0.6341</v>
          </cell>
          <cell r="N329">
            <v>41.678899999999999</v>
          </cell>
          <cell r="O329">
            <v>33.874503400000002</v>
          </cell>
          <cell r="P329">
            <v>0</v>
          </cell>
          <cell r="Q329">
            <v>0</v>
          </cell>
          <cell r="R329">
            <v>0</v>
          </cell>
          <cell r="S329">
            <v>0</v>
          </cell>
          <cell r="T329">
            <v>16.766020000000001</v>
          </cell>
          <cell r="U329">
            <v>47.6</v>
          </cell>
          <cell r="V329">
            <v>0</v>
          </cell>
          <cell r="W329">
            <v>0</v>
          </cell>
          <cell r="X329">
            <v>1.0853798240000001</v>
          </cell>
          <cell r="Y329">
            <v>77.227170000000001</v>
          </cell>
          <cell r="Z329">
            <v>0</v>
          </cell>
          <cell r="AA329">
            <v>0</v>
          </cell>
          <cell r="AB329">
            <v>0</v>
          </cell>
          <cell r="AD329">
            <v>0</v>
          </cell>
          <cell r="AE329">
            <v>99.163591838595437</v>
          </cell>
          <cell r="AG329">
            <v>0</v>
          </cell>
          <cell r="AH329">
            <v>0</v>
          </cell>
          <cell r="AJ329">
            <v>0</v>
          </cell>
        </row>
        <row r="330">
          <cell r="A330" t="str">
            <v>SCI CAMPDOLENT STE 5126BUDGET 2008</v>
          </cell>
          <cell r="B330" t="str">
            <v>SCI CAMPDOLENT STE 5126</v>
          </cell>
          <cell r="C330" t="str">
            <v>BUDGET 2008</v>
          </cell>
          <cell r="D330">
            <v>0</v>
          </cell>
          <cell r="E330">
            <v>0</v>
          </cell>
          <cell r="F330">
            <v>0</v>
          </cell>
          <cell r="G330">
            <v>0</v>
          </cell>
          <cell r="H330">
            <v>0</v>
          </cell>
          <cell r="I330">
            <v>0</v>
          </cell>
          <cell r="J330">
            <v>0</v>
          </cell>
          <cell r="K330">
            <v>0</v>
          </cell>
          <cell r="L330">
            <v>0</v>
          </cell>
          <cell r="M330">
            <v>0</v>
          </cell>
          <cell r="N330">
            <v>0</v>
          </cell>
          <cell r="O330">
            <v>0</v>
          </cell>
          <cell r="P330">
            <v>0</v>
          </cell>
          <cell r="Q330">
            <v>0</v>
          </cell>
          <cell r="R330">
            <v>0</v>
          </cell>
          <cell r="S330">
            <v>0</v>
          </cell>
          <cell r="T330">
            <v>0</v>
          </cell>
          <cell r="U330">
            <v>0</v>
          </cell>
          <cell r="V330">
            <v>0</v>
          </cell>
          <cell r="W330">
            <v>0</v>
          </cell>
          <cell r="X330">
            <v>0</v>
          </cell>
          <cell r="Y330">
            <v>0</v>
          </cell>
          <cell r="Z330">
            <v>0</v>
          </cell>
          <cell r="AA330">
            <v>0</v>
          </cell>
          <cell r="AB330">
            <v>0</v>
          </cell>
          <cell r="AD330">
            <v>0</v>
          </cell>
          <cell r="AE330">
            <v>0</v>
          </cell>
          <cell r="AG330">
            <v>0</v>
          </cell>
          <cell r="AH330">
            <v>0</v>
          </cell>
          <cell r="AJ330">
            <v>0</v>
          </cell>
        </row>
        <row r="331">
          <cell r="A331" t="str">
            <v>SCI CAMPDOLENT STE 5126BUDGET 2009</v>
          </cell>
          <cell r="B331" t="str">
            <v>SCI CAMPDOLENT STE 5126</v>
          </cell>
          <cell r="C331" t="str">
            <v>BUDGET 2009</v>
          </cell>
          <cell r="D331">
            <v>0</v>
          </cell>
          <cell r="E331">
            <v>0</v>
          </cell>
          <cell r="F331">
            <v>0</v>
          </cell>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cell r="V331">
            <v>0</v>
          </cell>
          <cell r="W331">
            <v>0</v>
          </cell>
          <cell r="X331">
            <v>0</v>
          </cell>
          <cell r="Y331">
            <v>0</v>
          </cell>
          <cell r="Z331">
            <v>0</v>
          </cell>
          <cell r="AA331">
            <v>0</v>
          </cell>
          <cell r="AB331">
            <v>0</v>
          </cell>
          <cell r="AD331">
            <v>0</v>
          </cell>
          <cell r="AE331">
            <v>0</v>
          </cell>
          <cell r="AG331">
            <v>0</v>
          </cell>
          <cell r="AH331">
            <v>0</v>
          </cell>
          <cell r="AJ331">
            <v>0</v>
          </cell>
        </row>
        <row r="332">
          <cell r="A332" t="str">
            <v>SCI CAMPDOLENT STE 5126BUDGET 2010</v>
          </cell>
          <cell r="B332" t="str">
            <v>SCI CAMPDOLENT STE 5126</v>
          </cell>
          <cell r="C332" t="str">
            <v>BUDGET 2010</v>
          </cell>
          <cell r="D332">
            <v>0</v>
          </cell>
          <cell r="E332">
            <v>0</v>
          </cell>
          <cell r="F332">
            <v>0</v>
          </cell>
          <cell r="G332">
            <v>0</v>
          </cell>
          <cell r="H332">
            <v>0</v>
          </cell>
          <cell r="I332">
            <v>0</v>
          </cell>
          <cell r="J332">
            <v>0</v>
          </cell>
          <cell r="K332">
            <v>0</v>
          </cell>
          <cell r="L332">
            <v>0</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D332">
            <v>0</v>
          </cell>
          <cell r="AE332">
            <v>0</v>
          </cell>
          <cell r="AG332">
            <v>0</v>
          </cell>
          <cell r="AH332">
            <v>0</v>
          </cell>
          <cell r="AJ332">
            <v>0</v>
          </cell>
        </row>
        <row r="333">
          <cell r="A333" t="str">
            <v>SCI CAMPDOLENT STE 5126BUDGET 2011</v>
          </cell>
          <cell r="B333" t="str">
            <v>SCI CAMPDOLENT STE 5126</v>
          </cell>
          <cell r="C333" t="str">
            <v>BUDGET 2011</v>
          </cell>
          <cell r="D333">
            <v>0</v>
          </cell>
          <cell r="E333">
            <v>0</v>
          </cell>
          <cell r="F333">
            <v>0</v>
          </cell>
          <cell r="G333">
            <v>0</v>
          </cell>
          <cell r="H333">
            <v>0</v>
          </cell>
          <cell r="I333">
            <v>0</v>
          </cell>
          <cell r="J333">
            <v>0</v>
          </cell>
          <cell r="K333">
            <v>0</v>
          </cell>
          <cell r="L333">
            <v>0</v>
          </cell>
          <cell r="M333">
            <v>0</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cell r="AD333">
            <v>0</v>
          </cell>
          <cell r="AE333">
            <v>0</v>
          </cell>
          <cell r="AG333">
            <v>0</v>
          </cell>
          <cell r="AH333">
            <v>0</v>
          </cell>
          <cell r="AJ333">
            <v>0</v>
          </cell>
        </row>
        <row r="334">
          <cell r="A334" t="str">
            <v>SCI CAMPDOLENT STE 5126BUDGET 2012</v>
          </cell>
          <cell r="B334" t="str">
            <v>SCI CAMPDOLENT STE 5126</v>
          </cell>
          <cell r="C334" t="str">
            <v>BUDGET 2012</v>
          </cell>
          <cell r="D334">
            <v>0</v>
          </cell>
          <cell r="E334">
            <v>0</v>
          </cell>
          <cell r="F334">
            <v>0</v>
          </cell>
          <cell r="G334">
            <v>0</v>
          </cell>
          <cell r="H334">
            <v>0</v>
          </cell>
          <cell r="I334">
            <v>0</v>
          </cell>
          <cell r="J334">
            <v>0</v>
          </cell>
          <cell r="K334">
            <v>0</v>
          </cell>
          <cell r="L334">
            <v>0</v>
          </cell>
          <cell r="M334">
            <v>0</v>
          </cell>
          <cell r="N334">
            <v>0</v>
          </cell>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D334">
            <v>0</v>
          </cell>
          <cell r="AE334">
            <v>0</v>
          </cell>
          <cell r="AG334">
            <v>0</v>
          </cell>
          <cell r="AH334">
            <v>0</v>
          </cell>
          <cell r="AJ334">
            <v>0</v>
          </cell>
        </row>
        <row r="335">
          <cell r="A335" t="str">
            <v>SCI CAMPDOLENT STE 5126BUDGET 2013</v>
          </cell>
          <cell r="B335" t="str">
            <v>SCI CAMPDOLENT STE 5126</v>
          </cell>
          <cell r="C335" t="str">
            <v>BUDGET 2013</v>
          </cell>
          <cell r="D335">
            <v>0</v>
          </cell>
          <cell r="E335">
            <v>0</v>
          </cell>
          <cell r="F335">
            <v>0</v>
          </cell>
          <cell r="G335">
            <v>0</v>
          </cell>
          <cell r="H335">
            <v>0</v>
          </cell>
          <cell r="I335">
            <v>0</v>
          </cell>
          <cell r="J335">
            <v>0</v>
          </cell>
          <cell r="K335">
            <v>0</v>
          </cell>
          <cell r="L335">
            <v>0</v>
          </cell>
          <cell r="M335">
            <v>0</v>
          </cell>
          <cell r="N335">
            <v>0</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D335">
            <v>0</v>
          </cell>
          <cell r="AE335">
            <v>0</v>
          </cell>
          <cell r="AG335">
            <v>0</v>
          </cell>
          <cell r="AH335">
            <v>0</v>
          </cell>
          <cell r="AJ335">
            <v>0</v>
          </cell>
        </row>
        <row r="336">
          <cell r="A336" t="str">
            <v>SCI CAMPDOLENT STE 5126BUDGET 2014</v>
          </cell>
          <cell r="B336" t="str">
            <v>SCI CAMPDOLENT STE 5126</v>
          </cell>
          <cell r="C336" t="str">
            <v>BUDGET 2014</v>
          </cell>
          <cell r="D336">
            <v>0</v>
          </cell>
          <cell r="E336">
            <v>0</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D336">
            <v>0</v>
          </cell>
          <cell r="AE336">
            <v>0</v>
          </cell>
          <cell r="AG336">
            <v>0</v>
          </cell>
          <cell r="AH336">
            <v>0</v>
          </cell>
          <cell r="AJ336">
            <v>0</v>
          </cell>
        </row>
        <row r="337">
          <cell r="A337" t="str">
            <v>SCI CAMPDOLENT STE 5126BUDGET 2015</v>
          </cell>
          <cell r="B337" t="str">
            <v>SCI CAMPDOLENT STE 5126</v>
          </cell>
          <cell r="C337" t="str">
            <v>BUDGET 2015</v>
          </cell>
          <cell r="D337">
            <v>0</v>
          </cell>
          <cell r="E337">
            <v>0</v>
          </cell>
          <cell r="F337">
            <v>0</v>
          </cell>
          <cell r="G337">
            <v>0</v>
          </cell>
          <cell r="H337">
            <v>0</v>
          </cell>
          <cell r="I337">
            <v>0</v>
          </cell>
          <cell r="J337">
            <v>0</v>
          </cell>
          <cell r="K337">
            <v>0</v>
          </cell>
          <cell r="L337">
            <v>0</v>
          </cell>
          <cell r="M337">
            <v>0</v>
          </cell>
          <cell r="N337">
            <v>0</v>
          </cell>
          <cell r="O337">
            <v>0</v>
          </cell>
          <cell r="P337">
            <v>0</v>
          </cell>
          <cell r="Q337">
            <v>0</v>
          </cell>
          <cell r="R337">
            <v>0</v>
          </cell>
          <cell r="S337">
            <v>0</v>
          </cell>
          <cell r="T337">
            <v>0</v>
          </cell>
          <cell r="U337">
            <v>0</v>
          </cell>
          <cell r="V337">
            <v>0</v>
          </cell>
          <cell r="W337">
            <v>0</v>
          </cell>
          <cell r="X337">
            <v>0</v>
          </cell>
          <cell r="Y337">
            <v>0</v>
          </cell>
          <cell r="Z337">
            <v>0</v>
          </cell>
          <cell r="AA337">
            <v>0</v>
          </cell>
          <cell r="AB337">
            <v>0</v>
          </cell>
          <cell r="AD337">
            <v>0</v>
          </cell>
          <cell r="AE337">
            <v>0</v>
          </cell>
          <cell r="AG337">
            <v>0</v>
          </cell>
          <cell r="AH337">
            <v>0</v>
          </cell>
          <cell r="AJ337">
            <v>0</v>
          </cell>
        </row>
        <row r="338">
          <cell r="A338" t="str">
            <v>SCI CAMPDOLENT STE 5126BUDGET 2016</v>
          </cell>
          <cell r="B338" t="str">
            <v>SCI CAMPDOLENT STE 5126</v>
          </cell>
          <cell r="C338" t="str">
            <v>BUDGET 2016</v>
          </cell>
          <cell r="D338">
            <v>0</v>
          </cell>
          <cell r="E338">
            <v>0</v>
          </cell>
          <cell r="F338">
            <v>0</v>
          </cell>
          <cell r="G338">
            <v>0</v>
          </cell>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0</v>
          </cell>
          <cell r="W338">
            <v>0</v>
          </cell>
          <cell r="X338">
            <v>0</v>
          </cell>
          <cell r="Y338">
            <v>0</v>
          </cell>
          <cell r="Z338">
            <v>0</v>
          </cell>
          <cell r="AA338">
            <v>0</v>
          </cell>
          <cell r="AB338">
            <v>0</v>
          </cell>
          <cell r="AD338">
            <v>0</v>
          </cell>
          <cell r="AE338">
            <v>0</v>
          </cell>
          <cell r="AG338">
            <v>0</v>
          </cell>
          <cell r="AH338">
            <v>0</v>
          </cell>
          <cell r="AJ338">
            <v>0</v>
          </cell>
        </row>
        <row r="339">
          <cell r="A339" t="str">
            <v>SCI CAMPDOLENT STE 5126BUDGET 2017</v>
          </cell>
          <cell r="B339" t="str">
            <v>SCI CAMPDOLENT STE 5126</v>
          </cell>
          <cell r="C339" t="str">
            <v>BUDGET 2017</v>
          </cell>
          <cell r="D339">
            <v>0</v>
          </cell>
          <cell r="E339">
            <v>0</v>
          </cell>
          <cell r="F339">
            <v>0</v>
          </cell>
          <cell r="G339">
            <v>0</v>
          </cell>
          <cell r="H339">
            <v>0</v>
          </cell>
          <cell r="I339">
            <v>0</v>
          </cell>
          <cell r="J339">
            <v>0</v>
          </cell>
          <cell r="K339">
            <v>0</v>
          </cell>
          <cell r="L339">
            <v>0</v>
          </cell>
          <cell r="M339">
            <v>0</v>
          </cell>
          <cell r="N339">
            <v>0</v>
          </cell>
          <cell r="O339">
            <v>0</v>
          </cell>
          <cell r="P339">
            <v>0</v>
          </cell>
          <cell r="Q339">
            <v>0</v>
          </cell>
          <cell r="R339">
            <v>0</v>
          </cell>
          <cell r="S339">
            <v>0</v>
          </cell>
          <cell r="T339">
            <v>0</v>
          </cell>
          <cell r="U339">
            <v>0</v>
          </cell>
          <cell r="V339">
            <v>0</v>
          </cell>
          <cell r="W339">
            <v>0</v>
          </cell>
          <cell r="X339">
            <v>0</v>
          </cell>
          <cell r="Y339">
            <v>0</v>
          </cell>
          <cell r="Z339">
            <v>0</v>
          </cell>
          <cell r="AA339">
            <v>0</v>
          </cell>
          <cell r="AB339">
            <v>0</v>
          </cell>
          <cell r="AD339">
            <v>0</v>
          </cell>
          <cell r="AE339">
            <v>0</v>
          </cell>
          <cell r="AG339">
            <v>0</v>
          </cell>
          <cell r="AH339">
            <v>0</v>
          </cell>
          <cell r="AJ339">
            <v>0</v>
          </cell>
        </row>
        <row r="340">
          <cell r="A340" t="str">
            <v>SAS CENTER VILLEPINTE STE 541438717</v>
          </cell>
          <cell r="B340" t="str">
            <v>SAS CENTER VILLEPINTE STE 5414</v>
          </cell>
          <cell r="C340">
            <v>38717</v>
          </cell>
          <cell r="D340">
            <v>5455.2229800000005</v>
          </cell>
          <cell r="E340">
            <v>1.31016</v>
          </cell>
          <cell r="F340">
            <v>1595.7531399999998</v>
          </cell>
          <cell r="G340">
            <v>240.53577999999999</v>
          </cell>
          <cell r="H340">
            <v>-179.9777</v>
          </cell>
          <cell r="I340">
            <v>0</v>
          </cell>
          <cell r="J340">
            <v>114.58247</v>
          </cell>
          <cell r="K340">
            <v>0</v>
          </cell>
          <cell r="L340">
            <v>1324.4770499999997</v>
          </cell>
          <cell r="M340">
            <v>13.14086</v>
          </cell>
          <cell r="N340">
            <v>450.52962000000002</v>
          </cell>
          <cell r="O340">
            <v>134.53563</v>
          </cell>
          <cell r="P340">
            <v>0</v>
          </cell>
          <cell r="Q340">
            <v>0</v>
          </cell>
          <cell r="R340">
            <v>0</v>
          </cell>
          <cell r="S340">
            <v>34.062870000000004</v>
          </cell>
          <cell r="T340">
            <v>108.61252</v>
          </cell>
          <cell r="U340">
            <v>204.874</v>
          </cell>
          <cell r="V340">
            <v>30.405999999999999</v>
          </cell>
          <cell r="W340">
            <v>0</v>
          </cell>
          <cell r="X340">
            <v>11.009180000000001</v>
          </cell>
          <cell r="Y340">
            <v>1196.3138000000001</v>
          </cell>
          <cell r="Z340">
            <v>15.08948</v>
          </cell>
          <cell r="AA340">
            <v>6.28E-3</v>
          </cell>
          <cell r="AB340">
            <v>-12</v>
          </cell>
          <cell r="AD340">
            <v>84.264009999999999</v>
          </cell>
          <cell r="AE340">
            <v>1270.69901</v>
          </cell>
          <cell r="AG340">
            <v>0.79913000000000001</v>
          </cell>
          <cell r="AH340">
            <v>3.0000000000000001E-3</v>
          </cell>
          <cell r="AJ340">
            <v>0</v>
          </cell>
        </row>
        <row r="341">
          <cell r="A341" t="str">
            <v>SAS CENTER VILLEPINTE STE 541439082</v>
          </cell>
          <cell r="B341" t="str">
            <v>SAS CENTER VILLEPINTE STE 5414</v>
          </cell>
          <cell r="C341">
            <v>39082</v>
          </cell>
          <cell r="D341">
            <v>5621.1694100000004</v>
          </cell>
          <cell r="E341">
            <v>0.66682000000000008</v>
          </cell>
          <cell r="F341">
            <v>1413.2786999999998</v>
          </cell>
          <cell r="G341">
            <v>267.03101999999996</v>
          </cell>
          <cell r="H341">
            <v>-264.14182</v>
          </cell>
          <cell r="I341">
            <v>0</v>
          </cell>
          <cell r="J341">
            <v>32.741439999999997</v>
          </cell>
          <cell r="K341">
            <v>0</v>
          </cell>
          <cell r="L341">
            <v>1131.7777000000001</v>
          </cell>
          <cell r="M341">
            <v>14.67787</v>
          </cell>
          <cell r="N341">
            <v>429.70438999999999</v>
          </cell>
          <cell r="O341">
            <v>133.7029</v>
          </cell>
          <cell r="P341">
            <v>0</v>
          </cell>
          <cell r="Q341">
            <v>0</v>
          </cell>
          <cell r="R341">
            <v>0</v>
          </cell>
          <cell r="S341">
            <v>180.90510999999998</v>
          </cell>
          <cell r="T341">
            <v>109.23062000000002</v>
          </cell>
          <cell r="U341">
            <v>212.87100000000001</v>
          </cell>
          <cell r="V341">
            <v>30.405999999999999</v>
          </cell>
          <cell r="W341">
            <v>0</v>
          </cell>
          <cell r="X341">
            <v>11.20543</v>
          </cell>
          <cell r="Y341">
            <v>1139.85122</v>
          </cell>
          <cell r="Z341">
            <v>133.24591000000001</v>
          </cell>
          <cell r="AA341">
            <v>2.9199999999999999E-3</v>
          </cell>
          <cell r="AB341">
            <v>0</v>
          </cell>
          <cell r="AD341">
            <v>103.74516</v>
          </cell>
          <cell r="AE341">
            <v>1239.39002</v>
          </cell>
          <cell r="AG341">
            <v>0</v>
          </cell>
          <cell r="AH341">
            <v>0</v>
          </cell>
          <cell r="AJ341">
            <v>0</v>
          </cell>
        </row>
        <row r="342">
          <cell r="A342" t="str">
            <v>SAS CENTER VILLEPINTE STE 541439447</v>
          </cell>
          <cell r="B342" t="str">
            <v>SAS CENTER VILLEPINTE STE 5414</v>
          </cell>
          <cell r="C342">
            <v>39447</v>
          </cell>
          <cell r="D342">
            <v>5937.9543899999999</v>
          </cell>
          <cell r="E342">
            <v>9.75E-3</v>
          </cell>
          <cell r="F342">
            <v>1433.99631</v>
          </cell>
          <cell r="G342">
            <v>258.72933</v>
          </cell>
          <cell r="H342">
            <v>-27.138150000000138</v>
          </cell>
          <cell r="I342">
            <v>0</v>
          </cell>
          <cell r="J342">
            <v>137.24825000000001</v>
          </cell>
          <cell r="K342">
            <v>0</v>
          </cell>
          <cell r="L342">
            <v>1386.0876799999999</v>
          </cell>
          <cell r="M342">
            <v>13.83432</v>
          </cell>
          <cell r="N342">
            <v>571.69024999999999</v>
          </cell>
          <cell r="O342">
            <v>148.06254000000001</v>
          </cell>
          <cell r="P342">
            <v>0</v>
          </cell>
          <cell r="Q342">
            <v>0</v>
          </cell>
          <cell r="R342">
            <v>0</v>
          </cell>
          <cell r="S342">
            <v>56.827469999999998</v>
          </cell>
          <cell r="T342">
            <v>117.12294</v>
          </cell>
          <cell r="U342">
            <v>219.583</v>
          </cell>
          <cell r="V342">
            <v>30.61619</v>
          </cell>
          <cell r="W342">
            <v>0</v>
          </cell>
          <cell r="X342">
            <v>11.796700000000001</v>
          </cell>
          <cell r="Y342">
            <v>1139.7676099999999</v>
          </cell>
          <cell r="Z342">
            <v>80.007840000000002</v>
          </cell>
          <cell r="AA342">
            <v>4.4039999999999996E-2</v>
          </cell>
          <cell r="AB342">
            <v>0</v>
          </cell>
          <cell r="AD342">
            <v>107.12113000000001</v>
          </cell>
          <cell r="AE342">
            <v>1469.7882</v>
          </cell>
          <cell r="AG342">
            <v>0</v>
          </cell>
          <cell r="AH342">
            <v>55.770220000000002</v>
          </cell>
          <cell r="AJ342">
            <v>0</v>
          </cell>
        </row>
        <row r="343">
          <cell r="A343" t="str">
            <v>SAS CENTER VILLEPINTE STE 5414BUDGET 2007</v>
          </cell>
          <cell r="B343" t="str">
            <v>SAS CENTER VILLEPINTE STE 5414</v>
          </cell>
          <cell r="C343" t="str">
            <v>BUDGET 2007</v>
          </cell>
          <cell r="D343">
            <v>5981.1509999999998</v>
          </cell>
          <cell r="E343">
            <v>0</v>
          </cell>
          <cell r="F343">
            <v>1420.975101</v>
          </cell>
          <cell r="G343">
            <v>275.03401960000002</v>
          </cell>
          <cell r="H343">
            <v>0</v>
          </cell>
          <cell r="I343">
            <v>0</v>
          </cell>
          <cell r="J343">
            <v>0</v>
          </cell>
          <cell r="K343">
            <v>0.68015639999999999</v>
          </cell>
          <cell r="L343">
            <v>1439.7136731000001</v>
          </cell>
          <cell r="M343">
            <v>15.1182061</v>
          </cell>
          <cell r="N343">
            <v>460</v>
          </cell>
          <cell r="O343">
            <v>137.713987</v>
          </cell>
          <cell r="P343">
            <v>0</v>
          </cell>
          <cell r="Q343">
            <v>0</v>
          </cell>
          <cell r="R343">
            <v>0</v>
          </cell>
          <cell r="S343">
            <v>18.952000000000002</v>
          </cell>
          <cell r="T343">
            <v>111.99420720000001</v>
          </cell>
          <cell r="U343">
            <v>244.62801959999999</v>
          </cell>
          <cell r="V343">
            <v>30.405999999999999</v>
          </cell>
          <cell r="W343">
            <v>0</v>
          </cell>
          <cell r="X343">
            <v>11.3174843</v>
          </cell>
          <cell r="Y343">
            <v>1196.3138000000001</v>
          </cell>
          <cell r="Z343">
            <v>0</v>
          </cell>
          <cell r="AA343">
            <v>0</v>
          </cell>
          <cell r="AB343">
            <v>319.98290000000003</v>
          </cell>
          <cell r="AD343">
            <v>45.257885499999993</v>
          </cell>
          <cell r="AE343">
            <v>1357.3876029999999</v>
          </cell>
          <cell r="AG343">
            <v>0</v>
          </cell>
          <cell r="AH343">
            <v>0</v>
          </cell>
          <cell r="AJ343">
            <v>0</v>
          </cell>
        </row>
        <row r="344">
          <cell r="A344" t="str">
            <v>SAS CENTER VILLEPINTE STE 5414BUDGET 2008</v>
          </cell>
          <cell r="B344" t="str">
            <v>SAS CENTER VILLEPINTE STE 5414</v>
          </cell>
          <cell r="C344" t="str">
            <v>BUDGET 2008</v>
          </cell>
          <cell r="D344">
            <v>0</v>
          </cell>
          <cell r="E344">
            <v>0</v>
          </cell>
          <cell r="F344">
            <v>0</v>
          </cell>
          <cell r="G344">
            <v>0</v>
          </cell>
          <cell r="H344">
            <v>0</v>
          </cell>
          <cell r="I344">
            <v>0</v>
          </cell>
          <cell r="J344">
            <v>0</v>
          </cell>
          <cell r="K344">
            <v>0</v>
          </cell>
          <cell r="L344">
            <v>0</v>
          </cell>
          <cell r="M344">
            <v>0</v>
          </cell>
          <cell r="N344">
            <v>0</v>
          </cell>
          <cell r="O344">
            <v>0</v>
          </cell>
          <cell r="P344">
            <v>0</v>
          </cell>
          <cell r="Q344">
            <v>0</v>
          </cell>
          <cell r="R344">
            <v>0</v>
          </cell>
          <cell r="S344">
            <v>0</v>
          </cell>
          <cell r="T344">
            <v>0</v>
          </cell>
          <cell r="U344">
            <v>0</v>
          </cell>
          <cell r="V344">
            <v>0</v>
          </cell>
          <cell r="W344">
            <v>0</v>
          </cell>
          <cell r="X344">
            <v>0</v>
          </cell>
          <cell r="Y344">
            <v>0</v>
          </cell>
          <cell r="Z344">
            <v>0</v>
          </cell>
          <cell r="AA344">
            <v>0</v>
          </cell>
          <cell r="AB344">
            <v>0</v>
          </cell>
          <cell r="AD344">
            <v>0</v>
          </cell>
          <cell r="AE344">
            <v>0</v>
          </cell>
          <cell r="AG344">
            <v>0</v>
          </cell>
          <cell r="AH344">
            <v>0</v>
          </cell>
          <cell r="AJ344">
            <v>0</v>
          </cell>
        </row>
        <row r="345">
          <cell r="A345" t="str">
            <v>SAS CENTER VILLEPINTE STE 5414BUDGET 2009</v>
          </cell>
          <cell r="B345" t="str">
            <v>SAS CENTER VILLEPINTE STE 5414</v>
          </cell>
          <cell r="C345" t="str">
            <v>BUDGET 2009</v>
          </cell>
          <cell r="D345">
            <v>0</v>
          </cell>
          <cell r="E345">
            <v>0</v>
          </cell>
          <cell r="F345">
            <v>0</v>
          </cell>
          <cell r="G345">
            <v>0</v>
          </cell>
          <cell r="H345">
            <v>0</v>
          </cell>
          <cell r="I345">
            <v>0</v>
          </cell>
          <cell r="J345">
            <v>0</v>
          </cell>
          <cell r="K345">
            <v>0</v>
          </cell>
          <cell r="L345">
            <v>0</v>
          </cell>
          <cell r="M345">
            <v>0</v>
          </cell>
          <cell r="N345">
            <v>0</v>
          </cell>
          <cell r="O345">
            <v>0</v>
          </cell>
          <cell r="P345">
            <v>0</v>
          </cell>
          <cell r="Q345">
            <v>0</v>
          </cell>
          <cell r="R345">
            <v>0</v>
          </cell>
          <cell r="S345">
            <v>0</v>
          </cell>
          <cell r="T345">
            <v>0</v>
          </cell>
          <cell r="U345">
            <v>0</v>
          </cell>
          <cell r="V345">
            <v>0</v>
          </cell>
          <cell r="W345">
            <v>0</v>
          </cell>
          <cell r="X345">
            <v>0</v>
          </cell>
          <cell r="Y345">
            <v>0</v>
          </cell>
          <cell r="Z345">
            <v>0</v>
          </cell>
          <cell r="AA345">
            <v>0</v>
          </cell>
          <cell r="AB345">
            <v>0</v>
          </cell>
          <cell r="AD345">
            <v>0</v>
          </cell>
          <cell r="AE345">
            <v>0</v>
          </cell>
          <cell r="AG345">
            <v>0</v>
          </cell>
          <cell r="AH345">
            <v>0</v>
          </cell>
          <cell r="AJ345">
            <v>0</v>
          </cell>
        </row>
        <row r="346">
          <cell r="A346" t="str">
            <v>SAS CENTER VILLEPINTE STE 5414BUDGET 2010</v>
          </cell>
          <cell r="B346" t="str">
            <v>SAS CENTER VILLEPINTE STE 5414</v>
          </cell>
          <cell r="C346" t="str">
            <v>BUDGET 2010</v>
          </cell>
          <cell r="D346">
            <v>0</v>
          </cell>
          <cell r="E346">
            <v>0</v>
          </cell>
          <cell r="F346">
            <v>0</v>
          </cell>
          <cell r="G346">
            <v>0</v>
          </cell>
          <cell r="H346">
            <v>0</v>
          </cell>
          <cell r="I346">
            <v>0</v>
          </cell>
          <cell r="J346">
            <v>0</v>
          </cell>
          <cell r="K346">
            <v>0</v>
          </cell>
          <cell r="L346">
            <v>0</v>
          </cell>
          <cell r="M346">
            <v>0</v>
          </cell>
          <cell r="N346">
            <v>0</v>
          </cell>
          <cell r="O346">
            <v>0</v>
          </cell>
          <cell r="P346">
            <v>0</v>
          </cell>
          <cell r="Q346">
            <v>0</v>
          </cell>
          <cell r="R346">
            <v>0</v>
          </cell>
          <cell r="S346">
            <v>0</v>
          </cell>
          <cell r="T346">
            <v>0</v>
          </cell>
          <cell r="U346">
            <v>0</v>
          </cell>
          <cell r="V346">
            <v>0</v>
          </cell>
          <cell r="W346">
            <v>0</v>
          </cell>
          <cell r="X346">
            <v>0</v>
          </cell>
          <cell r="Y346">
            <v>0</v>
          </cell>
          <cell r="Z346">
            <v>0</v>
          </cell>
          <cell r="AA346">
            <v>0</v>
          </cell>
          <cell r="AB346">
            <v>0</v>
          </cell>
          <cell r="AD346">
            <v>0</v>
          </cell>
          <cell r="AE346">
            <v>0</v>
          </cell>
          <cell r="AG346">
            <v>0</v>
          </cell>
          <cell r="AH346">
            <v>0</v>
          </cell>
          <cell r="AJ346">
            <v>0</v>
          </cell>
        </row>
        <row r="347">
          <cell r="A347" t="str">
            <v>SAS CENTER VILLEPINTE STE 5414BUDGET 2011</v>
          </cell>
          <cell r="B347" t="str">
            <v>SAS CENTER VILLEPINTE STE 5414</v>
          </cell>
          <cell r="C347" t="str">
            <v>BUDGET 2011</v>
          </cell>
          <cell r="D347">
            <v>0</v>
          </cell>
          <cell r="E347">
            <v>0</v>
          </cell>
          <cell r="F347">
            <v>0</v>
          </cell>
          <cell r="G347">
            <v>0</v>
          </cell>
          <cell r="H347">
            <v>0</v>
          </cell>
          <cell r="I347">
            <v>0</v>
          </cell>
          <cell r="J347">
            <v>0</v>
          </cell>
          <cell r="K347">
            <v>0</v>
          </cell>
          <cell r="L347">
            <v>0</v>
          </cell>
          <cell r="M347">
            <v>0</v>
          </cell>
          <cell r="N347">
            <v>0</v>
          </cell>
          <cell r="O347">
            <v>0</v>
          </cell>
          <cell r="P347">
            <v>0</v>
          </cell>
          <cell r="Q347">
            <v>0</v>
          </cell>
          <cell r="R347">
            <v>0</v>
          </cell>
          <cell r="S347">
            <v>0</v>
          </cell>
          <cell r="T347">
            <v>0</v>
          </cell>
          <cell r="U347">
            <v>0</v>
          </cell>
          <cell r="V347">
            <v>0</v>
          </cell>
          <cell r="W347">
            <v>0</v>
          </cell>
          <cell r="X347">
            <v>0</v>
          </cell>
          <cell r="Y347">
            <v>0</v>
          </cell>
          <cell r="Z347">
            <v>0</v>
          </cell>
          <cell r="AA347">
            <v>0</v>
          </cell>
          <cell r="AB347">
            <v>0</v>
          </cell>
          <cell r="AD347">
            <v>0</v>
          </cell>
          <cell r="AE347">
            <v>0</v>
          </cell>
          <cell r="AG347">
            <v>0</v>
          </cell>
          <cell r="AH347">
            <v>0</v>
          </cell>
          <cell r="AJ347">
            <v>0</v>
          </cell>
        </row>
        <row r="348">
          <cell r="A348" t="str">
            <v>SAS CENTER VILLEPINTE STE 5414BUDGET 2012</v>
          </cell>
          <cell r="B348" t="str">
            <v>SAS CENTER VILLEPINTE STE 5414</v>
          </cell>
          <cell r="C348" t="str">
            <v>BUDGET 2012</v>
          </cell>
          <cell r="D348">
            <v>0</v>
          </cell>
          <cell r="E348">
            <v>0</v>
          </cell>
          <cell r="F348">
            <v>0</v>
          </cell>
          <cell r="G348">
            <v>0</v>
          </cell>
          <cell r="H348">
            <v>0</v>
          </cell>
          <cell r="I348">
            <v>0</v>
          </cell>
          <cell r="J348">
            <v>0</v>
          </cell>
          <cell r="K348">
            <v>0</v>
          </cell>
          <cell r="L348">
            <v>0</v>
          </cell>
          <cell r="M348">
            <v>0</v>
          </cell>
          <cell r="N348">
            <v>0</v>
          </cell>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D348">
            <v>0</v>
          </cell>
          <cell r="AE348">
            <v>0</v>
          </cell>
          <cell r="AG348">
            <v>0</v>
          </cell>
          <cell r="AH348">
            <v>0</v>
          </cell>
          <cell r="AJ348">
            <v>0</v>
          </cell>
        </row>
        <row r="349">
          <cell r="A349" t="str">
            <v>SAS CENTER VILLEPINTE STE 5414BUDGET 2013</v>
          </cell>
          <cell r="B349" t="str">
            <v>SAS CENTER VILLEPINTE STE 5414</v>
          </cell>
          <cell r="C349" t="str">
            <v>BUDGET 2013</v>
          </cell>
          <cell r="D349">
            <v>0</v>
          </cell>
          <cell r="E349">
            <v>0</v>
          </cell>
          <cell r="F349">
            <v>0</v>
          </cell>
          <cell r="G349">
            <v>0</v>
          </cell>
          <cell r="H349">
            <v>0</v>
          </cell>
          <cell r="I349">
            <v>0</v>
          </cell>
          <cell r="J349">
            <v>0</v>
          </cell>
          <cell r="K349">
            <v>0</v>
          </cell>
          <cell r="L349">
            <v>0</v>
          </cell>
          <cell r="M349">
            <v>0</v>
          </cell>
          <cell r="N349">
            <v>0</v>
          </cell>
          <cell r="O349">
            <v>0</v>
          </cell>
          <cell r="P349">
            <v>0</v>
          </cell>
          <cell r="Q349">
            <v>0</v>
          </cell>
          <cell r="R349">
            <v>0</v>
          </cell>
          <cell r="S349">
            <v>0</v>
          </cell>
          <cell r="T349">
            <v>0</v>
          </cell>
          <cell r="U349">
            <v>0</v>
          </cell>
          <cell r="V349">
            <v>0</v>
          </cell>
          <cell r="W349">
            <v>0</v>
          </cell>
          <cell r="X349">
            <v>0</v>
          </cell>
          <cell r="Y349">
            <v>0</v>
          </cell>
          <cell r="Z349">
            <v>0</v>
          </cell>
          <cell r="AA349">
            <v>0</v>
          </cell>
          <cell r="AB349">
            <v>0</v>
          </cell>
          <cell r="AD349">
            <v>0</v>
          </cell>
          <cell r="AE349">
            <v>0</v>
          </cell>
          <cell r="AG349">
            <v>0</v>
          </cell>
          <cell r="AH349">
            <v>0</v>
          </cell>
          <cell r="AJ349">
            <v>0</v>
          </cell>
        </row>
        <row r="350">
          <cell r="A350" t="str">
            <v>SAS CENTER VILLEPINTE STE 5414BUDGET 2014</v>
          </cell>
          <cell r="B350" t="str">
            <v>SAS CENTER VILLEPINTE STE 5414</v>
          </cell>
          <cell r="C350" t="str">
            <v>BUDGET 2014</v>
          </cell>
          <cell r="D350">
            <v>0</v>
          </cell>
          <cell r="E350">
            <v>0</v>
          </cell>
          <cell r="F350">
            <v>0</v>
          </cell>
          <cell r="G350">
            <v>0</v>
          </cell>
          <cell r="H350">
            <v>0</v>
          </cell>
          <cell r="I350">
            <v>0</v>
          </cell>
          <cell r="J350">
            <v>0</v>
          </cell>
          <cell r="K350">
            <v>0</v>
          </cell>
          <cell r="L350">
            <v>0</v>
          </cell>
          <cell r="M350">
            <v>0</v>
          </cell>
          <cell r="N350">
            <v>0</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cell r="AD350">
            <v>0</v>
          </cell>
          <cell r="AE350">
            <v>0</v>
          </cell>
          <cell r="AG350">
            <v>0</v>
          </cell>
          <cell r="AH350">
            <v>0</v>
          </cell>
          <cell r="AJ350">
            <v>0</v>
          </cell>
        </row>
        <row r="351">
          <cell r="A351" t="str">
            <v>SAS CENTER VILLEPINTE STE 5414BUDGET 2015</v>
          </cell>
          <cell r="B351" t="str">
            <v>SAS CENTER VILLEPINTE STE 5414</v>
          </cell>
          <cell r="C351" t="str">
            <v>BUDGET 2015</v>
          </cell>
          <cell r="D351">
            <v>0</v>
          </cell>
          <cell r="E351">
            <v>0</v>
          </cell>
          <cell r="F351">
            <v>0</v>
          </cell>
          <cell r="G351">
            <v>0</v>
          </cell>
          <cell r="H351">
            <v>0</v>
          </cell>
          <cell r="I351">
            <v>0</v>
          </cell>
          <cell r="J351">
            <v>0</v>
          </cell>
          <cell r="K351">
            <v>0</v>
          </cell>
          <cell r="L351">
            <v>0</v>
          </cell>
          <cell r="M351">
            <v>0</v>
          </cell>
          <cell r="N351">
            <v>0</v>
          </cell>
          <cell r="O351">
            <v>0</v>
          </cell>
          <cell r="P351">
            <v>0</v>
          </cell>
          <cell r="Q351">
            <v>0</v>
          </cell>
          <cell r="R351">
            <v>0</v>
          </cell>
          <cell r="S351">
            <v>0</v>
          </cell>
          <cell r="T351">
            <v>0</v>
          </cell>
          <cell r="U351">
            <v>0</v>
          </cell>
          <cell r="V351">
            <v>0</v>
          </cell>
          <cell r="W351">
            <v>0</v>
          </cell>
          <cell r="X351">
            <v>0</v>
          </cell>
          <cell r="Y351">
            <v>0</v>
          </cell>
          <cell r="Z351">
            <v>0</v>
          </cell>
          <cell r="AA351">
            <v>0</v>
          </cell>
          <cell r="AB351">
            <v>0</v>
          </cell>
          <cell r="AD351">
            <v>0</v>
          </cell>
          <cell r="AE351">
            <v>0</v>
          </cell>
          <cell r="AG351">
            <v>0</v>
          </cell>
          <cell r="AH351">
            <v>0</v>
          </cell>
          <cell r="AJ351">
            <v>0</v>
          </cell>
        </row>
        <row r="352">
          <cell r="A352" t="str">
            <v>SAS CENTER VILLEPINTE STE 5414BUDGET 2016</v>
          </cell>
          <cell r="B352" t="str">
            <v>SAS CENTER VILLEPINTE STE 5414</v>
          </cell>
          <cell r="C352" t="str">
            <v>BUDGET 2016</v>
          </cell>
          <cell r="D352">
            <v>0</v>
          </cell>
          <cell r="E352">
            <v>0</v>
          </cell>
          <cell r="F352">
            <v>0</v>
          </cell>
          <cell r="G352">
            <v>0</v>
          </cell>
          <cell r="H352">
            <v>0</v>
          </cell>
          <cell r="I352">
            <v>0</v>
          </cell>
          <cell r="J352">
            <v>0</v>
          </cell>
          <cell r="K352">
            <v>0</v>
          </cell>
          <cell r="L352">
            <v>0</v>
          </cell>
          <cell r="M352">
            <v>0</v>
          </cell>
          <cell r="N352">
            <v>0</v>
          </cell>
          <cell r="O352">
            <v>0</v>
          </cell>
          <cell r="P352">
            <v>0</v>
          </cell>
          <cell r="Q352">
            <v>0</v>
          </cell>
          <cell r="R352">
            <v>0</v>
          </cell>
          <cell r="S352">
            <v>0</v>
          </cell>
          <cell r="T352">
            <v>0</v>
          </cell>
          <cell r="U352">
            <v>0</v>
          </cell>
          <cell r="V352">
            <v>0</v>
          </cell>
          <cell r="W352">
            <v>0</v>
          </cell>
          <cell r="X352">
            <v>0</v>
          </cell>
          <cell r="Y352">
            <v>0</v>
          </cell>
          <cell r="Z352">
            <v>0</v>
          </cell>
          <cell r="AA352">
            <v>0</v>
          </cell>
          <cell r="AB352">
            <v>0</v>
          </cell>
          <cell r="AD352">
            <v>0</v>
          </cell>
          <cell r="AE352">
            <v>0</v>
          </cell>
          <cell r="AG352">
            <v>0</v>
          </cell>
          <cell r="AH352">
            <v>0</v>
          </cell>
          <cell r="AJ352">
            <v>0</v>
          </cell>
        </row>
        <row r="353">
          <cell r="A353" t="str">
            <v>SAS CENTER VILLEPINTE STE 5414BUDGET 2017</v>
          </cell>
          <cell r="B353" t="str">
            <v>SAS CENTER VILLEPINTE STE 5414</v>
          </cell>
          <cell r="C353" t="str">
            <v>BUDGET 2017</v>
          </cell>
          <cell r="D353">
            <v>0</v>
          </cell>
          <cell r="E353">
            <v>0</v>
          </cell>
          <cell r="F353">
            <v>0</v>
          </cell>
          <cell r="G353">
            <v>0</v>
          </cell>
          <cell r="H353">
            <v>0</v>
          </cell>
          <cell r="I353">
            <v>0</v>
          </cell>
          <cell r="J353">
            <v>0</v>
          </cell>
          <cell r="K353">
            <v>0</v>
          </cell>
          <cell r="L353">
            <v>0</v>
          </cell>
          <cell r="M353">
            <v>0</v>
          </cell>
          <cell r="N353">
            <v>0</v>
          </cell>
          <cell r="O353">
            <v>0</v>
          </cell>
          <cell r="P353">
            <v>0</v>
          </cell>
          <cell r="Q353">
            <v>0</v>
          </cell>
          <cell r="R353">
            <v>0</v>
          </cell>
          <cell r="S353">
            <v>0</v>
          </cell>
          <cell r="T353">
            <v>0</v>
          </cell>
          <cell r="U353">
            <v>0</v>
          </cell>
          <cell r="V353">
            <v>0</v>
          </cell>
          <cell r="W353">
            <v>0</v>
          </cell>
          <cell r="X353">
            <v>0</v>
          </cell>
          <cell r="Y353">
            <v>0</v>
          </cell>
          <cell r="Z353">
            <v>0</v>
          </cell>
          <cell r="AA353">
            <v>0</v>
          </cell>
          <cell r="AB353">
            <v>0</v>
          </cell>
          <cell r="AD353">
            <v>0</v>
          </cell>
          <cell r="AE353">
            <v>0</v>
          </cell>
          <cell r="AG353">
            <v>0</v>
          </cell>
          <cell r="AH353">
            <v>0</v>
          </cell>
          <cell r="AJ353">
            <v>0</v>
          </cell>
        </row>
        <row r="354">
          <cell r="A354" t="str">
            <v>SAS COLVEL STE 546038717</v>
          </cell>
          <cell r="B354" t="str">
            <v>SAS COLVEL STE 5460</v>
          </cell>
          <cell r="C354">
            <v>38717</v>
          </cell>
          <cell r="D354">
            <v>12647.36781</v>
          </cell>
          <cell r="E354">
            <v>2.4100000000000002E-3</v>
          </cell>
          <cell r="F354">
            <v>202.54480999999998</v>
          </cell>
          <cell r="G354">
            <v>423.16980000000001</v>
          </cell>
          <cell r="H354">
            <v>0</v>
          </cell>
          <cell r="I354">
            <v>0</v>
          </cell>
          <cell r="J354">
            <v>0</v>
          </cell>
          <cell r="K354">
            <v>0</v>
          </cell>
          <cell r="L354">
            <v>0</v>
          </cell>
          <cell r="M354">
            <v>202.54480999999998</v>
          </cell>
          <cell r="N354">
            <v>0</v>
          </cell>
          <cell r="O354">
            <v>238.47543999999999</v>
          </cell>
          <cell r="P354">
            <v>0</v>
          </cell>
          <cell r="Q354">
            <v>0</v>
          </cell>
          <cell r="R354">
            <v>0</v>
          </cell>
          <cell r="S354">
            <v>190.86157</v>
          </cell>
          <cell r="T354">
            <v>209.67560999999998</v>
          </cell>
          <cell r="U354">
            <v>283.20499999999998</v>
          </cell>
          <cell r="V354">
            <v>139.9648</v>
          </cell>
          <cell r="W354">
            <v>0</v>
          </cell>
          <cell r="X354">
            <v>23.312000000000001</v>
          </cell>
          <cell r="Y354">
            <v>3712.3940699999998</v>
          </cell>
          <cell r="Z354">
            <v>0</v>
          </cell>
          <cell r="AA354">
            <v>5.9999999999999995E-4</v>
          </cell>
          <cell r="AB354">
            <v>0</v>
          </cell>
          <cell r="AD354">
            <v>34.089750000000002</v>
          </cell>
          <cell r="AE354">
            <v>6691.6984299999995</v>
          </cell>
          <cell r="AG354">
            <v>81.08</v>
          </cell>
          <cell r="AH354">
            <v>0</v>
          </cell>
          <cell r="AJ354">
            <v>3.75</v>
          </cell>
        </row>
        <row r="355">
          <cell r="A355" t="str">
            <v>SAS COLVEL STE 546039082</v>
          </cell>
          <cell r="B355" t="str">
            <v>SAS COLVEL STE 5460</v>
          </cell>
          <cell r="C355">
            <v>39082</v>
          </cell>
          <cell r="D355">
            <v>13250.81763</v>
          </cell>
          <cell r="E355">
            <v>2.82E-3</v>
          </cell>
          <cell r="F355">
            <v>66.390720000000002</v>
          </cell>
          <cell r="G355">
            <v>426.49200000000002</v>
          </cell>
          <cell r="H355">
            <v>-20.2531</v>
          </cell>
          <cell r="I355">
            <v>0</v>
          </cell>
          <cell r="J355">
            <v>0</v>
          </cell>
          <cell r="K355">
            <v>0</v>
          </cell>
          <cell r="L355">
            <v>50.291640000000001</v>
          </cell>
          <cell r="M355">
            <v>62.479519999999994</v>
          </cell>
          <cell r="N355">
            <v>0</v>
          </cell>
          <cell r="O355">
            <v>480.8</v>
          </cell>
          <cell r="P355">
            <v>0</v>
          </cell>
          <cell r="Q355">
            <v>0</v>
          </cell>
          <cell r="R355">
            <v>0</v>
          </cell>
          <cell r="S355">
            <v>50.505549999999999</v>
          </cell>
          <cell r="T355">
            <v>1.5733599999999999</v>
          </cell>
          <cell r="U355">
            <v>294.82799999999997</v>
          </cell>
          <cell r="V355">
            <v>131.66399999999999</v>
          </cell>
          <cell r="W355">
            <v>0</v>
          </cell>
          <cell r="X355">
            <v>38.338999999999999</v>
          </cell>
          <cell r="Y355">
            <v>3712.3940699999998</v>
          </cell>
          <cell r="Z355">
            <v>0</v>
          </cell>
          <cell r="AA355">
            <v>6.6E-4</v>
          </cell>
          <cell r="AB355">
            <v>7.6289999999999996</v>
          </cell>
          <cell r="AD355">
            <v>145.75623999999999</v>
          </cell>
          <cell r="AE355">
            <v>5513.3543899999995</v>
          </cell>
          <cell r="AG355">
            <v>0</v>
          </cell>
          <cell r="AH355">
            <v>0</v>
          </cell>
          <cell r="AJ355">
            <v>0</v>
          </cell>
        </row>
        <row r="356">
          <cell r="A356" t="str">
            <v>SAS COLVEL STE 546039447</v>
          </cell>
          <cell r="B356" t="str">
            <v>SAS COLVEL STE 5460</v>
          </cell>
          <cell r="C356">
            <v>39447</v>
          </cell>
          <cell r="D356">
            <v>13952.198410000001</v>
          </cell>
          <cell r="E356">
            <v>1.8700000000000001E-3</v>
          </cell>
          <cell r="F356">
            <v>63.372959999999999</v>
          </cell>
          <cell r="G356">
            <v>551.59100000000001</v>
          </cell>
          <cell r="H356">
            <v>7.5285299999999999</v>
          </cell>
          <cell r="I356">
            <v>0</v>
          </cell>
          <cell r="J356">
            <v>0</v>
          </cell>
          <cell r="K356">
            <v>0</v>
          </cell>
          <cell r="L356">
            <v>0</v>
          </cell>
          <cell r="M356">
            <v>82.038229999999999</v>
          </cell>
          <cell r="N356">
            <v>31.0105</v>
          </cell>
          <cell r="O356">
            <v>499.8</v>
          </cell>
          <cell r="P356">
            <v>0</v>
          </cell>
          <cell r="Q356">
            <v>0</v>
          </cell>
          <cell r="R356">
            <v>0</v>
          </cell>
          <cell r="S356">
            <v>73.509330000000006</v>
          </cell>
          <cell r="T356">
            <v>1.5850199999999999</v>
          </cell>
          <cell r="U356">
            <v>419.92700000000002</v>
          </cell>
          <cell r="V356">
            <v>131.66399999999999</v>
          </cell>
          <cell r="W356">
            <v>0</v>
          </cell>
          <cell r="X356">
            <v>39.722999999999999</v>
          </cell>
          <cell r="Y356">
            <v>3712.3940699999998</v>
          </cell>
          <cell r="Z356">
            <v>0</v>
          </cell>
          <cell r="AA356">
            <v>2.32E-3</v>
          </cell>
          <cell r="AB356">
            <v>0.23</v>
          </cell>
          <cell r="AD356">
            <v>772.48104000000001</v>
          </cell>
          <cell r="AE356">
            <v>6491.08079</v>
          </cell>
          <cell r="AG356">
            <v>0</v>
          </cell>
          <cell r="AH356">
            <v>0</v>
          </cell>
          <cell r="AJ356">
            <v>0</v>
          </cell>
        </row>
        <row r="357">
          <cell r="A357" t="str">
            <v>SAS COLVEL STE 5460BUDGET 2007 V0</v>
          </cell>
          <cell r="B357" t="str">
            <v>SAS COLVEL STE 5460</v>
          </cell>
          <cell r="C357" t="str">
            <v>BUDGET 2007 V0</v>
          </cell>
          <cell r="D357">
            <v>13690.269</v>
          </cell>
          <cell r="E357">
            <v>0</v>
          </cell>
          <cell r="F357">
            <v>63.374000000000002</v>
          </cell>
          <cell r="G357">
            <v>432.38900000000001</v>
          </cell>
          <cell r="H357">
            <v>0</v>
          </cell>
          <cell r="I357">
            <v>0</v>
          </cell>
          <cell r="J357">
            <v>0</v>
          </cell>
          <cell r="K357">
            <v>0</v>
          </cell>
          <cell r="L357">
            <v>0</v>
          </cell>
          <cell r="M357">
            <v>63.374000000000002</v>
          </cell>
          <cell r="N357">
            <v>51.936</v>
          </cell>
          <cell r="O357">
            <v>480.8</v>
          </cell>
          <cell r="P357">
            <v>0</v>
          </cell>
          <cell r="Q357">
            <v>0</v>
          </cell>
          <cell r="R357">
            <v>0</v>
          </cell>
          <cell r="S357">
            <v>28</v>
          </cell>
          <cell r="T357">
            <v>18.271260000000002</v>
          </cell>
          <cell r="U357">
            <v>300.72500000000002</v>
          </cell>
          <cell r="V357">
            <v>131.66399999999999</v>
          </cell>
          <cell r="W357">
            <v>22.53078</v>
          </cell>
          <cell r="X357">
            <v>16.25</v>
          </cell>
          <cell r="Y357">
            <v>3715.7877048671198</v>
          </cell>
          <cell r="Z357">
            <v>0</v>
          </cell>
          <cell r="AA357">
            <v>0</v>
          </cell>
          <cell r="AB357">
            <v>0</v>
          </cell>
          <cell r="AD357">
            <v>36.334702450256003</v>
          </cell>
          <cell r="AE357">
            <v>5607.4304189999993</v>
          </cell>
          <cell r="AG357">
            <v>0</v>
          </cell>
          <cell r="AH357">
            <v>0</v>
          </cell>
          <cell r="AJ357">
            <v>0</v>
          </cell>
        </row>
        <row r="358">
          <cell r="A358" t="str">
            <v>SAS COLVEL STE 5460BUDGET 2007</v>
          </cell>
          <cell r="B358" t="str">
            <v>SAS COLVEL STE 5460</v>
          </cell>
          <cell r="C358" t="str">
            <v>BUDGET 2007</v>
          </cell>
          <cell r="D358">
            <v>13690.269</v>
          </cell>
          <cell r="E358">
            <v>0</v>
          </cell>
          <cell r="F358">
            <v>65.463999999999999</v>
          </cell>
          <cell r="G358">
            <v>435.33699999999999</v>
          </cell>
          <cell r="H358">
            <v>0</v>
          </cell>
          <cell r="I358">
            <v>0</v>
          </cell>
          <cell r="J358">
            <v>0</v>
          </cell>
          <cell r="K358">
            <v>0</v>
          </cell>
          <cell r="L358">
            <v>0</v>
          </cell>
          <cell r="M358">
            <v>80.042839999999998</v>
          </cell>
          <cell r="N358">
            <v>51.936</v>
          </cell>
          <cell r="O358">
            <v>480.8</v>
          </cell>
          <cell r="P358">
            <v>0</v>
          </cell>
          <cell r="Q358">
            <v>0</v>
          </cell>
          <cell r="R358">
            <v>0</v>
          </cell>
          <cell r="S358">
            <v>25.5</v>
          </cell>
          <cell r="T358">
            <v>5.0879599999999998</v>
          </cell>
          <cell r="U358">
            <v>303.673</v>
          </cell>
          <cell r="V358">
            <v>131.66399999999999</v>
          </cell>
          <cell r="W358">
            <v>0</v>
          </cell>
          <cell r="X358">
            <v>38.29</v>
          </cell>
          <cell r="Y358">
            <v>3715.7877048671198</v>
          </cell>
          <cell r="Z358">
            <v>0</v>
          </cell>
          <cell r="AA358">
            <v>0</v>
          </cell>
          <cell r="AB358">
            <v>0</v>
          </cell>
          <cell r="AD358">
            <v>62</v>
          </cell>
          <cell r="AE358">
            <v>5714.9963549969998</v>
          </cell>
          <cell r="AG358">
            <v>0</v>
          </cell>
          <cell r="AH358">
            <v>0</v>
          </cell>
          <cell r="AJ358">
            <v>0</v>
          </cell>
        </row>
        <row r="359">
          <cell r="A359" t="str">
            <v>SAS COLVEL STE 5460BUDGET 2008</v>
          </cell>
          <cell r="B359" t="str">
            <v>SAS COLVEL STE 5460</v>
          </cell>
          <cell r="C359" t="str">
            <v>BUDGET 2008</v>
          </cell>
          <cell r="D359">
            <v>0</v>
          </cell>
          <cell r="E359">
            <v>0</v>
          </cell>
          <cell r="F359">
            <v>0</v>
          </cell>
          <cell r="G359">
            <v>0</v>
          </cell>
          <cell r="H359">
            <v>0</v>
          </cell>
          <cell r="I359">
            <v>0</v>
          </cell>
          <cell r="J359">
            <v>0</v>
          </cell>
          <cell r="K359">
            <v>0</v>
          </cell>
          <cell r="L359">
            <v>0</v>
          </cell>
          <cell r="M359">
            <v>0</v>
          </cell>
          <cell r="N359">
            <v>0</v>
          </cell>
          <cell r="O359">
            <v>0</v>
          </cell>
          <cell r="P359">
            <v>0</v>
          </cell>
          <cell r="Q359">
            <v>0</v>
          </cell>
          <cell r="R359">
            <v>0</v>
          </cell>
          <cell r="S359">
            <v>0</v>
          </cell>
          <cell r="T359">
            <v>0</v>
          </cell>
          <cell r="U359">
            <v>0</v>
          </cell>
          <cell r="V359">
            <v>0</v>
          </cell>
          <cell r="W359">
            <v>0</v>
          </cell>
          <cell r="X359">
            <v>0</v>
          </cell>
          <cell r="Y359">
            <v>0</v>
          </cell>
          <cell r="Z359">
            <v>0</v>
          </cell>
          <cell r="AA359">
            <v>0</v>
          </cell>
          <cell r="AB359">
            <v>0</v>
          </cell>
          <cell r="AD359">
            <v>0</v>
          </cell>
          <cell r="AE359">
            <v>0</v>
          </cell>
          <cell r="AG359">
            <v>0</v>
          </cell>
          <cell r="AH359">
            <v>0</v>
          </cell>
          <cell r="AJ359">
            <v>0</v>
          </cell>
        </row>
        <row r="360">
          <cell r="A360" t="str">
            <v>SAS COLVEL STE 5460BUDGET 2009</v>
          </cell>
          <cell r="B360" t="str">
            <v>SAS COLVEL STE 5460</v>
          </cell>
          <cell r="C360" t="str">
            <v>BUDGET 2009</v>
          </cell>
          <cell r="D360">
            <v>0</v>
          </cell>
          <cell r="E360">
            <v>0</v>
          </cell>
          <cell r="F360">
            <v>0</v>
          </cell>
          <cell r="G360">
            <v>0</v>
          </cell>
          <cell r="H360">
            <v>0</v>
          </cell>
          <cell r="I360">
            <v>0</v>
          </cell>
          <cell r="J360">
            <v>0</v>
          </cell>
          <cell r="K360">
            <v>0</v>
          </cell>
          <cell r="L360">
            <v>0</v>
          </cell>
          <cell r="M360">
            <v>0</v>
          </cell>
          <cell r="N360">
            <v>0</v>
          </cell>
          <cell r="O360">
            <v>0</v>
          </cell>
          <cell r="P360">
            <v>0</v>
          </cell>
          <cell r="Q360">
            <v>0</v>
          </cell>
          <cell r="R360">
            <v>0</v>
          </cell>
          <cell r="S360">
            <v>0</v>
          </cell>
          <cell r="T360">
            <v>0</v>
          </cell>
          <cell r="U360">
            <v>0</v>
          </cell>
          <cell r="V360">
            <v>0</v>
          </cell>
          <cell r="W360">
            <v>0</v>
          </cell>
          <cell r="X360">
            <v>0</v>
          </cell>
          <cell r="Y360">
            <v>0</v>
          </cell>
          <cell r="Z360">
            <v>0</v>
          </cell>
          <cell r="AA360">
            <v>0</v>
          </cell>
          <cell r="AB360">
            <v>0</v>
          </cell>
          <cell r="AD360">
            <v>0</v>
          </cell>
          <cell r="AE360">
            <v>0</v>
          </cell>
          <cell r="AG360">
            <v>0</v>
          </cell>
          <cell r="AH360">
            <v>0</v>
          </cell>
          <cell r="AJ360">
            <v>0</v>
          </cell>
        </row>
        <row r="361">
          <cell r="A361" t="str">
            <v>SAS COLVEL STE 5460BUDGET 2010</v>
          </cell>
          <cell r="B361" t="str">
            <v>SAS COLVEL STE 5460</v>
          </cell>
          <cell r="C361" t="str">
            <v>BUDGET 2010</v>
          </cell>
          <cell r="D361">
            <v>0</v>
          </cell>
          <cell r="E361">
            <v>0</v>
          </cell>
          <cell r="F361">
            <v>0</v>
          </cell>
          <cell r="G361">
            <v>0</v>
          </cell>
          <cell r="H361">
            <v>0</v>
          </cell>
          <cell r="I361">
            <v>0</v>
          </cell>
          <cell r="J361">
            <v>0</v>
          </cell>
          <cell r="K361">
            <v>0</v>
          </cell>
          <cell r="L361">
            <v>0</v>
          </cell>
          <cell r="M361">
            <v>0</v>
          </cell>
          <cell r="N361">
            <v>0</v>
          </cell>
          <cell r="O361">
            <v>0</v>
          </cell>
          <cell r="P361">
            <v>0</v>
          </cell>
          <cell r="Q361">
            <v>0</v>
          </cell>
          <cell r="R361">
            <v>0</v>
          </cell>
          <cell r="S361">
            <v>0</v>
          </cell>
          <cell r="T361">
            <v>0</v>
          </cell>
          <cell r="U361">
            <v>0</v>
          </cell>
          <cell r="V361">
            <v>0</v>
          </cell>
          <cell r="W361">
            <v>0</v>
          </cell>
          <cell r="X361">
            <v>0</v>
          </cell>
          <cell r="Y361">
            <v>0</v>
          </cell>
          <cell r="Z361">
            <v>0</v>
          </cell>
          <cell r="AA361">
            <v>0</v>
          </cell>
          <cell r="AB361">
            <v>0</v>
          </cell>
          <cell r="AD361">
            <v>0</v>
          </cell>
          <cell r="AE361">
            <v>0</v>
          </cell>
          <cell r="AG361">
            <v>0</v>
          </cell>
          <cell r="AH361">
            <v>0</v>
          </cell>
          <cell r="AJ361">
            <v>0</v>
          </cell>
        </row>
        <row r="362">
          <cell r="A362" t="str">
            <v>SAS COLVEL STE 5460BUDGET 2011</v>
          </cell>
          <cell r="B362" t="str">
            <v>SAS COLVEL STE 5460</v>
          </cell>
          <cell r="C362" t="str">
            <v>BUDGET 2011</v>
          </cell>
          <cell r="D362">
            <v>0</v>
          </cell>
          <cell r="E362">
            <v>0</v>
          </cell>
          <cell r="F362">
            <v>0</v>
          </cell>
          <cell r="G362">
            <v>0</v>
          </cell>
          <cell r="H362">
            <v>0</v>
          </cell>
          <cell r="I362">
            <v>0</v>
          </cell>
          <cell r="J362">
            <v>0</v>
          </cell>
          <cell r="K362">
            <v>0</v>
          </cell>
          <cell r="L362">
            <v>0</v>
          </cell>
          <cell r="M362">
            <v>0</v>
          </cell>
          <cell r="N362">
            <v>0</v>
          </cell>
          <cell r="O362">
            <v>0</v>
          </cell>
          <cell r="P362">
            <v>0</v>
          </cell>
          <cell r="Q362">
            <v>0</v>
          </cell>
          <cell r="R362">
            <v>0</v>
          </cell>
          <cell r="S362">
            <v>0</v>
          </cell>
          <cell r="T362">
            <v>0</v>
          </cell>
          <cell r="U362">
            <v>0</v>
          </cell>
          <cell r="V362">
            <v>0</v>
          </cell>
          <cell r="W362">
            <v>0</v>
          </cell>
          <cell r="X362">
            <v>0</v>
          </cell>
          <cell r="Y362">
            <v>0</v>
          </cell>
          <cell r="Z362">
            <v>0</v>
          </cell>
          <cell r="AA362">
            <v>0</v>
          </cell>
          <cell r="AB362">
            <v>0</v>
          </cell>
          <cell r="AD362">
            <v>0</v>
          </cell>
          <cell r="AE362">
            <v>0</v>
          </cell>
          <cell r="AG362">
            <v>0</v>
          </cell>
          <cell r="AH362">
            <v>0</v>
          </cell>
          <cell r="AJ362">
            <v>0</v>
          </cell>
        </row>
        <row r="363">
          <cell r="A363" t="str">
            <v>SAS COLVEL STE 5460BUDGET 2012</v>
          </cell>
          <cell r="B363" t="str">
            <v>SAS COLVEL STE 5460</v>
          </cell>
          <cell r="C363" t="str">
            <v>BUDGET 2012</v>
          </cell>
          <cell r="D363">
            <v>0</v>
          </cell>
          <cell r="E363">
            <v>0</v>
          </cell>
          <cell r="F363">
            <v>0</v>
          </cell>
          <cell r="G363">
            <v>0</v>
          </cell>
          <cell r="H363">
            <v>0</v>
          </cell>
          <cell r="I363">
            <v>0</v>
          </cell>
          <cell r="J363">
            <v>0</v>
          </cell>
          <cell r="K363">
            <v>0</v>
          </cell>
          <cell r="L363">
            <v>0</v>
          </cell>
          <cell r="M363">
            <v>0</v>
          </cell>
          <cell r="N363">
            <v>0</v>
          </cell>
          <cell r="O363">
            <v>0</v>
          </cell>
          <cell r="P363">
            <v>0</v>
          </cell>
          <cell r="Q363">
            <v>0</v>
          </cell>
          <cell r="R363">
            <v>0</v>
          </cell>
          <cell r="S363">
            <v>0</v>
          </cell>
          <cell r="T363">
            <v>0</v>
          </cell>
          <cell r="U363">
            <v>0</v>
          </cell>
          <cell r="V363">
            <v>0</v>
          </cell>
          <cell r="W363">
            <v>0</v>
          </cell>
          <cell r="X363">
            <v>0</v>
          </cell>
          <cell r="Y363">
            <v>0</v>
          </cell>
          <cell r="Z363">
            <v>0</v>
          </cell>
          <cell r="AA363">
            <v>0</v>
          </cell>
          <cell r="AB363">
            <v>0</v>
          </cell>
          <cell r="AD363">
            <v>0</v>
          </cell>
          <cell r="AE363">
            <v>0</v>
          </cell>
          <cell r="AG363">
            <v>0</v>
          </cell>
          <cell r="AH363">
            <v>0</v>
          </cell>
          <cell r="AJ363">
            <v>0</v>
          </cell>
        </row>
        <row r="364">
          <cell r="A364" t="str">
            <v>SAS COLVEL STE 5460BUDGET 2013</v>
          </cell>
          <cell r="B364" t="str">
            <v>SAS COLVEL STE 5460</v>
          </cell>
          <cell r="C364" t="str">
            <v>BUDGET 2013</v>
          </cell>
          <cell r="D364">
            <v>0</v>
          </cell>
          <cell r="E364">
            <v>0</v>
          </cell>
          <cell r="F364">
            <v>0</v>
          </cell>
          <cell r="G364">
            <v>0</v>
          </cell>
          <cell r="H364">
            <v>0</v>
          </cell>
          <cell r="I364">
            <v>0</v>
          </cell>
          <cell r="J364">
            <v>0</v>
          </cell>
          <cell r="K364">
            <v>0</v>
          </cell>
          <cell r="L364">
            <v>0</v>
          </cell>
          <cell r="M364">
            <v>0</v>
          </cell>
          <cell r="N364">
            <v>0</v>
          </cell>
          <cell r="O364">
            <v>0</v>
          </cell>
          <cell r="P364">
            <v>0</v>
          </cell>
          <cell r="Q364">
            <v>0</v>
          </cell>
          <cell r="R364">
            <v>0</v>
          </cell>
          <cell r="S364">
            <v>0</v>
          </cell>
          <cell r="T364">
            <v>0</v>
          </cell>
          <cell r="U364">
            <v>0</v>
          </cell>
          <cell r="V364">
            <v>0</v>
          </cell>
          <cell r="W364">
            <v>0</v>
          </cell>
          <cell r="X364">
            <v>0</v>
          </cell>
          <cell r="Y364">
            <v>0</v>
          </cell>
          <cell r="Z364">
            <v>0</v>
          </cell>
          <cell r="AA364">
            <v>0</v>
          </cell>
          <cell r="AB364">
            <v>0</v>
          </cell>
          <cell r="AD364">
            <v>0</v>
          </cell>
          <cell r="AE364">
            <v>0</v>
          </cell>
          <cell r="AG364">
            <v>0</v>
          </cell>
          <cell r="AH364">
            <v>0</v>
          </cell>
          <cell r="AJ364">
            <v>0</v>
          </cell>
        </row>
        <row r="365">
          <cell r="A365" t="str">
            <v>SAS COLVEL STE 5460BUDGET 2014</v>
          </cell>
          <cell r="B365" t="str">
            <v>SAS COLVEL STE 5460</v>
          </cell>
          <cell r="C365" t="str">
            <v>BUDGET 2014</v>
          </cell>
          <cell r="D365">
            <v>0</v>
          </cell>
          <cell r="E365">
            <v>0</v>
          </cell>
          <cell r="F365">
            <v>0</v>
          </cell>
          <cell r="G365">
            <v>0</v>
          </cell>
          <cell r="H365">
            <v>0</v>
          </cell>
          <cell r="I365">
            <v>0</v>
          </cell>
          <cell r="J365">
            <v>0</v>
          </cell>
          <cell r="K365">
            <v>0</v>
          </cell>
          <cell r="L365">
            <v>0</v>
          </cell>
          <cell r="M365">
            <v>0</v>
          </cell>
          <cell r="N365">
            <v>0</v>
          </cell>
          <cell r="O365">
            <v>0</v>
          </cell>
          <cell r="P365">
            <v>0</v>
          </cell>
          <cell r="Q365">
            <v>0</v>
          </cell>
          <cell r="R365">
            <v>0</v>
          </cell>
          <cell r="S365">
            <v>0</v>
          </cell>
          <cell r="T365">
            <v>0</v>
          </cell>
          <cell r="U365">
            <v>0</v>
          </cell>
          <cell r="V365">
            <v>0</v>
          </cell>
          <cell r="W365">
            <v>0</v>
          </cell>
          <cell r="X365">
            <v>0</v>
          </cell>
          <cell r="Y365">
            <v>0</v>
          </cell>
          <cell r="Z365">
            <v>0</v>
          </cell>
          <cell r="AA365">
            <v>0</v>
          </cell>
          <cell r="AB365">
            <v>0</v>
          </cell>
          <cell r="AD365">
            <v>0</v>
          </cell>
          <cell r="AE365">
            <v>0</v>
          </cell>
          <cell r="AG365">
            <v>0</v>
          </cell>
          <cell r="AH365">
            <v>0</v>
          </cell>
          <cell r="AJ365">
            <v>0</v>
          </cell>
        </row>
        <row r="366">
          <cell r="A366" t="str">
            <v>SAS COLVEL STE 5460BUDGET 2015</v>
          </cell>
          <cell r="B366" t="str">
            <v>SAS COLVEL STE 5460</v>
          </cell>
          <cell r="C366" t="str">
            <v>BUDGET 2015</v>
          </cell>
          <cell r="D366">
            <v>0</v>
          </cell>
          <cell r="E366">
            <v>0</v>
          </cell>
          <cell r="F366">
            <v>0</v>
          </cell>
          <cell r="G366">
            <v>0</v>
          </cell>
          <cell r="H366">
            <v>0</v>
          </cell>
          <cell r="I366">
            <v>0</v>
          </cell>
          <cell r="J366">
            <v>0</v>
          </cell>
          <cell r="K366">
            <v>0</v>
          </cell>
          <cell r="L366">
            <v>0</v>
          </cell>
          <cell r="M366">
            <v>0</v>
          </cell>
          <cell r="N366">
            <v>0</v>
          </cell>
          <cell r="O366">
            <v>0</v>
          </cell>
          <cell r="P366">
            <v>0</v>
          </cell>
          <cell r="Q366">
            <v>0</v>
          </cell>
          <cell r="R366">
            <v>0</v>
          </cell>
          <cell r="S366">
            <v>0</v>
          </cell>
          <cell r="T366">
            <v>0</v>
          </cell>
          <cell r="U366">
            <v>0</v>
          </cell>
          <cell r="V366">
            <v>0</v>
          </cell>
          <cell r="W366">
            <v>0</v>
          </cell>
          <cell r="X366">
            <v>0</v>
          </cell>
          <cell r="Y366">
            <v>0</v>
          </cell>
          <cell r="Z366">
            <v>0</v>
          </cell>
          <cell r="AA366">
            <v>0</v>
          </cell>
          <cell r="AB366">
            <v>0</v>
          </cell>
          <cell r="AD366">
            <v>0</v>
          </cell>
          <cell r="AE366">
            <v>0</v>
          </cell>
          <cell r="AG366">
            <v>0</v>
          </cell>
          <cell r="AH366">
            <v>0</v>
          </cell>
          <cell r="AJ366">
            <v>0</v>
          </cell>
        </row>
        <row r="367">
          <cell r="A367" t="str">
            <v>SAS COLVEL STE 5460BUDGET 2016</v>
          </cell>
          <cell r="B367" t="str">
            <v>SAS COLVEL STE 5460</v>
          </cell>
          <cell r="C367" t="str">
            <v>BUDGET 2016</v>
          </cell>
          <cell r="D367">
            <v>0</v>
          </cell>
          <cell r="E367">
            <v>0</v>
          </cell>
          <cell r="F367">
            <v>0</v>
          </cell>
          <cell r="G367">
            <v>0</v>
          </cell>
          <cell r="H367">
            <v>0</v>
          </cell>
          <cell r="I367">
            <v>0</v>
          </cell>
          <cell r="J367">
            <v>0</v>
          </cell>
          <cell r="K367">
            <v>0</v>
          </cell>
          <cell r="L367">
            <v>0</v>
          </cell>
          <cell r="M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D367">
            <v>0</v>
          </cell>
          <cell r="AE367">
            <v>0</v>
          </cell>
          <cell r="AG367">
            <v>0</v>
          </cell>
          <cell r="AH367">
            <v>0</v>
          </cell>
          <cell r="AJ367">
            <v>0</v>
          </cell>
        </row>
        <row r="368">
          <cell r="A368" t="str">
            <v>SAS COLVEL STE 5460BUDGET 2017</v>
          </cell>
          <cell r="B368" t="str">
            <v>SAS COLVEL STE 5460</v>
          </cell>
          <cell r="C368" t="str">
            <v>BUDGET 2017</v>
          </cell>
          <cell r="D368">
            <v>0</v>
          </cell>
          <cell r="E368">
            <v>0</v>
          </cell>
          <cell r="F368">
            <v>0</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0</v>
          </cell>
          <cell r="X368">
            <v>0</v>
          </cell>
          <cell r="Y368">
            <v>0</v>
          </cell>
          <cell r="Z368">
            <v>0</v>
          </cell>
          <cell r="AA368">
            <v>0</v>
          </cell>
          <cell r="AB368">
            <v>0</v>
          </cell>
          <cell r="AD368">
            <v>0</v>
          </cell>
          <cell r="AE368">
            <v>0</v>
          </cell>
          <cell r="AG368">
            <v>0</v>
          </cell>
          <cell r="AH368">
            <v>0</v>
          </cell>
          <cell r="AJ368">
            <v>0</v>
          </cell>
        </row>
        <row r="369">
          <cell r="A369" t="str">
            <v>SAS DEFENSE CB3 STE 547238717</v>
          </cell>
          <cell r="B369" t="str">
            <v>SAS DEFENSE CB3 STE 5472</v>
          </cell>
          <cell r="C369">
            <v>38717</v>
          </cell>
          <cell r="D369">
            <v>402.91546999999997</v>
          </cell>
          <cell r="E369">
            <v>19524.239570000002</v>
          </cell>
          <cell r="F369">
            <v>2826.0766699999999</v>
          </cell>
          <cell r="G369">
            <v>327.61282</v>
          </cell>
          <cell r="H369">
            <v>0</v>
          </cell>
          <cell r="I369">
            <v>885.69403</v>
          </cell>
          <cell r="J369">
            <v>0</v>
          </cell>
          <cell r="K369">
            <v>0</v>
          </cell>
          <cell r="L369">
            <v>233.66153</v>
          </cell>
          <cell r="M369">
            <v>734.14792999999997</v>
          </cell>
          <cell r="N369">
            <v>0</v>
          </cell>
          <cell r="O369">
            <v>122.28261000000001</v>
          </cell>
          <cell r="P369">
            <v>0</v>
          </cell>
          <cell r="Q369">
            <v>0</v>
          </cell>
          <cell r="R369">
            <v>0</v>
          </cell>
          <cell r="S369">
            <v>1922.9753999999998</v>
          </cell>
          <cell r="T369">
            <v>21836.052510000001</v>
          </cell>
          <cell r="U369">
            <v>390.78</v>
          </cell>
          <cell r="V369">
            <v>0</v>
          </cell>
          <cell r="W369">
            <v>6.66</v>
          </cell>
          <cell r="X369">
            <v>5.274</v>
          </cell>
          <cell r="Y369">
            <v>3729.2247199999997</v>
          </cell>
          <cell r="Z369">
            <v>0</v>
          </cell>
          <cell r="AA369">
            <v>7.7999999999999999E-4</v>
          </cell>
          <cell r="AB369">
            <v>1869.77881</v>
          </cell>
          <cell r="AD369">
            <v>33.881449999999994</v>
          </cell>
          <cell r="AE369">
            <v>5023.7220599999991</v>
          </cell>
          <cell r="AG369">
            <v>120.72666000000001</v>
          </cell>
          <cell r="AH369">
            <v>329.88952</v>
          </cell>
          <cell r="AJ369">
            <v>0</v>
          </cell>
        </row>
        <row r="370">
          <cell r="A370" t="str">
            <v>SAS DEFENSE CB3 STE 547239082</v>
          </cell>
          <cell r="B370" t="str">
            <v>SAS DEFENSE CB3 STE 5472</v>
          </cell>
          <cell r="C370">
            <v>39082</v>
          </cell>
          <cell r="D370">
            <v>9131.4640600000002</v>
          </cell>
          <cell r="E370">
            <v>2.4599999999999999E-3</v>
          </cell>
          <cell r="F370">
            <v>298.79654999999997</v>
          </cell>
          <cell r="G370">
            <v>734.2521999999999</v>
          </cell>
          <cell r="H370">
            <v>-40.591920000000002</v>
          </cell>
          <cell r="I370">
            <v>0</v>
          </cell>
          <cell r="J370">
            <v>0</v>
          </cell>
          <cell r="K370">
            <v>0</v>
          </cell>
          <cell r="L370">
            <v>-1.3415499999999956</v>
          </cell>
          <cell r="M370">
            <v>386.72255999999999</v>
          </cell>
          <cell r="N370">
            <v>146.43818999999999</v>
          </cell>
          <cell r="O370">
            <v>300</v>
          </cell>
          <cell r="P370">
            <v>0</v>
          </cell>
          <cell r="Q370">
            <v>0</v>
          </cell>
          <cell r="R370">
            <v>0</v>
          </cell>
          <cell r="S370">
            <v>113.35794</v>
          </cell>
          <cell r="T370">
            <v>26.150510000000001</v>
          </cell>
          <cell r="U370">
            <v>406.28100000000001</v>
          </cell>
          <cell r="V370">
            <v>327.97120000000001</v>
          </cell>
          <cell r="W370">
            <v>-4.5096999999999996</v>
          </cell>
          <cell r="X370">
            <v>18.997</v>
          </cell>
          <cell r="Y370">
            <v>4433.7688099999996</v>
          </cell>
          <cell r="Z370">
            <v>0</v>
          </cell>
          <cell r="AA370">
            <v>1.3500000000000001E-3</v>
          </cell>
          <cell r="AB370">
            <v>0</v>
          </cell>
          <cell r="AD370">
            <v>94.909089999999992</v>
          </cell>
          <cell r="AE370">
            <v>5496.1652599999998</v>
          </cell>
          <cell r="AG370">
            <v>220.72987000000001</v>
          </cell>
          <cell r="AH370">
            <v>0</v>
          </cell>
          <cell r="AJ370">
            <v>0</v>
          </cell>
        </row>
        <row r="371">
          <cell r="A371" t="str">
            <v>SAS DEFENSE CB3 STE 547239447</v>
          </cell>
          <cell r="B371" t="str">
            <v>SAS DEFENSE CB3 STE 5472</v>
          </cell>
          <cell r="C371">
            <v>39447</v>
          </cell>
          <cell r="D371">
            <v>15547.215249999999</v>
          </cell>
          <cell r="E371">
            <v>1.2800000000000001E-3</v>
          </cell>
          <cell r="F371">
            <v>271.79528999999997</v>
          </cell>
          <cell r="G371">
            <v>747.13699999999994</v>
          </cell>
          <cell r="H371">
            <v>-1.22268</v>
          </cell>
          <cell r="I371">
            <v>0</v>
          </cell>
          <cell r="J371">
            <v>0</v>
          </cell>
          <cell r="K371">
            <v>0</v>
          </cell>
          <cell r="L371">
            <v>60.523590000000006</v>
          </cell>
          <cell r="M371">
            <v>358.19540000000001</v>
          </cell>
          <cell r="N371">
            <v>155.47207</v>
          </cell>
          <cell r="O371">
            <v>305.42793</v>
          </cell>
          <cell r="P371">
            <v>0</v>
          </cell>
          <cell r="Q371">
            <v>0</v>
          </cell>
          <cell r="R371">
            <v>0</v>
          </cell>
          <cell r="S371">
            <v>122.72217999999999</v>
          </cell>
          <cell r="T371">
            <v>23.820630000000001</v>
          </cell>
          <cell r="U371">
            <v>419.166</v>
          </cell>
          <cell r="V371">
            <v>327.971</v>
          </cell>
          <cell r="W371">
            <v>0</v>
          </cell>
          <cell r="X371">
            <v>42.89</v>
          </cell>
          <cell r="Y371">
            <v>4433.7688099999996</v>
          </cell>
          <cell r="Z371">
            <v>0</v>
          </cell>
          <cell r="AA371">
            <v>1.6999999999999999E-3</v>
          </cell>
          <cell r="AB371">
            <v>0</v>
          </cell>
          <cell r="AD371">
            <v>237.83891</v>
          </cell>
          <cell r="AE371">
            <v>6124.9346299999988</v>
          </cell>
          <cell r="AG371">
            <v>227.12463</v>
          </cell>
          <cell r="AH371">
            <v>0</v>
          </cell>
          <cell r="AJ371">
            <v>0</v>
          </cell>
        </row>
        <row r="372">
          <cell r="A372" t="str">
            <v>SAS DEFENSE CB3 STE 5472BUDGET 2007</v>
          </cell>
          <cell r="B372" t="str">
            <v>SAS DEFENSE CB3 STE 5472</v>
          </cell>
          <cell r="C372" t="str">
            <v>BUDGET 2007</v>
          </cell>
          <cell r="D372">
            <v>15547.215</v>
          </cell>
          <cell r="E372">
            <v>0</v>
          </cell>
          <cell r="F372">
            <v>280.33771000000002</v>
          </cell>
          <cell r="G372">
            <v>746.4</v>
          </cell>
          <cell r="H372">
            <v>0</v>
          </cell>
          <cell r="I372">
            <v>0</v>
          </cell>
          <cell r="J372">
            <v>0</v>
          </cell>
          <cell r="K372">
            <v>0</v>
          </cell>
          <cell r="L372">
            <v>114.28233999999999</v>
          </cell>
          <cell r="M372">
            <v>363.29613000000001</v>
          </cell>
          <cell r="N372">
            <v>155.47215</v>
          </cell>
          <cell r="O372">
            <v>310.99599999999998</v>
          </cell>
          <cell r="P372">
            <v>0</v>
          </cell>
          <cell r="Q372">
            <v>0</v>
          </cell>
          <cell r="R372">
            <v>0</v>
          </cell>
          <cell r="S372">
            <v>117.01346000000001</v>
          </cell>
          <cell r="T372">
            <v>0</v>
          </cell>
          <cell r="U372">
            <v>418.4</v>
          </cell>
          <cell r="V372">
            <v>328</v>
          </cell>
          <cell r="W372">
            <v>16.25</v>
          </cell>
          <cell r="X372">
            <v>0</v>
          </cell>
          <cell r="Y372">
            <v>4433.7690000000002</v>
          </cell>
          <cell r="Z372">
            <v>0</v>
          </cell>
          <cell r="AA372">
            <v>0</v>
          </cell>
          <cell r="AB372">
            <v>0</v>
          </cell>
          <cell r="AD372">
            <v>112</v>
          </cell>
          <cell r="AE372">
            <v>5957.9592226759996</v>
          </cell>
          <cell r="AG372">
            <v>219.27199999999999</v>
          </cell>
          <cell r="AH372">
            <v>0</v>
          </cell>
          <cell r="AJ372">
            <v>0</v>
          </cell>
        </row>
        <row r="373">
          <cell r="A373" t="str">
            <v>SAS DEFENSE CB3 STE 5472BUDGET 2008</v>
          </cell>
          <cell r="B373" t="str">
            <v>SAS DEFENSE CB3 STE 5472</v>
          </cell>
          <cell r="C373" t="str">
            <v>BUDGET 2008</v>
          </cell>
          <cell r="D373">
            <v>0</v>
          </cell>
          <cell r="E373">
            <v>0</v>
          </cell>
          <cell r="F373">
            <v>0</v>
          </cell>
          <cell r="G373">
            <v>0</v>
          </cell>
          <cell r="H373">
            <v>0</v>
          </cell>
          <cell r="I373">
            <v>0</v>
          </cell>
          <cell r="J373">
            <v>0</v>
          </cell>
          <cell r="K373">
            <v>0</v>
          </cell>
          <cell r="L373">
            <v>0</v>
          </cell>
          <cell r="M373">
            <v>0</v>
          </cell>
          <cell r="N373">
            <v>0</v>
          </cell>
          <cell r="O373">
            <v>0</v>
          </cell>
          <cell r="P373">
            <v>0</v>
          </cell>
          <cell r="Q373">
            <v>0</v>
          </cell>
          <cell r="R373">
            <v>0</v>
          </cell>
          <cell r="S373">
            <v>0</v>
          </cell>
          <cell r="T373">
            <v>0</v>
          </cell>
          <cell r="U373">
            <v>0</v>
          </cell>
          <cell r="V373">
            <v>0</v>
          </cell>
          <cell r="W373">
            <v>0</v>
          </cell>
          <cell r="X373">
            <v>0</v>
          </cell>
          <cell r="Y373">
            <v>0</v>
          </cell>
          <cell r="Z373">
            <v>0</v>
          </cell>
          <cell r="AA373">
            <v>0</v>
          </cell>
          <cell r="AB373">
            <v>0</v>
          </cell>
          <cell r="AD373">
            <v>0</v>
          </cell>
          <cell r="AE373">
            <v>0</v>
          </cell>
          <cell r="AG373">
            <v>0</v>
          </cell>
          <cell r="AH373">
            <v>0</v>
          </cell>
          <cell r="AJ373">
            <v>0</v>
          </cell>
        </row>
        <row r="374">
          <cell r="A374" t="str">
            <v>SAS DEFENSE CB3 STE 5472BUDGET 2009</v>
          </cell>
          <cell r="B374" t="str">
            <v>SAS DEFENSE CB3 STE 5472</v>
          </cell>
          <cell r="C374" t="str">
            <v>BUDGET 2009</v>
          </cell>
          <cell r="D374">
            <v>0</v>
          </cell>
          <cell r="E374">
            <v>0</v>
          </cell>
          <cell r="F374">
            <v>0</v>
          </cell>
          <cell r="G374">
            <v>0</v>
          </cell>
          <cell r="H374">
            <v>0</v>
          </cell>
          <cell r="I374">
            <v>0</v>
          </cell>
          <cell r="J374">
            <v>0</v>
          </cell>
          <cell r="K374">
            <v>0</v>
          </cell>
          <cell r="L374">
            <v>0</v>
          </cell>
          <cell r="M374">
            <v>0</v>
          </cell>
          <cell r="N374">
            <v>0</v>
          </cell>
          <cell r="O374">
            <v>0</v>
          </cell>
          <cell r="P374">
            <v>0</v>
          </cell>
          <cell r="Q374">
            <v>0</v>
          </cell>
          <cell r="R374">
            <v>0</v>
          </cell>
          <cell r="S374">
            <v>0</v>
          </cell>
          <cell r="T374">
            <v>0</v>
          </cell>
          <cell r="U374">
            <v>0</v>
          </cell>
          <cell r="V374">
            <v>0</v>
          </cell>
          <cell r="W374">
            <v>0</v>
          </cell>
          <cell r="X374">
            <v>0</v>
          </cell>
          <cell r="Y374">
            <v>0</v>
          </cell>
          <cell r="Z374">
            <v>0</v>
          </cell>
          <cell r="AA374">
            <v>0</v>
          </cell>
          <cell r="AB374">
            <v>0</v>
          </cell>
          <cell r="AD374">
            <v>0</v>
          </cell>
          <cell r="AE374">
            <v>0</v>
          </cell>
          <cell r="AG374">
            <v>0</v>
          </cell>
          <cell r="AH374">
            <v>0</v>
          </cell>
          <cell r="AJ374">
            <v>0</v>
          </cell>
        </row>
        <row r="375">
          <cell r="A375" t="str">
            <v>SAS DEFENSE CB3 STE 5472BUDGET 2010</v>
          </cell>
          <cell r="B375" t="str">
            <v>SAS DEFENSE CB3 STE 5472</v>
          </cell>
          <cell r="C375" t="str">
            <v>BUDGET 2010</v>
          </cell>
          <cell r="D375">
            <v>0</v>
          </cell>
          <cell r="E375">
            <v>0</v>
          </cell>
          <cell r="F375">
            <v>0</v>
          </cell>
          <cell r="G375">
            <v>0</v>
          </cell>
          <cell r="H375">
            <v>0</v>
          </cell>
          <cell r="I375">
            <v>0</v>
          </cell>
          <cell r="J375">
            <v>0</v>
          </cell>
          <cell r="K375">
            <v>0</v>
          </cell>
          <cell r="L375">
            <v>0</v>
          </cell>
          <cell r="M375">
            <v>0</v>
          </cell>
          <cell r="N375">
            <v>0</v>
          </cell>
          <cell r="O375">
            <v>0</v>
          </cell>
          <cell r="P375">
            <v>0</v>
          </cell>
          <cell r="Q375">
            <v>0</v>
          </cell>
          <cell r="R375">
            <v>0</v>
          </cell>
          <cell r="S375">
            <v>0</v>
          </cell>
          <cell r="T375">
            <v>0</v>
          </cell>
          <cell r="U375">
            <v>0</v>
          </cell>
          <cell r="V375">
            <v>0</v>
          </cell>
          <cell r="W375">
            <v>0</v>
          </cell>
          <cell r="X375">
            <v>0</v>
          </cell>
          <cell r="Y375">
            <v>0</v>
          </cell>
          <cell r="Z375">
            <v>0</v>
          </cell>
          <cell r="AA375">
            <v>0</v>
          </cell>
          <cell r="AB375">
            <v>0</v>
          </cell>
          <cell r="AD375">
            <v>0</v>
          </cell>
          <cell r="AE375">
            <v>0</v>
          </cell>
          <cell r="AG375">
            <v>0</v>
          </cell>
          <cell r="AH375">
            <v>0</v>
          </cell>
          <cell r="AJ375">
            <v>0</v>
          </cell>
        </row>
        <row r="376">
          <cell r="A376" t="str">
            <v>SAS DEFENSE CB3 STE 5472BUDGET 2011</v>
          </cell>
          <cell r="B376" t="str">
            <v>SAS DEFENSE CB3 STE 5472</v>
          </cell>
          <cell r="C376" t="str">
            <v>BUDGET 2011</v>
          </cell>
          <cell r="D376">
            <v>0</v>
          </cell>
          <cell r="E376">
            <v>0</v>
          </cell>
          <cell r="F376">
            <v>0</v>
          </cell>
          <cell r="G376">
            <v>0</v>
          </cell>
          <cell r="H376">
            <v>0</v>
          </cell>
          <cell r="I376">
            <v>0</v>
          </cell>
          <cell r="J376">
            <v>0</v>
          </cell>
          <cell r="K376">
            <v>0</v>
          </cell>
          <cell r="L376">
            <v>0</v>
          </cell>
          <cell r="M376">
            <v>0</v>
          </cell>
          <cell r="N376">
            <v>0</v>
          </cell>
          <cell r="O376">
            <v>0</v>
          </cell>
          <cell r="P376">
            <v>0</v>
          </cell>
          <cell r="Q376">
            <v>0</v>
          </cell>
          <cell r="R376">
            <v>0</v>
          </cell>
          <cell r="S376">
            <v>0</v>
          </cell>
          <cell r="T376">
            <v>0</v>
          </cell>
          <cell r="U376">
            <v>0</v>
          </cell>
          <cell r="V376">
            <v>0</v>
          </cell>
          <cell r="W376">
            <v>0</v>
          </cell>
          <cell r="X376">
            <v>0</v>
          </cell>
          <cell r="Y376">
            <v>0</v>
          </cell>
          <cell r="Z376">
            <v>0</v>
          </cell>
          <cell r="AA376">
            <v>0</v>
          </cell>
          <cell r="AB376">
            <v>0</v>
          </cell>
          <cell r="AD376">
            <v>0</v>
          </cell>
          <cell r="AE376">
            <v>0</v>
          </cell>
          <cell r="AG376">
            <v>0</v>
          </cell>
          <cell r="AH376">
            <v>0</v>
          </cell>
          <cell r="AJ376">
            <v>0</v>
          </cell>
        </row>
        <row r="377">
          <cell r="A377" t="str">
            <v>SAS DEFENSE CB3 STE 5472BUDGET 2012</v>
          </cell>
          <cell r="B377" t="str">
            <v>SAS DEFENSE CB3 STE 5472</v>
          </cell>
          <cell r="C377" t="str">
            <v>BUDGET 2012</v>
          </cell>
          <cell r="D377">
            <v>0</v>
          </cell>
          <cell r="E377">
            <v>0</v>
          </cell>
          <cell r="F377">
            <v>0</v>
          </cell>
          <cell r="G377">
            <v>0</v>
          </cell>
          <cell r="H377">
            <v>0</v>
          </cell>
          <cell r="I377">
            <v>0</v>
          </cell>
          <cell r="J377">
            <v>0</v>
          </cell>
          <cell r="K377">
            <v>0</v>
          </cell>
          <cell r="L377">
            <v>0</v>
          </cell>
          <cell r="M377">
            <v>0</v>
          </cell>
          <cell r="N377">
            <v>0</v>
          </cell>
          <cell r="O377">
            <v>0</v>
          </cell>
          <cell r="P377">
            <v>0</v>
          </cell>
          <cell r="Q377">
            <v>0</v>
          </cell>
          <cell r="R377">
            <v>0</v>
          </cell>
          <cell r="S377">
            <v>0</v>
          </cell>
          <cell r="T377">
            <v>0</v>
          </cell>
          <cell r="U377">
            <v>0</v>
          </cell>
          <cell r="V377">
            <v>0</v>
          </cell>
          <cell r="W377">
            <v>0</v>
          </cell>
          <cell r="X377">
            <v>0</v>
          </cell>
          <cell r="Y377">
            <v>0</v>
          </cell>
          <cell r="Z377">
            <v>0</v>
          </cell>
          <cell r="AA377">
            <v>0</v>
          </cell>
          <cell r="AB377">
            <v>0</v>
          </cell>
          <cell r="AD377">
            <v>0</v>
          </cell>
          <cell r="AE377">
            <v>0</v>
          </cell>
          <cell r="AG377">
            <v>0</v>
          </cell>
          <cell r="AH377">
            <v>0</v>
          </cell>
          <cell r="AJ377">
            <v>0</v>
          </cell>
        </row>
        <row r="378">
          <cell r="A378" t="str">
            <v>SAS DEFENSE CB3 STE 5472BUDGET 2013</v>
          </cell>
          <cell r="B378" t="str">
            <v>SAS DEFENSE CB3 STE 5472</v>
          </cell>
          <cell r="C378" t="str">
            <v>BUDGET 2013</v>
          </cell>
          <cell r="D378">
            <v>0</v>
          </cell>
          <cell r="E378">
            <v>0</v>
          </cell>
          <cell r="F378">
            <v>0</v>
          </cell>
          <cell r="G378">
            <v>0</v>
          </cell>
          <cell r="H378">
            <v>0</v>
          </cell>
          <cell r="I378">
            <v>0</v>
          </cell>
          <cell r="J378">
            <v>0</v>
          </cell>
          <cell r="K378">
            <v>0</v>
          </cell>
          <cell r="L378">
            <v>0</v>
          </cell>
          <cell r="M378">
            <v>0</v>
          </cell>
          <cell r="N378">
            <v>0</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D378">
            <v>0</v>
          </cell>
          <cell r="AE378">
            <v>0</v>
          </cell>
          <cell r="AG378">
            <v>0</v>
          </cell>
          <cell r="AH378">
            <v>0</v>
          </cell>
          <cell r="AJ378">
            <v>0</v>
          </cell>
        </row>
        <row r="379">
          <cell r="A379" t="str">
            <v>SAS DEFENSE CB3 STE 5472BUDGET 2014</v>
          </cell>
          <cell r="B379" t="str">
            <v>SAS DEFENSE CB3 STE 5472</v>
          </cell>
          <cell r="C379" t="str">
            <v>BUDGET 2014</v>
          </cell>
          <cell r="D379">
            <v>0</v>
          </cell>
          <cell r="E379">
            <v>0</v>
          </cell>
          <cell r="F379">
            <v>0</v>
          </cell>
          <cell r="G379">
            <v>0</v>
          </cell>
          <cell r="H379">
            <v>0</v>
          </cell>
          <cell r="I379">
            <v>0</v>
          </cell>
          <cell r="J379">
            <v>0</v>
          </cell>
          <cell r="K379">
            <v>0</v>
          </cell>
          <cell r="L379">
            <v>0</v>
          </cell>
          <cell r="M379">
            <v>0</v>
          </cell>
          <cell r="N379">
            <v>0</v>
          </cell>
          <cell r="O379">
            <v>0</v>
          </cell>
          <cell r="P379">
            <v>0</v>
          </cell>
          <cell r="Q379">
            <v>0</v>
          </cell>
          <cell r="R379">
            <v>0</v>
          </cell>
          <cell r="S379">
            <v>0</v>
          </cell>
          <cell r="T379">
            <v>0</v>
          </cell>
          <cell r="U379">
            <v>0</v>
          </cell>
          <cell r="V379">
            <v>0</v>
          </cell>
          <cell r="W379">
            <v>0</v>
          </cell>
          <cell r="X379">
            <v>0</v>
          </cell>
          <cell r="Y379">
            <v>0</v>
          </cell>
          <cell r="Z379">
            <v>0</v>
          </cell>
          <cell r="AA379">
            <v>0</v>
          </cell>
          <cell r="AB379">
            <v>0</v>
          </cell>
          <cell r="AD379">
            <v>0</v>
          </cell>
          <cell r="AE379">
            <v>0</v>
          </cell>
          <cell r="AG379">
            <v>0</v>
          </cell>
          <cell r="AH379">
            <v>0</v>
          </cell>
          <cell r="AJ379">
            <v>0</v>
          </cell>
        </row>
        <row r="380">
          <cell r="A380" t="str">
            <v>SAS DEFENSE CB3 STE 5472BUDGET 2015</v>
          </cell>
          <cell r="B380" t="str">
            <v>SAS DEFENSE CB3 STE 5472</v>
          </cell>
          <cell r="C380" t="str">
            <v>BUDGET 2015</v>
          </cell>
          <cell r="D380">
            <v>0</v>
          </cell>
          <cell r="E380">
            <v>0</v>
          </cell>
          <cell r="F380">
            <v>0</v>
          </cell>
          <cell r="G380">
            <v>0</v>
          </cell>
          <cell r="H380">
            <v>0</v>
          </cell>
          <cell r="I380">
            <v>0</v>
          </cell>
          <cell r="J380">
            <v>0</v>
          </cell>
          <cell r="K380">
            <v>0</v>
          </cell>
          <cell r="L380">
            <v>0</v>
          </cell>
          <cell r="M380">
            <v>0</v>
          </cell>
          <cell r="N380">
            <v>0</v>
          </cell>
          <cell r="O380">
            <v>0</v>
          </cell>
          <cell r="P380">
            <v>0</v>
          </cell>
          <cell r="Q380">
            <v>0</v>
          </cell>
          <cell r="R380">
            <v>0</v>
          </cell>
          <cell r="S380">
            <v>0</v>
          </cell>
          <cell r="T380">
            <v>0</v>
          </cell>
          <cell r="U380">
            <v>0</v>
          </cell>
          <cell r="V380">
            <v>0</v>
          </cell>
          <cell r="W380">
            <v>0</v>
          </cell>
          <cell r="X380">
            <v>0</v>
          </cell>
          <cell r="Y380">
            <v>0</v>
          </cell>
          <cell r="Z380">
            <v>0</v>
          </cell>
          <cell r="AA380">
            <v>0</v>
          </cell>
          <cell r="AB380">
            <v>0</v>
          </cell>
          <cell r="AD380">
            <v>0</v>
          </cell>
          <cell r="AE380">
            <v>0</v>
          </cell>
          <cell r="AG380">
            <v>0</v>
          </cell>
          <cell r="AH380">
            <v>0</v>
          </cell>
          <cell r="AJ380">
            <v>0</v>
          </cell>
        </row>
        <row r="381">
          <cell r="A381" t="str">
            <v>SAS DEFENSE CB3 STE 5472BUDGET 2016</v>
          </cell>
          <cell r="B381" t="str">
            <v>SAS DEFENSE CB3 STE 5472</v>
          </cell>
          <cell r="C381" t="str">
            <v>BUDGET 2016</v>
          </cell>
          <cell r="D381">
            <v>0</v>
          </cell>
          <cell r="E381">
            <v>0</v>
          </cell>
          <cell r="F381">
            <v>0</v>
          </cell>
          <cell r="G381">
            <v>0</v>
          </cell>
          <cell r="H381">
            <v>0</v>
          </cell>
          <cell r="I381">
            <v>0</v>
          </cell>
          <cell r="J381">
            <v>0</v>
          </cell>
          <cell r="K381">
            <v>0</v>
          </cell>
          <cell r="L381">
            <v>0</v>
          </cell>
          <cell r="M381">
            <v>0</v>
          </cell>
          <cell r="N381">
            <v>0</v>
          </cell>
          <cell r="O381">
            <v>0</v>
          </cell>
          <cell r="P381">
            <v>0</v>
          </cell>
          <cell r="Q381">
            <v>0</v>
          </cell>
          <cell r="R381">
            <v>0</v>
          </cell>
          <cell r="S381">
            <v>0</v>
          </cell>
          <cell r="T381">
            <v>0</v>
          </cell>
          <cell r="U381">
            <v>0</v>
          </cell>
          <cell r="V381">
            <v>0</v>
          </cell>
          <cell r="W381">
            <v>0</v>
          </cell>
          <cell r="X381">
            <v>0</v>
          </cell>
          <cell r="Y381">
            <v>0</v>
          </cell>
          <cell r="Z381">
            <v>0</v>
          </cell>
          <cell r="AA381">
            <v>0</v>
          </cell>
          <cell r="AB381">
            <v>0</v>
          </cell>
          <cell r="AD381">
            <v>0</v>
          </cell>
          <cell r="AE381">
            <v>0</v>
          </cell>
          <cell r="AG381">
            <v>0</v>
          </cell>
          <cell r="AH381">
            <v>0</v>
          </cell>
          <cell r="AJ381">
            <v>0</v>
          </cell>
        </row>
        <row r="382">
          <cell r="A382" t="str">
            <v>SAS DEFENSE CB3 STE 5472BUDGET 2017</v>
          </cell>
          <cell r="B382" t="str">
            <v>SAS DEFENSE CB3 STE 5472</v>
          </cell>
          <cell r="C382" t="str">
            <v>BUDGET 2017</v>
          </cell>
          <cell r="D382">
            <v>0</v>
          </cell>
          <cell r="E382">
            <v>0</v>
          </cell>
          <cell r="F382">
            <v>0</v>
          </cell>
          <cell r="G382">
            <v>0</v>
          </cell>
          <cell r="H382">
            <v>0</v>
          </cell>
          <cell r="I382">
            <v>0</v>
          </cell>
          <cell r="J382">
            <v>0</v>
          </cell>
          <cell r="K382">
            <v>0</v>
          </cell>
          <cell r="L382">
            <v>0</v>
          </cell>
          <cell r="M382">
            <v>0</v>
          </cell>
          <cell r="N382">
            <v>0</v>
          </cell>
          <cell r="O382">
            <v>0</v>
          </cell>
          <cell r="P382">
            <v>0</v>
          </cell>
          <cell r="Q382">
            <v>0</v>
          </cell>
          <cell r="R382">
            <v>0</v>
          </cell>
          <cell r="S382">
            <v>0</v>
          </cell>
          <cell r="T382">
            <v>0</v>
          </cell>
          <cell r="U382">
            <v>0</v>
          </cell>
          <cell r="V382">
            <v>0</v>
          </cell>
          <cell r="W382">
            <v>0</v>
          </cell>
          <cell r="X382">
            <v>0</v>
          </cell>
          <cell r="Y382">
            <v>0</v>
          </cell>
          <cell r="Z382">
            <v>0</v>
          </cell>
          <cell r="AA382">
            <v>0</v>
          </cell>
          <cell r="AB382">
            <v>0</v>
          </cell>
          <cell r="AD382">
            <v>0</v>
          </cell>
          <cell r="AE382">
            <v>0</v>
          </cell>
          <cell r="AG382">
            <v>0</v>
          </cell>
          <cell r="AH382">
            <v>0</v>
          </cell>
          <cell r="AJ382">
            <v>0</v>
          </cell>
        </row>
        <row r="383">
          <cell r="A383" t="str">
            <v>SAS ETENDARD STE 512938717</v>
          </cell>
          <cell r="B383" t="str">
            <v>SAS ETENDARD STE 5129</v>
          </cell>
          <cell r="C383">
            <v>38717</v>
          </cell>
          <cell r="D383">
            <v>2114.9319300000002</v>
          </cell>
          <cell r="E383">
            <v>-1.09345</v>
          </cell>
          <cell r="F383">
            <v>15.23282</v>
          </cell>
          <cell r="G383">
            <v>149.852</v>
          </cell>
          <cell r="H383">
            <v>-5.6047099999999999</v>
          </cell>
          <cell r="I383">
            <v>0</v>
          </cell>
          <cell r="J383">
            <v>15.971830000000001</v>
          </cell>
          <cell r="K383">
            <v>0</v>
          </cell>
          <cell r="L383">
            <v>1.9371499999999997</v>
          </cell>
          <cell r="M383">
            <v>9.1456100000000013</v>
          </cell>
          <cell r="N383">
            <v>0</v>
          </cell>
          <cell r="O383">
            <v>74.337360000000004</v>
          </cell>
          <cell r="P383">
            <v>0</v>
          </cell>
          <cell r="Q383">
            <v>0</v>
          </cell>
          <cell r="R383">
            <v>0</v>
          </cell>
          <cell r="S383">
            <v>37.330940000000005</v>
          </cell>
          <cell r="T383">
            <v>0.33650000000000002</v>
          </cell>
          <cell r="U383">
            <v>93.837999999999994</v>
          </cell>
          <cell r="V383">
            <v>56.014000000000003</v>
          </cell>
          <cell r="W383">
            <v>0</v>
          </cell>
          <cell r="X383">
            <v>3.6594899999999999</v>
          </cell>
          <cell r="Y383">
            <v>404.30444999999997</v>
          </cell>
          <cell r="Z383">
            <v>0</v>
          </cell>
          <cell r="AA383">
            <v>15.974320000000001</v>
          </cell>
          <cell r="AB383">
            <v>-12</v>
          </cell>
          <cell r="AD383">
            <v>25.833819999999999</v>
          </cell>
          <cell r="AE383">
            <v>516.37270000000001</v>
          </cell>
          <cell r="AG383">
            <v>4.7480200000000004</v>
          </cell>
          <cell r="AH383">
            <v>42.399239999999999</v>
          </cell>
          <cell r="AJ383">
            <v>0</v>
          </cell>
        </row>
        <row r="384">
          <cell r="A384" t="str">
            <v>SAS ETENDARD STE 512939082</v>
          </cell>
          <cell r="B384" t="str">
            <v>SAS ETENDARD STE 5129</v>
          </cell>
          <cell r="C384">
            <v>39082</v>
          </cell>
          <cell r="D384">
            <v>903.62724000000003</v>
          </cell>
          <cell r="E384">
            <v>9.0569199999999999</v>
          </cell>
          <cell r="F384">
            <v>207.86247</v>
          </cell>
          <cell r="G384">
            <v>63.681089999999998</v>
          </cell>
          <cell r="H384">
            <v>0</v>
          </cell>
          <cell r="I384">
            <v>0</v>
          </cell>
          <cell r="J384">
            <v>0</v>
          </cell>
          <cell r="K384">
            <v>0</v>
          </cell>
          <cell r="L384">
            <v>2.7071700000000001</v>
          </cell>
          <cell r="M384">
            <v>6.2162899999999999</v>
          </cell>
          <cell r="N384">
            <v>11</v>
          </cell>
          <cell r="O384">
            <v>32.0931</v>
          </cell>
          <cell r="P384">
            <v>0</v>
          </cell>
          <cell r="Q384">
            <v>0</v>
          </cell>
          <cell r="R384">
            <v>0</v>
          </cell>
          <cell r="S384">
            <v>120.09779999999999</v>
          </cell>
          <cell r="T384">
            <v>13.368029999999999</v>
          </cell>
          <cell r="U384">
            <v>97.917000000000002</v>
          </cell>
          <cell r="V384">
            <v>56.014000000000003</v>
          </cell>
          <cell r="W384">
            <v>0</v>
          </cell>
          <cell r="X384">
            <v>1.87951</v>
          </cell>
          <cell r="Y384">
            <v>404.30444999999997</v>
          </cell>
          <cell r="Z384">
            <v>0</v>
          </cell>
          <cell r="AA384">
            <v>1.2099999999999999E-3</v>
          </cell>
          <cell r="AB384">
            <v>937.75760000000002</v>
          </cell>
          <cell r="AD384">
            <v>52.535530000000001</v>
          </cell>
          <cell r="AE384">
            <v>519.33249999999998</v>
          </cell>
          <cell r="AG384">
            <v>0</v>
          </cell>
          <cell r="AH384">
            <v>0</v>
          </cell>
          <cell r="AJ384">
            <v>0</v>
          </cell>
        </row>
        <row r="385">
          <cell r="A385" t="str">
            <v>SAS ETENDARD STE 512939447</v>
          </cell>
          <cell r="B385" t="str">
            <v>SAS ETENDARD STE 5129</v>
          </cell>
          <cell r="C385">
            <v>39447</v>
          </cell>
          <cell r="D385">
            <v>81.91413</v>
          </cell>
          <cell r="E385">
            <v>9.6956200000000017</v>
          </cell>
          <cell r="F385">
            <v>56.456800000000001</v>
          </cell>
          <cell r="G385">
            <v>21.331400000000002</v>
          </cell>
          <cell r="H385">
            <v>16.19903</v>
          </cell>
          <cell r="I385">
            <v>0</v>
          </cell>
          <cell r="J385">
            <v>0</v>
          </cell>
          <cell r="K385">
            <v>0</v>
          </cell>
          <cell r="L385">
            <v>72.761250000000004</v>
          </cell>
          <cell r="M385">
            <v>4.4728899999999996</v>
          </cell>
          <cell r="N385">
            <v>266.27834999999999</v>
          </cell>
          <cell r="O385">
            <v>-0.14918000000000001</v>
          </cell>
          <cell r="P385">
            <v>0</v>
          </cell>
          <cell r="Q385">
            <v>0</v>
          </cell>
          <cell r="R385">
            <v>0</v>
          </cell>
          <cell r="S385">
            <v>46.811720000000001</v>
          </cell>
          <cell r="T385">
            <v>26.300690000000003</v>
          </cell>
          <cell r="U385">
            <v>100.816</v>
          </cell>
          <cell r="V385">
            <v>56.014000000000003</v>
          </cell>
          <cell r="W385">
            <v>0</v>
          </cell>
          <cell r="X385">
            <v>0</v>
          </cell>
          <cell r="Y385">
            <v>282.74778999999995</v>
          </cell>
          <cell r="Z385">
            <v>0</v>
          </cell>
          <cell r="AA385">
            <v>1.3699999999999999E-3</v>
          </cell>
          <cell r="AB385">
            <v>829.55228</v>
          </cell>
          <cell r="AD385">
            <v>11.05874</v>
          </cell>
          <cell r="AE385">
            <v>690.48662000000002</v>
          </cell>
          <cell r="AG385">
            <v>0</v>
          </cell>
          <cell r="AH385">
            <v>0</v>
          </cell>
          <cell r="AJ385">
            <v>0</v>
          </cell>
        </row>
        <row r="386">
          <cell r="A386" t="str">
            <v>SAS ETENDARD STE 5129BUDGET 2007</v>
          </cell>
          <cell r="B386" t="str">
            <v>SAS ETENDARD STE 5129</v>
          </cell>
          <cell r="C386" t="str">
            <v>BUDGET 2007</v>
          </cell>
          <cell r="D386">
            <v>158.35300000000001</v>
          </cell>
          <cell r="E386">
            <v>0</v>
          </cell>
          <cell r="F386">
            <v>0</v>
          </cell>
          <cell r="G386">
            <v>0</v>
          </cell>
          <cell r="H386">
            <v>0</v>
          </cell>
          <cell r="I386">
            <v>0</v>
          </cell>
          <cell r="J386">
            <v>0</v>
          </cell>
          <cell r="K386">
            <v>0</v>
          </cell>
          <cell r="L386">
            <v>74.498999999999995</v>
          </cell>
          <cell r="M386">
            <v>0</v>
          </cell>
          <cell r="N386">
            <v>254.47</v>
          </cell>
          <cell r="O386">
            <v>90</v>
          </cell>
          <cell r="P386">
            <v>0</v>
          </cell>
          <cell r="Q386">
            <v>0</v>
          </cell>
          <cell r="R386">
            <v>0</v>
          </cell>
          <cell r="S386">
            <v>8</v>
          </cell>
          <cell r="T386">
            <v>0</v>
          </cell>
          <cell r="U386">
            <v>75.686000000000007</v>
          </cell>
          <cell r="V386">
            <v>56.014000000000003</v>
          </cell>
          <cell r="W386">
            <v>0</v>
          </cell>
          <cell r="X386">
            <v>0</v>
          </cell>
          <cell r="Y386">
            <v>354.35879999999997</v>
          </cell>
          <cell r="Z386">
            <v>0</v>
          </cell>
          <cell r="AA386">
            <v>0</v>
          </cell>
          <cell r="AB386">
            <v>0</v>
          </cell>
          <cell r="AD386">
            <v>0</v>
          </cell>
          <cell r="AE386">
            <v>428.80590000000001</v>
          </cell>
          <cell r="AG386">
            <v>0</v>
          </cell>
          <cell r="AH386">
            <v>0</v>
          </cell>
          <cell r="AJ386">
            <v>0</v>
          </cell>
        </row>
        <row r="387">
          <cell r="A387" t="str">
            <v>SAS ETENDARD STE 5129BUDGET 2008</v>
          </cell>
          <cell r="B387" t="str">
            <v>SAS ETENDARD STE 5129</v>
          </cell>
          <cell r="C387" t="str">
            <v>BUDGET 2008</v>
          </cell>
          <cell r="D387">
            <v>0</v>
          </cell>
          <cell r="E387">
            <v>0</v>
          </cell>
          <cell r="F387">
            <v>0</v>
          </cell>
          <cell r="G387">
            <v>0</v>
          </cell>
          <cell r="H387">
            <v>0</v>
          </cell>
          <cell r="I387">
            <v>0</v>
          </cell>
          <cell r="J387">
            <v>0</v>
          </cell>
          <cell r="K387">
            <v>0</v>
          </cell>
          <cell r="L387">
            <v>0</v>
          </cell>
          <cell r="M387">
            <v>0</v>
          </cell>
          <cell r="N387">
            <v>0</v>
          </cell>
          <cell r="O387">
            <v>0</v>
          </cell>
          <cell r="P387">
            <v>0</v>
          </cell>
          <cell r="Q387">
            <v>0</v>
          </cell>
          <cell r="R387">
            <v>0</v>
          </cell>
          <cell r="S387">
            <v>0</v>
          </cell>
          <cell r="T387">
            <v>0</v>
          </cell>
          <cell r="U387">
            <v>0</v>
          </cell>
          <cell r="V387">
            <v>0</v>
          </cell>
          <cell r="W387">
            <v>0</v>
          </cell>
          <cell r="X387">
            <v>0</v>
          </cell>
          <cell r="Y387">
            <v>0</v>
          </cell>
          <cell r="Z387">
            <v>0</v>
          </cell>
          <cell r="AA387">
            <v>0</v>
          </cell>
          <cell r="AB387">
            <v>0</v>
          </cell>
          <cell r="AD387">
            <v>0</v>
          </cell>
          <cell r="AE387">
            <v>0</v>
          </cell>
          <cell r="AG387">
            <v>0</v>
          </cell>
          <cell r="AH387">
            <v>0</v>
          </cell>
          <cell r="AJ387">
            <v>0</v>
          </cell>
        </row>
        <row r="388">
          <cell r="A388" t="str">
            <v>SAS ETENDARD STE 5129BUDGET 2009</v>
          </cell>
          <cell r="B388" t="str">
            <v>SAS ETENDARD STE 5129</v>
          </cell>
          <cell r="C388" t="str">
            <v>BUDGET 2009</v>
          </cell>
          <cell r="D388">
            <v>0</v>
          </cell>
          <cell r="E388">
            <v>0</v>
          </cell>
          <cell r="F388">
            <v>0</v>
          </cell>
          <cell r="G388">
            <v>0</v>
          </cell>
          <cell r="H388">
            <v>0</v>
          </cell>
          <cell r="I388">
            <v>0</v>
          </cell>
          <cell r="J388">
            <v>0</v>
          </cell>
          <cell r="K388">
            <v>0</v>
          </cell>
          <cell r="L388">
            <v>0</v>
          </cell>
          <cell r="M388">
            <v>0</v>
          </cell>
          <cell r="N388">
            <v>0</v>
          </cell>
          <cell r="O388">
            <v>0</v>
          </cell>
          <cell r="P388">
            <v>0</v>
          </cell>
          <cell r="Q388">
            <v>0</v>
          </cell>
          <cell r="R388">
            <v>0</v>
          </cell>
          <cell r="S388">
            <v>0</v>
          </cell>
          <cell r="T388">
            <v>0</v>
          </cell>
          <cell r="U388">
            <v>0</v>
          </cell>
          <cell r="V388">
            <v>0</v>
          </cell>
          <cell r="W388">
            <v>0</v>
          </cell>
          <cell r="X388">
            <v>0</v>
          </cell>
          <cell r="Y388">
            <v>0</v>
          </cell>
          <cell r="Z388">
            <v>0</v>
          </cell>
          <cell r="AA388">
            <v>0</v>
          </cell>
          <cell r="AB388">
            <v>0</v>
          </cell>
          <cell r="AD388">
            <v>0</v>
          </cell>
          <cell r="AE388">
            <v>0</v>
          </cell>
          <cell r="AG388">
            <v>0</v>
          </cell>
          <cell r="AH388">
            <v>0</v>
          </cell>
          <cell r="AJ388">
            <v>0</v>
          </cell>
        </row>
        <row r="389">
          <cell r="A389" t="str">
            <v>SAS ETENDARD STE 5129BUDGET 2010</v>
          </cell>
          <cell r="B389" t="str">
            <v>SAS ETENDARD STE 5129</v>
          </cell>
          <cell r="C389" t="str">
            <v>BUDGET 2010</v>
          </cell>
          <cell r="D389">
            <v>0</v>
          </cell>
          <cell r="E389">
            <v>0</v>
          </cell>
          <cell r="F389">
            <v>0</v>
          </cell>
          <cell r="G389">
            <v>0</v>
          </cell>
          <cell r="H389">
            <v>0</v>
          </cell>
          <cell r="I389">
            <v>0</v>
          </cell>
          <cell r="J389">
            <v>0</v>
          </cell>
          <cell r="K389">
            <v>0</v>
          </cell>
          <cell r="L389">
            <v>0</v>
          </cell>
          <cell r="M389">
            <v>0</v>
          </cell>
          <cell r="N389">
            <v>0</v>
          </cell>
          <cell r="O389">
            <v>0</v>
          </cell>
          <cell r="P389">
            <v>0</v>
          </cell>
          <cell r="Q389">
            <v>0</v>
          </cell>
          <cell r="R389">
            <v>0</v>
          </cell>
          <cell r="S389">
            <v>0</v>
          </cell>
          <cell r="T389">
            <v>0</v>
          </cell>
          <cell r="U389">
            <v>0</v>
          </cell>
          <cell r="V389">
            <v>0</v>
          </cell>
          <cell r="W389">
            <v>0</v>
          </cell>
          <cell r="X389">
            <v>0</v>
          </cell>
          <cell r="Y389">
            <v>0</v>
          </cell>
          <cell r="Z389">
            <v>0</v>
          </cell>
          <cell r="AA389">
            <v>0</v>
          </cell>
          <cell r="AB389">
            <v>0</v>
          </cell>
          <cell r="AD389">
            <v>0</v>
          </cell>
          <cell r="AE389">
            <v>0</v>
          </cell>
          <cell r="AG389">
            <v>0</v>
          </cell>
          <cell r="AH389">
            <v>0</v>
          </cell>
          <cell r="AJ389">
            <v>0</v>
          </cell>
        </row>
        <row r="390">
          <cell r="A390" t="str">
            <v>SAS ETENDARD STE 5129BUDGET 2011</v>
          </cell>
          <cell r="B390" t="str">
            <v>SAS ETENDARD STE 5129</v>
          </cell>
          <cell r="C390" t="str">
            <v>BUDGET 2011</v>
          </cell>
          <cell r="D390">
            <v>0</v>
          </cell>
          <cell r="E390">
            <v>0</v>
          </cell>
          <cell r="F390">
            <v>0</v>
          </cell>
          <cell r="G390">
            <v>0</v>
          </cell>
          <cell r="H390">
            <v>0</v>
          </cell>
          <cell r="I390">
            <v>0</v>
          </cell>
          <cell r="J390">
            <v>0</v>
          </cell>
          <cell r="K390">
            <v>0</v>
          </cell>
          <cell r="L390">
            <v>0</v>
          </cell>
          <cell r="M390">
            <v>0</v>
          </cell>
          <cell r="N390">
            <v>0</v>
          </cell>
          <cell r="O390">
            <v>0</v>
          </cell>
          <cell r="P390">
            <v>0</v>
          </cell>
          <cell r="Q390">
            <v>0</v>
          </cell>
          <cell r="R390">
            <v>0</v>
          </cell>
          <cell r="S390">
            <v>0</v>
          </cell>
          <cell r="T390">
            <v>0</v>
          </cell>
          <cell r="U390">
            <v>0</v>
          </cell>
          <cell r="V390">
            <v>0</v>
          </cell>
          <cell r="W390">
            <v>0</v>
          </cell>
          <cell r="X390">
            <v>0</v>
          </cell>
          <cell r="Y390">
            <v>0</v>
          </cell>
          <cell r="Z390">
            <v>0</v>
          </cell>
          <cell r="AA390">
            <v>0</v>
          </cell>
          <cell r="AB390">
            <v>0</v>
          </cell>
          <cell r="AD390">
            <v>0</v>
          </cell>
          <cell r="AE390">
            <v>0</v>
          </cell>
          <cell r="AG390">
            <v>0</v>
          </cell>
          <cell r="AH390">
            <v>0</v>
          </cell>
          <cell r="AJ390">
            <v>0</v>
          </cell>
        </row>
        <row r="391">
          <cell r="A391" t="str">
            <v>SAS ETENDARD STE 5129BUDGET 2012</v>
          </cell>
          <cell r="B391" t="str">
            <v>SAS ETENDARD STE 5129</v>
          </cell>
          <cell r="C391" t="str">
            <v>BUDGET 2012</v>
          </cell>
          <cell r="D391">
            <v>0</v>
          </cell>
          <cell r="E391">
            <v>0</v>
          </cell>
          <cell r="F391">
            <v>0</v>
          </cell>
          <cell r="G391">
            <v>0</v>
          </cell>
          <cell r="H391">
            <v>0</v>
          </cell>
          <cell r="I391">
            <v>0</v>
          </cell>
          <cell r="J391">
            <v>0</v>
          </cell>
          <cell r="K391">
            <v>0</v>
          </cell>
          <cell r="L391">
            <v>0</v>
          </cell>
          <cell r="M391">
            <v>0</v>
          </cell>
          <cell r="N391">
            <v>0</v>
          </cell>
          <cell r="O391">
            <v>0</v>
          </cell>
          <cell r="P391">
            <v>0</v>
          </cell>
          <cell r="Q391">
            <v>0</v>
          </cell>
          <cell r="R391">
            <v>0</v>
          </cell>
          <cell r="S391">
            <v>0</v>
          </cell>
          <cell r="T391">
            <v>0</v>
          </cell>
          <cell r="U391">
            <v>0</v>
          </cell>
          <cell r="V391">
            <v>0</v>
          </cell>
          <cell r="W391">
            <v>0</v>
          </cell>
          <cell r="X391">
            <v>0</v>
          </cell>
          <cell r="Y391">
            <v>0</v>
          </cell>
          <cell r="Z391">
            <v>0</v>
          </cell>
          <cell r="AA391">
            <v>0</v>
          </cell>
          <cell r="AB391">
            <v>0</v>
          </cell>
          <cell r="AD391">
            <v>0</v>
          </cell>
          <cell r="AE391">
            <v>0</v>
          </cell>
          <cell r="AG391">
            <v>0</v>
          </cell>
          <cell r="AH391">
            <v>0</v>
          </cell>
          <cell r="AJ391">
            <v>0</v>
          </cell>
        </row>
        <row r="392">
          <cell r="A392" t="str">
            <v>SAS ETENDARD STE 5129BUDGET 2013</v>
          </cell>
          <cell r="B392" t="str">
            <v>SAS ETENDARD STE 5129</v>
          </cell>
          <cell r="C392" t="str">
            <v>BUDGET 2013</v>
          </cell>
          <cell r="D392">
            <v>0</v>
          </cell>
          <cell r="E392">
            <v>0</v>
          </cell>
          <cell r="F392">
            <v>0</v>
          </cell>
          <cell r="G392">
            <v>0</v>
          </cell>
          <cell r="H392">
            <v>0</v>
          </cell>
          <cell r="I392">
            <v>0</v>
          </cell>
          <cell r="J392">
            <v>0</v>
          </cell>
          <cell r="K392">
            <v>0</v>
          </cell>
          <cell r="L392">
            <v>0</v>
          </cell>
          <cell r="M392">
            <v>0</v>
          </cell>
          <cell r="N392">
            <v>0</v>
          </cell>
          <cell r="O392">
            <v>0</v>
          </cell>
          <cell r="P392">
            <v>0</v>
          </cell>
          <cell r="Q392">
            <v>0</v>
          </cell>
          <cell r="R392">
            <v>0</v>
          </cell>
          <cell r="S392">
            <v>0</v>
          </cell>
          <cell r="T392">
            <v>0</v>
          </cell>
          <cell r="U392">
            <v>0</v>
          </cell>
          <cell r="V392">
            <v>0</v>
          </cell>
          <cell r="W392">
            <v>0</v>
          </cell>
          <cell r="X392">
            <v>0</v>
          </cell>
          <cell r="Y392">
            <v>0</v>
          </cell>
          <cell r="Z392">
            <v>0</v>
          </cell>
          <cell r="AA392">
            <v>0</v>
          </cell>
          <cell r="AB392">
            <v>0</v>
          </cell>
          <cell r="AD392">
            <v>0</v>
          </cell>
          <cell r="AE392">
            <v>0</v>
          </cell>
          <cell r="AG392">
            <v>0</v>
          </cell>
          <cell r="AH392">
            <v>0</v>
          </cell>
          <cell r="AJ392">
            <v>0</v>
          </cell>
        </row>
        <row r="393">
          <cell r="A393" t="str">
            <v>SAS ETENDARD STE 5129BUDGET 2014</v>
          </cell>
          <cell r="B393" t="str">
            <v>SAS ETENDARD STE 5129</v>
          </cell>
          <cell r="C393" t="str">
            <v>BUDGET 2014</v>
          </cell>
          <cell r="D393">
            <v>0</v>
          </cell>
          <cell r="E393">
            <v>0</v>
          </cell>
          <cell r="F393">
            <v>0</v>
          </cell>
          <cell r="G393">
            <v>0</v>
          </cell>
          <cell r="H393">
            <v>0</v>
          </cell>
          <cell r="I393">
            <v>0</v>
          </cell>
          <cell r="J393">
            <v>0</v>
          </cell>
          <cell r="K393">
            <v>0</v>
          </cell>
          <cell r="L393">
            <v>0</v>
          </cell>
          <cell r="M393">
            <v>0</v>
          </cell>
          <cell r="N393">
            <v>0</v>
          </cell>
          <cell r="O393">
            <v>0</v>
          </cell>
          <cell r="P393">
            <v>0</v>
          </cell>
          <cell r="Q393">
            <v>0</v>
          </cell>
          <cell r="R393">
            <v>0</v>
          </cell>
          <cell r="S393">
            <v>0</v>
          </cell>
          <cell r="T393">
            <v>0</v>
          </cell>
          <cell r="U393">
            <v>0</v>
          </cell>
          <cell r="V393">
            <v>0</v>
          </cell>
          <cell r="W393">
            <v>0</v>
          </cell>
          <cell r="X393">
            <v>0</v>
          </cell>
          <cell r="Y393">
            <v>0</v>
          </cell>
          <cell r="Z393">
            <v>0</v>
          </cell>
          <cell r="AA393">
            <v>0</v>
          </cell>
          <cell r="AB393">
            <v>0</v>
          </cell>
          <cell r="AD393">
            <v>0</v>
          </cell>
          <cell r="AE393">
            <v>0</v>
          </cell>
          <cell r="AG393">
            <v>0</v>
          </cell>
          <cell r="AH393">
            <v>0</v>
          </cell>
          <cell r="AJ393">
            <v>0</v>
          </cell>
        </row>
        <row r="394">
          <cell r="A394" t="str">
            <v>SAS ETENDARD STE 5129BUDGET 2015</v>
          </cell>
          <cell r="B394" t="str">
            <v>SAS ETENDARD STE 5129</v>
          </cell>
          <cell r="C394" t="str">
            <v>BUDGET 2015</v>
          </cell>
          <cell r="D394">
            <v>0</v>
          </cell>
          <cell r="E394">
            <v>0</v>
          </cell>
          <cell r="F394">
            <v>0</v>
          </cell>
          <cell r="G394">
            <v>0</v>
          </cell>
          <cell r="H394">
            <v>0</v>
          </cell>
          <cell r="I394">
            <v>0</v>
          </cell>
          <cell r="J394">
            <v>0</v>
          </cell>
          <cell r="K394">
            <v>0</v>
          </cell>
          <cell r="L394">
            <v>0</v>
          </cell>
          <cell r="M394">
            <v>0</v>
          </cell>
          <cell r="N394">
            <v>0</v>
          </cell>
          <cell r="O394">
            <v>0</v>
          </cell>
          <cell r="P394">
            <v>0</v>
          </cell>
          <cell r="Q394">
            <v>0</v>
          </cell>
          <cell r="R394">
            <v>0</v>
          </cell>
          <cell r="S394">
            <v>0</v>
          </cell>
          <cell r="T394">
            <v>0</v>
          </cell>
          <cell r="U394">
            <v>0</v>
          </cell>
          <cell r="V394">
            <v>0</v>
          </cell>
          <cell r="W394">
            <v>0</v>
          </cell>
          <cell r="X394">
            <v>0</v>
          </cell>
          <cell r="Y394">
            <v>0</v>
          </cell>
          <cell r="Z394">
            <v>0</v>
          </cell>
          <cell r="AA394">
            <v>0</v>
          </cell>
          <cell r="AB394">
            <v>0</v>
          </cell>
          <cell r="AD394">
            <v>0</v>
          </cell>
          <cell r="AE394">
            <v>0</v>
          </cell>
          <cell r="AG394">
            <v>0</v>
          </cell>
          <cell r="AH394">
            <v>0</v>
          </cell>
          <cell r="AJ394">
            <v>0</v>
          </cell>
        </row>
        <row r="395">
          <cell r="A395" t="str">
            <v>SAS ETENDARD STE 5129BUDGET 2016</v>
          </cell>
          <cell r="B395" t="str">
            <v>SAS ETENDARD STE 5129</v>
          </cell>
          <cell r="C395" t="str">
            <v>BUDGET 2016</v>
          </cell>
          <cell r="D395">
            <v>0</v>
          </cell>
          <cell r="E395">
            <v>0</v>
          </cell>
          <cell r="F395">
            <v>0</v>
          </cell>
          <cell r="G395">
            <v>0</v>
          </cell>
          <cell r="H395">
            <v>0</v>
          </cell>
          <cell r="I395">
            <v>0</v>
          </cell>
          <cell r="J395">
            <v>0</v>
          </cell>
          <cell r="K395">
            <v>0</v>
          </cell>
          <cell r="L395">
            <v>0</v>
          </cell>
          <cell r="M395">
            <v>0</v>
          </cell>
          <cell r="N395">
            <v>0</v>
          </cell>
          <cell r="O395">
            <v>0</v>
          </cell>
          <cell r="P395">
            <v>0</v>
          </cell>
          <cell r="Q395">
            <v>0</v>
          </cell>
          <cell r="R395">
            <v>0</v>
          </cell>
          <cell r="S395">
            <v>0</v>
          </cell>
          <cell r="T395">
            <v>0</v>
          </cell>
          <cell r="U395">
            <v>0</v>
          </cell>
          <cell r="V395">
            <v>0</v>
          </cell>
          <cell r="W395">
            <v>0</v>
          </cell>
          <cell r="X395">
            <v>0</v>
          </cell>
          <cell r="Y395">
            <v>0</v>
          </cell>
          <cell r="Z395">
            <v>0</v>
          </cell>
          <cell r="AA395">
            <v>0</v>
          </cell>
          <cell r="AB395">
            <v>0</v>
          </cell>
          <cell r="AD395">
            <v>0</v>
          </cell>
          <cell r="AE395">
            <v>0</v>
          </cell>
          <cell r="AG395">
            <v>0</v>
          </cell>
          <cell r="AH395">
            <v>0</v>
          </cell>
          <cell r="AJ395">
            <v>0</v>
          </cell>
        </row>
        <row r="396">
          <cell r="A396" t="str">
            <v>SAS ETENDARD STE 5129BUDGET 2017</v>
          </cell>
          <cell r="B396" t="str">
            <v>SAS ETENDARD STE 5129</v>
          </cell>
          <cell r="C396" t="str">
            <v>BUDGET 2017</v>
          </cell>
          <cell r="D396">
            <v>0</v>
          </cell>
          <cell r="E396">
            <v>0</v>
          </cell>
          <cell r="F396">
            <v>0</v>
          </cell>
          <cell r="G396">
            <v>0</v>
          </cell>
          <cell r="H396">
            <v>0</v>
          </cell>
          <cell r="I396">
            <v>0</v>
          </cell>
          <cell r="J396">
            <v>0</v>
          </cell>
          <cell r="K396">
            <v>0</v>
          </cell>
          <cell r="L396">
            <v>0</v>
          </cell>
          <cell r="M396">
            <v>0</v>
          </cell>
          <cell r="N396">
            <v>0</v>
          </cell>
          <cell r="O396">
            <v>0</v>
          </cell>
          <cell r="P396">
            <v>0</v>
          </cell>
          <cell r="Q396">
            <v>0</v>
          </cell>
          <cell r="R396">
            <v>0</v>
          </cell>
          <cell r="S396">
            <v>0</v>
          </cell>
          <cell r="T396">
            <v>0</v>
          </cell>
          <cell r="U396">
            <v>0</v>
          </cell>
          <cell r="V396">
            <v>0</v>
          </cell>
          <cell r="W396">
            <v>0</v>
          </cell>
          <cell r="X396">
            <v>0</v>
          </cell>
          <cell r="Y396">
            <v>0</v>
          </cell>
          <cell r="Z396">
            <v>0</v>
          </cell>
          <cell r="AA396">
            <v>0</v>
          </cell>
          <cell r="AB396">
            <v>0</v>
          </cell>
          <cell r="AD396">
            <v>0</v>
          </cell>
          <cell r="AE396">
            <v>0</v>
          </cell>
          <cell r="AG396">
            <v>0</v>
          </cell>
          <cell r="AH396">
            <v>0</v>
          </cell>
          <cell r="AJ396">
            <v>0</v>
          </cell>
        </row>
        <row r="397">
          <cell r="A397" t="str">
            <v>SCI GALERIES DRANCEENNES STE 513738717</v>
          </cell>
          <cell r="B397" t="str">
            <v>SCI GALERIES DRANCEENNES STE 5137</v>
          </cell>
          <cell r="C397">
            <v>38717</v>
          </cell>
          <cell r="D397">
            <v>3606.2667900000001</v>
          </cell>
          <cell r="E397">
            <v>1.97E-3</v>
          </cell>
          <cell r="F397">
            <v>820.63562999999999</v>
          </cell>
          <cell r="G397">
            <v>276.01152000000002</v>
          </cell>
          <cell r="H397">
            <v>94.121490000000009</v>
          </cell>
          <cell r="I397">
            <v>0</v>
          </cell>
          <cell r="J397">
            <v>0</v>
          </cell>
          <cell r="K397">
            <v>0</v>
          </cell>
          <cell r="L397">
            <v>758.78607000000011</v>
          </cell>
          <cell r="M397">
            <v>8.6381100000000011</v>
          </cell>
          <cell r="N397">
            <v>289.58769999999998</v>
          </cell>
          <cell r="O397">
            <v>90.156660000000002</v>
          </cell>
          <cell r="P397">
            <v>0</v>
          </cell>
          <cell r="Q397">
            <v>0</v>
          </cell>
          <cell r="R397">
            <v>0</v>
          </cell>
          <cell r="S397">
            <v>-8.59</v>
          </cell>
          <cell r="T397">
            <v>0.39405000000000001</v>
          </cell>
          <cell r="U397">
            <v>258.68799999999999</v>
          </cell>
          <cell r="V397">
            <v>17.899000000000001</v>
          </cell>
          <cell r="W397">
            <v>0</v>
          </cell>
          <cell r="X397">
            <v>0</v>
          </cell>
          <cell r="Y397">
            <v>645.81884000000014</v>
          </cell>
          <cell r="Z397">
            <v>0</v>
          </cell>
          <cell r="AA397">
            <v>0.62082999999999999</v>
          </cell>
          <cell r="AB397">
            <v>69.456330000000008</v>
          </cell>
          <cell r="AD397">
            <v>43.046860000000002</v>
          </cell>
          <cell r="AE397">
            <v>876.83102999999994</v>
          </cell>
          <cell r="AG397">
            <v>0</v>
          </cell>
          <cell r="AH397">
            <v>0</v>
          </cell>
          <cell r="AJ397">
            <v>0</v>
          </cell>
        </row>
        <row r="398">
          <cell r="A398" t="str">
            <v>SCI GALERIES DRANCEENNES STE 513739082</v>
          </cell>
          <cell r="B398" t="str">
            <v>SCI GALERIES DRANCEENNES STE 5137</v>
          </cell>
          <cell r="C398">
            <v>39082</v>
          </cell>
          <cell r="D398">
            <v>3645.5699500000001</v>
          </cell>
          <cell r="E398">
            <v>1.16784</v>
          </cell>
          <cell r="F398">
            <v>828.46868000000006</v>
          </cell>
          <cell r="G398">
            <v>289.76285999999999</v>
          </cell>
          <cell r="H398">
            <v>-98.101450000000071</v>
          </cell>
          <cell r="I398">
            <v>0</v>
          </cell>
          <cell r="J398">
            <v>0</v>
          </cell>
          <cell r="K398">
            <v>0</v>
          </cell>
          <cell r="L398">
            <v>809.96590000000003</v>
          </cell>
          <cell r="M398">
            <v>9.4321200000000012</v>
          </cell>
          <cell r="N398">
            <v>290.54533000000004</v>
          </cell>
          <cell r="O398">
            <v>91.139250000000004</v>
          </cell>
          <cell r="P398">
            <v>0</v>
          </cell>
          <cell r="Q398">
            <v>0</v>
          </cell>
          <cell r="R398">
            <v>0</v>
          </cell>
          <cell r="S398">
            <v>8.1543299999999999</v>
          </cell>
          <cell r="T398">
            <v>1.36555</v>
          </cell>
          <cell r="U398">
            <v>272.05086999999997</v>
          </cell>
          <cell r="V398">
            <v>17.899000000000001</v>
          </cell>
          <cell r="W398">
            <v>0</v>
          </cell>
          <cell r="X398">
            <v>0</v>
          </cell>
          <cell r="Y398">
            <v>585.75729000000001</v>
          </cell>
          <cell r="Z398">
            <v>0</v>
          </cell>
          <cell r="AA398">
            <v>2.5000000000000001E-3</v>
          </cell>
          <cell r="AB398">
            <v>5.6996899999999995</v>
          </cell>
          <cell r="AD398">
            <v>57.845419999999997</v>
          </cell>
          <cell r="AE398">
            <v>780.41751999999997</v>
          </cell>
          <cell r="AG398">
            <v>0</v>
          </cell>
          <cell r="AH398">
            <v>0</v>
          </cell>
          <cell r="AJ398">
            <v>0</v>
          </cell>
        </row>
        <row r="399">
          <cell r="A399" t="str">
            <v>SCI GALERIES DRANCEENNES STE 513739447</v>
          </cell>
          <cell r="B399" t="str">
            <v>SCI GALERIES DRANCEENNES STE 5137</v>
          </cell>
          <cell r="C399">
            <v>39447</v>
          </cell>
          <cell r="D399">
            <v>3978.48245</v>
          </cell>
          <cell r="E399">
            <v>5.3600000000000002E-3</v>
          </cell>
          <cell r="F399">
            <v>804.24330999999995</v>
          </cell>
          <cell r="G399">
            <v>462.24422999999996</v>
          </cell>
          <cell r="H399">
            <v>-60.475540000000002</v>
          </cell>
          <cell r="I399">
            <v>0</v>
          </cell>
          <cell r="J399">
            <v>0</v>
          </cell>
          <cell r="K399">
            <v>0</v>
          </cell>
          <cell r="L399">
            <v>800.31786</v>
          </cell>
          <cell r="M399">
            <v>9.0569400000000009</v>
          </cell>
          <cell r="N399">
            <v>320.56097</v>
          </cell>
          <cell r="O399">
            <v>99.660640000000001</v>
          </cell>
          <cell r="P399">
            <v>0</v>
          </cell>
          <cell r="Q399">
            <v>0</v>
          </cell>
          <cell r="R399">
            <v>0</v>
          </cell>
          <cell r="S399">
            <v>10.733369999999999</v>
          </cell>
          <cell r="T399">
            <v>0.44522</v>
          </cell>
          <cell r="U399">
            <v>444.34500000000003</v>
          </cell>
          <cell r="V399">
            <v>17.899000000000001</v>
          </cell>
          <cell r="W399">
            <v>0</v>
          </cell>
          <cell r="X399">
            <v>0</v>
          </cell>
          <cell r="Y399">
            <v>582.83900000000006</v>
          </cell>
          <cell r="Z399">
            <v>0</v>
          </cell>
          <cell r="AA399">
            <v>0.10487</v>
          </cell>
          <cell r="AB399">
            <v>0.9</v>
          </cell>
          <cell r="AD399">
            <v>91.808630000000008</v>
          </cell>
          <cell r="AE399">
            <v>817.39868000000001</v>
          </cell>
          <cell r="AG399">
            <v>0</v>
          </cell>
          <cell r="AH399">
            <v>0</v>
          </cell>
          <cell r="AJ399">
            <v>0</v>
          </cell>
        </row>
        <row r="400">
          <cell r="A400" t="str">
            <v>SCI GALERIES DRANCEENNES STE 5137BUDGET 2007</v>
          </cell>
          <cell r="B400" t="str">
            <v>SCI GALERIES DRANCEENNES STE 5137</v>
          </cell>
          <cell r="C400" t="str">
            <v>BUDGET 2007</v>
          </cell>
          <cell r="D400">
            <v>3906.2869599999999</v>
          </cell>
          <cell r="E400">
            <v>0</v>
          </cell>
          <cell r="F400">
            <v>1643.3</v>
          </cell>
          <cell r="G400">
            <v>282.89800000000002</v>
          </cell>
          <cell r="H400">
            <v>0</v>
          </cell>
          <cell r="I400">
            <v>0</v>
          </cell>
          <cell r="J400">
            <v>0</v>
          </cell>
          <cell r="K400">
            <v>0</v>
          </cell>
          <cell r="L400">
            <v>1637.3</v>
          </cell>
          <cell r="M400">
            <v>12.2</v>
          </cell>
          <cell r="N400">
            <v>463.82900000000001</v>
          </cell>
          <cell r="O400">
            <v>97.657173999999998</v>
          </cell>
          <cell r="P400">
            <v>0</v>
          </cell>
          <cell r="Q400">
            <v>0</v>
          </cell>
          <cell r="R400">
            <v>0</v>
          </cell>
          <cell r="S400">
            <v>0</v>
          </cell>
          <cell r="T400">
            <v>7.5</v>
          </cell>
          <cell r="U400">
            <v>265</v>
          </cell>
          <cell r="V400">
            <v>17.898</v>
          </cell>
          <cell r="W400">
            <v>0</v>
          </cell>
          <cell r="X400">
            <v>9.331975936000001</v>
          </cell>
          <cell r="Y400">
            <v>584.2964300000001</v>
          </cell>
          <cell r="Z400">
            <v>0</v>
          </cell>
          <cell r="AA400">
            <v>0</v>
          </cell>
          <cell r="AB400">
            <v>0</v>
          </cell>
          <cell r="AD400">
            <v>0</v>
          </cell>
          <cell r="AE400">
            <v>796.28158107677234</v>
          </cell>
          <cell r="AG400">
            <v>0</v>
          </cell>
          <cell r="AH400">
            <v>0</v>
          </cell>
          <cell r="AJ400">
            <v>0</v>
          </cell>
        </row>
        <row r="401">
          <cell r="A401" t="str">
            <v>SCI GALERIES DRANCEENNES STE 5137BUDGET 2008</v>
          </cell>
          <cell r="B401" t="str">
            <v>SCI GALERIES DRANCEENNES STE 5137</v>
          </cell>
          <cell r="C401" t="str">
            <v>BUDGET 2008</v>
          </cell>
          <cell r="D401">
            <v>0</v>
          </cell>
          <cell r="E401">
            <v>0</v>
          </cell>
          <cell r="F401">
            <v>0</v>
          </cell>
          <cell r="G401">
            <v>0</v>
          </cell>
          <cell r="H401">
            <v>0</v>
          </cell>
          <cell r="I401">
            <v>0</v>
          </cell>
          <cell r="J401">
            <v>0</v>
          </cell>
          <cell r="K401">
            <v>0</v>
          </cell>
          <cell r="L401">
            <v>0</v>
          </cell>
          <cell r="M401">
            <v>0</v>
          </cell>
          <cell r="N401">
            <v>0</v>
          </cell>
          <cell r="O401">
            <v>0</v>
          </cell>
          <cell r="P401">
            <v>0</v>
          </cell>
          <cell r="Q401">
            <v>0</v>
          </cell>
          <cell r="R401">
            <v>0</v>
          </cell>
          <cell r="S401">
            <v>0</v>
          </cell>
          <cell r="T401">
            <v>0</v>
          </cell>
          <cell r="U401">
            <v>0</v>
          </cell>
          <cell r="V401">
            <v>0</v>
          </cell>
          <cell r="W401">
            <v>0</v>
          </cell>
          <cell r="X401">
            <v>0</v>
          </cell>
          <cell r="Y401">
            <v>0</v>
          </cell>
          <cell r="Z401">
            <v>0</v>
          </cell>
          <cell r="AA401">
            <v>0</v>
          </cell>
          <cell r="AB401">
            <v>0</v>
          </cell>
          <cell r="AD401">
            <v>0</v>
          </cell>
          <cell r="AE401">
            <v>0</v>
          </cell>
          <cell r="AG401">
            <v>0</v>
          </cell>
          <cell r="AH401">
            <v>0</v>
          </cell>
          <cell r="AJ401">
            <v>0</v>
          </cell>
        </row>
        <row r="402">
          <cell r="A402" t="str">
            <v>SCI GALERIES DRANCEENNES STE 5137BUDGET 2009</v>
          </cell>
          <cell r="B402" t="str">
            <v>SCI GALERIES DRANCEENNES STE 5137</v>
          </cell>
          <cell r="C402" t="str">
            <v>BUDGET 2009</v>
          </cell>
          <cell r="D402">
            <v>0</v>
          </cell>
          <cell r="E402">
            <v>0</v>
          </cell>
          <cell r="F402">
            <v>0</v>
          </cell>
          <cell r="G402">
            <v>0</v>
          </cell>
          <cell r="H402">
            <v>0</v>
          </cell>
          <cell r="I402">
            <v>0</v>
          </cell>
          <cell r="J402">
            <v>0</v>
          </cell>
          <cell r="K402">
            <v>0</v>
          </cell>
          <cell r="L402">
            <v>0</v>
          </cell>
          <cell r="M402">
            <v>0</v>
          </cell>
          <cell r="N402">
            <v>0</v>
          </cell>
          <cell r="O402">
            <v>0</v>
          </cell>
          <cell r="P402">
            <v>0</v>
          </cell>
          <cell r="Q402">
            <v>0</v>
          </cell>
          <cell r="R402">
            <v>0</v>
          </cell>
          <cell r="S402">
            <v>0</v>
          </cell>
          <cell r="T402">
            <v>0</v>
          </cell>
          <cell r="U402">
            <v>0</v>
          </cell>
          <cell r="V402">
            <v>0</v>
          </cell>
          <cell r="W402">
            <v>0</v>
          </cell>
          <cell r="X402">
            <v>0</v>
          </cell>
          <cell r="Y402">
            <v>0</v>
          </cell>
          <cell r="Z402">
            <v>0</v>
          </cell>
          <cell r="AA402">
            <v>0</v>
          </cell>
          <cell r="AB402">
            <v>0</v>
          </cell>
          <cell r="AD402">
            <v>0</v>
          </cell>
          <cell r="AE402">
            <v>0</v>
          </cell>
          <cell r="AG402">
            <v>0</v>
          </cell>
          <cell r="AH402">
            <v>0</v>
          </cell>
          <cell r="AJ402">
            <v>0</v>
          </cell>
        </row>
        <row r="403">
          <cell r="A403" t="str">
            <v>SCI GALERIES DRANCEENNES STE 5137BUDGET 2010</v>
          </cell>
          <cell r="B403" t="str">
            <v>SCI GALERIES DRANCEENNES STE 5137</v>
          </cell>
          <cell r="C403" t="str">
            <v>BUDGET 2010</v>
          </cell>
          <cell r="D403">
            <v>0</v>
          </cell>
          <cell r="E403">
            <v>0</v>
          </cell>
          <cell r="F403">
            <v>0</v>
          </cell>
          <cell r="G403">
            <v>0</v>
          </cell>
          <cell r="H403">
            <v>0</v>
          </cell>
          <cell r="I403">
            <v>0</v>
          </cell>
          <cell r="J403">
            <v>0</v>
          </cell>
          <cell r="K403">
            <v>0</v>
          </cell>
          <cell r="L403">
            <v>0</v>
          </cell>
          <cell r="M403">
            <v>0</v>
          </cell>
          <cell r="N403">
            <v>0</v>
          </cell>
          <cell r="O403">
            <v>0</v>
          </cell>
          <cell r="P403">
            <v>0</v>
          </cell>
          <cell r="Q403">
            <v>0</v>
          </cell>
          <cell r="R403">
            <v>0</v>
          </cell>
          <cell r="S403">
            <v>0</v>
          </cell>
          <cell r="T403">
            <v>0</v>
          </cell>
          <cell r="U403">
            <v>0</v>
          </cell>
          <cell r="V403">
            <v>0</v>
          </cell>
          <cell r="W403">
            <v>0</v>
          </cell>
          <cell r="X403">
            <v>0</v>
          </cell>
          <cell r="Y403">
            <v>0</v>
          </cell>
          <cell r="Z403">
            <v>0</v>
          </cell>
          <cell r="AA403">
            <v>0</v>
          </cell>
          <cell r="AB403">
            <v>0</v>
          </cell>
          <cell r="AD403">
            <v>0</v>
          </cell>
          <cell r="AE403">
            <v>0</v>
          </cell>
          <cell r="AG403">
            <v>0</v>
          </cell>
          <cell r="AH403">
            <v>0</v>
          </cell>
          <cell r="AJ403">
            <v>0</v>
          </cell>
        </row>
        <row r="404">
          <cell r="A404" t="str">
            <v>SCI GALERIES DRANCEENNES STE 5137BUDGET 2011</v>
          </cell>
          <cell r="B404" t="str">
            <v>SCI GALERIES DRANCEENNES STE 5137</v>
          </cell>
          <cell r="C404" t="str">
            <v>BUDGET 2011</v>
          </cell>
          <cell r="D404">
            <v>0</v>
          </cell>
          <cell r="E404">
            <v>0</v>
          </cell>
          <cell r="F404">
            <v>0</v>
          </cell>
          <cell r="G404">
            <v>0</v>
          </cell>
          <cell r="H404">
            <v>0</v>
          </cell>
          <cell r="I404">
            <v>0</v>
          </cell>
          <cell r="J404">
            <v>0</v>
          </cell>
          <cell r="K404">
            <v>0</v>
          </cell>
          <cell r="L404">
            <v>0</v>
          </cell>
          <cell r="M404">
            <v>0</v>
          </cell>
          <cell r="N404">
            <v>0</v>
          </cell>
          <cell r="O404">
            <v>0</v>
          </cell>
          <cell r="P404">
            <v>0</v>
          </cell>
          <cell r="Q404">
            <v>0</v>
          </cell>
          <cell r="R404">
            <v>0</v>
          </cell>
          <cell r="S404">
            <v>0</v>
          </cell>
          <cell r="T404">
            <v>0</v>
          </cell>
          <cell r="U404">
            <v>0</v>
          </cell>
          <cell r="V404">
            <v>0</v>
          </cell>
          <cell r="W404">
            <v>0</v>
          </cell>
          <cell r="X404">
            <v>0</v>
          </cell>
          <cell r="Y404">
            <v>0</v>
          </cell>
          <cell r="Z404">
            <v>0</v>
          </cell>
          <cell r="AA404">
            <v>0</v>
          </cell>
          <cell r="AB404">
            <v>0</v>
          </cell>
          <cell r="AD404">
            <v>0</v>
          </cell>
          <cell r="AE404">
            <v>0</v>
          </cell>
          <cell r="AG404">
            <v>0</v>
          </cell>
          <cell r="AH404">
            <v>0</v>
          </cell>
          <cell r="AJ404">
            <v>0</v>
          </cell>
        </row>
        <row r="405">
          <cell r="A405" t="str">
            <v>SCI GALERIES DRANCEENNES STE 5137BUDGET 2012</v>
          </cell>
          <cell r="B405" t="str">
            <v>SCI GALERIES DRANCEENNES STE 5137</v>
          </cell>
          <cell r="C405" t="str">
            <v>BUDGET 2012</v>
          </cell>
          <cell r="D405">
            <v>0</v>
          </cell>
          <cell r="E405">
            <v>0</v>
          </cell>
          <cell r="F405">
            <v>0</v>
          </cell>
          <cell r="G405">
            <v>0</v>
          </cell>
          <cell r="H405">
            <v>0</v>
          </cell>
          <cell r="I405">
            <v>0</v>
          </cell>
          <cell r="J405">
            <v>0</v>
          </cell>
          <cell r="K405">
            <v>0</v>
          </cell>
          <cell r="L405">
            <v>0</v>
          </cell>
          <cell r="M405">
            <v>0</v>
          </cell>
          <cell r="N405">
            <v>0</v>
          </cell>
          <cell r="O405">
            <v>0</v>
          </cell>
          <cell r="P405">
            <v>0</v>
          </cell>
          <cell r="Q405">
            <v>0</v>
          </cell>
          <cell r="R405">
            <v>0</v>
          </cell>
          <cell r="S405">
            <v>0</v>
          </cell>
          <cell r="T405">
            <v>0</v>
          </cell>
          <cell r="U405">
            <v>0</v>
          </cell>
          <cell r="V405">
            <v>0</v>
          </cell>
          <cell r="W405">
            <v>0</v>
          </cell>
          <cell r="X405">
            <v>0</v>
          </cell>
          <cell r="Y405">
            <v>0</v>
          </cell>
          <cell r="Z405">
            <v>0</v>
          </cell>
          <cell r="AA405">
            <v>0</v>
          </cell>
          <cell r="AB405">
            <v>0</v>
          </cell>
          <cell r="AD405">
            <v>0</v>
          </cell>
          <cell r="AE405">
            <v>0</v>
          </cell>
          <cell r="AG405">
            <v>0</v>
          </cell>
          <cell r="AH405">
            <v>0</v>
          </cell>
          <cell r="AJ405">
            <v>0</v>
          </cell>
        </row>
        <row r="406">
          <cell r="A406" t="str">
            <v>SCI GALERIES DRANCEENNES STE 5137BUDGET 2013</v>
          </cell>
          <cell r="B406" t="str">
            <v>SCI GALERIES DRANCEENNES STE 5137</v>
          </cell>
          <cell r="C406" t="str">
            <v>BUDGET 2013</v>
          </cell>
          <cell r="D406">
            <v>0</v>
          </cell>
          <cell r="E406">
            <v>0</v>
          </cell>
          <cell r="F406">
            <v>0</v>
          </cell>
          <cell r="G406">
            <v>0</v>
          </cell>
          <cell r="H406">
            <v>0</v>
          </cell>
          <cell r="I406">
            <v>0</v>
          </cell>
          <cell r="J406">
            <v>0</v>
          </cell>
          <cell r="K406">
            <v>0</v>
          </cell>
          <cell r="L406">
            <v>0</v>
          </cell>
          <cell r="M406">
            <v>0</v>
          </cell>
          <cell r="N406">
            <v>0</v>
          </cell>
          <cell r="O406">
            <v>0</v>
          </cell>
          <cell r="P406">
            <v>0</v>
          </cell>
          <cell r="Q406">
            <v>0</v>
          </cell>
          <cell r="R406">
            <v>0</v>
          </cell>
          <cell r="S406">
            <v>0</v>
          </cell>
          <cell r="T406">
            <v>0</v>
          </cell>
          <cell r="U406">
            <v>0</v>
          </cell>
          <cell r="V406">
            <v>0</v>
          </cell>
          <cell r="W406">
            <v>0</v>
          </cell>
          <cell r="X406">
            <v>0</v>
          </cell>
          <cell r="Y406">
            <v>0</v>
          </cell>
          <cell r="Z406">
            <v>0</v>
          </cell>
          <cell r="AA406">
            <v>0</v>
          </cell>
          <cell r="AB406">
            <v>0</v>
          </cell>
          <cell r="AD406">
            <v>0</v>
          </cell>
          <cell r="AE406">
            <v>0</v>
          </cell>
          <cell r="AG406">
            <v>0</v>
          </cell>
          <cell r="AH406">
            <v>0</v>
          </cell>
          <cell r="AJ406">
            <v>0</v>
          </cell>
        </row>
        <row r="407">
          <cell r="A407" t="str">
            <v>SCI GALERIES DRANCEENNES STE 5137BUDGET 2014</v>
          </cell>
          <cell r="B407" t="str">
            <v>SCI GALERIES DRANCEENNES STE 5137</v>
          </cell>
          <cell r="C407" t="str">
            <v>BUDGET 2014</v>
          </cell>
          <cell r="D407">
            <v>0</v>
          </cell>
          <cell r="E407">
            <v>0</v>
          </cell>
          <cell r="F407">
            <v>0</v>
          </cell>
          <cell r="G407">
            <v>0</v>
          </cell>
          <cell r="H407">
            <v>0</v>
          </cell>
          <cell r="I407">
            <v>0</v>
          </cell>
          <cell r="J407">
            <v>0</v>
          </cell>
          <cell r="K407">
            <v>0</v>
          </cell>
          <cell r="L407">
            <v>0</v>
          </cell>
          <cell r="M407">
            <v>0</v>
          </cell>
          <cell r="N407">
            <v>0</v>
          </cell>
          <cell r="O407">
            <v>0</v>
          </cell>
          <cell r="P407">
            <v>0</v>
          </cell>
          <cell r="Q407">
            <v>0</v>
          </cell>
          <cell r="R407">
            <v>0</v>
          </cell>
          <cell r="S407">
            <v>0</v>
          </cell>
          <cell r="T407">
            <v>0</v>
          </cell>
          <cell r="U407">
            <v>0</v>
          </cell>
          <cell r="V407">
            <v>0</v>
          </cell>
          <cell r="W407">
            <v>0</v>
          </cell>
          <cell r="X407">
            <v>0</v>
          </cell>
          <cell r="Y407">
            <v>0</v>
          </cell>
          <cell r="Z407">
            <v>0</v>
          </cell>
          <cell r="AA407">
            <v>0</v>
          </cell>
          <cell r="AB407">
            <v>0</v>
          </cell>
          <cell r="AD407">
            <v>0</v>
          </cell>
          <cell r="AE407">
            <v>0</v>
          </cell>
          <cell r="AG407">
            <v>0</v>
          </cell>
          <cell r="AH407">
            <v>0</v>
          </cell>
          <cell r="AJ407">
            <v>0</v>
          </cell>
        </row>
        <row r="408">
          <cell r="A408" t="str">
            <v>SCI GALERIES DRANCEENNES STE 5137BUDGET 2015</v>
          </cell>
          <cell r="B408" t="str">
            <v>SCI GALERIES DRANCEENNES STE 5137</v>
          </cell>
          <cell r="C408" t="str">
            <v>BUDGET 2015</v>
          </cell>
          <cell r="D408">
            <v>0</v>
          </cell>
          <cell r="E408">
            <v>0</v>
          </cell>
          <cell r="F408">
            <v>0</v>
          </cell>
          <cell r="G408">
            <v>0</v>
          </cell>
          <cell r="H408">
            <v>0</v>
          </cell>
          <cell r="I408">
            <v>0</v>
          </cell>
          <cell r="J408">
            <v>0</v>
          </cell>
          <cell r="K408">
            <v>0</v>
          </cell>
          <cell r="L408">
            <v>0</v>
          </cell>
          <cell r="M408">
            <v>0</v>
          </cell>
          <cell r="N408">
            <v>0</v>
          </cell>
          <cell r="O408">
            <v>0</v>
          </cell>
          <cell r="P408">
            <v>0</v>
          </cell>
          <cell r="Q408">
            <v>0</v>
          </cell>
          <cell r="R408">
            <v>0</v>
          </cell>
          <cell r="S408">
            <v>0</v>
          </cell>
          <cell r="T408">
            <v>0</v>
          </cell>
          <cell r="U408">
            <v>0</v>
          </cell>
          <cell r="V408">
            <v>0</v>
          </cell>
          <cell r="W408">
            <v>0</v>
          </cell>
          <cell r="X408">
            <v>0</v>
          </cell>
          <cell r="Y408">
            <v>0</v>
          </cell>
          <cell r="Z408">
            <v>0</v>
          </cell>
          <cell r="AA408">
            <v>0</v>
          </cell>
          <cell r="AB408">
            <v>0</v>
          </cell>
          <cell r="AD408">
            <v>0</v>
          </cell>
          <cell r="AE408">
            <v>0</v>
          </cell>
          <cell r="AG408">
            <v>0</v>
          </cell>
          <cell r="AH408">
            <v>0</v>
          </cell>
          <cell r="AJ408">
            <v>0</v>
          </cell>
        </row>
        <row r="409">
          <cell r="A409" t="str">
            <v>SCI GALERIES DRANCEENNES STE 5137BUDGET 2016</v>
          </cell>
          <cell r="B409" t="str">
            <v>SCI GALERIES DRANCEENNES STE 5137</v>
          </cell>
          <cell r="C409" t="str">
            <v>BUDGET 2016</v>
          </cell>
          <cell r="D409">
            <v>0</v>
          </cell>
          <cell r="E409">
            <v>0</v>
          </cell>
          <cell r="F409">
            <v>0</v>
          </cell>
          <cell r="G409">
            <v>0</v>
          </cell>
          <cell r="H409">
            <v>0</v>
          </cell>
          <cell r="I409">
            <v>0</v>
          </cell>
          <cell r="J409">
            <v>0</v>
          </cell>
          <cell r="K409">
            <v>0</v>
          </cell>
          <cell r="L409">
            <v>0</v>
          </cell>
          <cell r="M409">
            <v>0</v>
          </cell>
          <cell r="N409">
            <v>0</v>
          </cell>
          <cell r="O409">
            <v>0</v>
          </cell>
          <cell r="P409">
            <v>0</v>
          </cell>
          <cell r="Q409">
            <v>0</v>
          </cell>
          <cell r="R409">
            <v>0</v>
          </cell>
          <cell r="S409">
            <v>0</v>
          </cell>
          <cell r="T409">
            <v>0</v>
          </cell>
          <cell r="U409">
            <v>0</v>
          </cell>
          <cell r="V409">
            <v>0</v>
          </cell>
          <cell r="W409">
            <v>0</v>
          </cell>
          <cell r="X409">
            <v>0</v>
          </cell>
          <cell r="Y409">
            <v>0</v>
          </cell>
          <cell r="Z409">
            <v>0</v>
          </cell>
          <cell r="AA409">
            <v>0</v>
          </cell>
          <cell r="AB409">
            <v>0</v>
          </cell>
          <cell r="AD409">
            <v>0</v>
          </cell>
          <cell r="AE409">
            <v>0</v>
          </cell>
          <cell r="AG409">
            <v>0</v>
          </cell>
          <cell r="AH409">
            <v>0</v>
          </cell>
          <cell r="AJ409">
            <v>0</v>
          </cell>
        </row>
        <row r="410">
          <cell r="A410" t="str">
            <v>SCI GALERIES DRANCEENNES STE 5137BUDGET 2017</v>
          </cell>
          <cell r="B410" t="str">
            <v>SCI GALERIES DRANCEENNES STE 5137</v>
          </cell>
          <cell r="C410" t="str">
            <v>BUDGET 2017</v>
          </cell>
          <cell r="D410">
            <v>0</v>
          </cell>
          <cell r="E410">
            <v>0</v>
          </cell>
          <cell r="F410">
            <v>0</v>
          </cell>
          <cell r="G410">
            <v>0</v>
          </cell>
          <cell r="H410">
            <v>0</v>
          </cell>
          <cell r="I410">
            <v>0</v>
          </cell>
          <cell r="J410">
            <v>0</v>
          </cell>
          <cell r="K410">
            <v>0</v>
          </cell>
          <cell r="L410">
            <v>0</v>
          </cell>
          <cell r="M410">
            <v>0</v>
          </cell>
          <cell r="N410">
            <v>0</v>
          </cell>
          <cell r="O410">
            <v>0</v>
          </cell>
          <cell r="P410">
            <v>0</v>
          </cell>
          <cell r="Q410">
            <v>0</v>
          </cell>
          <cell r="R410">
            <v>0</v>
          </cell>
          <cell r="S410">
            <v>0</v>
          </cell>
          <cell r="T410">
            <v>0</v>
          </cell>
          <cell r="U410">
            <v>0</v>
          </cell>
          <cell r="V410">
            <v>0</v>
          </cell>
          <cell r="W410">
            <v>0</v>
          </cell>
          <cell r="X410">
            <v>0</v>
          </cell>
          <cell r="Y410">
            <v>0</v>
          </cell>
          <cell r="Z410">
            <v>0</v>
          </cell>
          <cell r="AA410">
            <v>0</v>
          </cell>
          <cell r="AB410">
            <v>0</v>
          </cell>
          <cell r="AD410">
            <v>0</v>
          </cell>
          <cell r="AE410">
            <v>0</v>
          </cell>
          <cell r="AG410">
            <v>0</v>
          </cell>
          <cell r="AH410">
            <v>0</v>
          </cell>
          <cell r="AJ410">
            <v>0</v>
          </cell>
        </row>
        <row r="411">
          <cell r="A411" t="str">
            <v>SCI HEROUVILLE STE 513838717</v>
          </cell>
          <cell r="B411" t="str">
            <v>SCI HEROUVILLE STE 5138</v>
          </cell>
          <cell r="C411">
            <v>38717</v>
          </cell>
          <cell r="D411">
            <v>1505.8179499999999</v>
          </cell>
          <cell r="E411">
            <v>1.34E-3</v>
          </cell>
          <cell r="F411">
            <v>332.19704999999999</v>
          </cell>
          <cell r="G411">
            <v>0.11537</v>
          </cell>
          <cell r="H411">
            <v>26.619799999999998</v>
          </cell>
          <cell r="I411">
            <v>0</v>
          </cell>
          <cell r="J411">
            <v>2.1254299999999997</v>
          </cell>
          <cell r="K411">
            <v>0</v>
          </cell>
          <cell r="L411">
            <v>253.30988999999997</v>
          </cell>
          <cell r="M411">
            <v>8.1227499999999999</v>
          </cell>
          <cell r="N411">
            <v>86.536020000000008</v>
          </cell>
          <cell r="O411">
            <v>37.64546</v>
          </cell>
          <cell r="P411">
            <v>0</v>
          </cell>
          <cell r="Q411">
            <v>0</v>
          </cell>
          <cell r="R411">
            <v>0</v>
          </cell>
          <cell r="S411">
            <v>31.979220000000002</v>
          </cell>
          <cell r="T411">
            <v>0.62494000000000005</v>
          </cell>
          <cell r="U411">
            <v>79.400999999999996</v>
          </cell>
          <cell r="V411">
            <v>0</v>
          </cell>
          <cell r="W411">
            <v>0</v>
          </cell>
          <cell r="X411">
            <v>0</v>
          </cell>
          <cell r="Y411">
            <v>505.06688000000003</v>
          </cell>
          <cell r="Z411">
            <v>8.4235100000000003</v>
          </cell>
          <cell r="AA411">
            <v>5.1090000000000003E-2</v>
          </cell>
          <cell r="AB411">
            <v>0</v>
          </cell>
          <cell r="AD411">
            <v>19.67794</v>
          </cell>
          <cell r="AE411">
            <v>141.04395000000002</v>
          </cell>
          <cell r="AG411">
            <v>0</v>
          </cell>
          <cell r="AH411">
            <v>185.78632000000002</v>
          </cell>
          <cell r="AJ411">
            <v>0</v>
          </cell>
        </row>
        <row r="412">
          <cell r="A412" t="str">
            <v>SCI HEROUVILLE STE 513839082</v>
          </cell>
          <cell r="B412" t="str">
            <v>SCI HEROUVILLE STE 5138</v>
          </cell>
          <cell r="C412">
            <v>39082</v>
          </cell>
          <cell r="D412">
            <v>1560.4458100000002</v>
          </cell>
          <cell r="E412">
            <v>2.8999999999999998E-3</v>
          </cell>
          <cell r="F412">
            <v>316.47852</v>
          </cell>
          <cell r="G412">
            <v>0</v>
          </cell>
          <cell r="H412">
            <v>6.8710000000020949E-2</v>
          </cell>
          <cell r="I412">
            <v>0</v>
          </cell>
          <cell r="J412">
            <v>12.53598</v>
          </cell>
          <cell r="K412">
            <v>0</v>
          </cell>
          <cell r="L412">
            <v>247.52735999999999</v>
          </cell>
          <cell r="M412">
            <v>-4.6423700000000006</v>
          </cell>
          <cell r="N412">
            <v>173.29261</v>
          </cell>
          <cell r="O412">
            <v>39.011150000000001</v>
          </cell>
          <cell r="P412">
            <v>0</v>
          </cell>
          <cell r="Q412">
            <v>0</v>
          </cell>
          <cell r="R412">
            <v>0</v>
          </cell>
          <cell r="S412">
            <v>15.72031</v>
          </cell>
          <cell r="T412">
            <v>0.31404000000000004</v>
          </cell>
          <cell r="U412">
            <v>82.173000000000002</v>
          </cell>
          <cell r="V412">
            <v>0</v>
          </cell>
          <cell r="W412">
            <v>0</v>
          </cell>
          <cell r="X412">
            <v>0</v>
          </cell>
          <cell r="Y412">
            <v>505.06688000000003</v>
          </cell>
          <cell r="Z412">
            <v>10.39467</v>
          </cell>
          <cell r="AA412">
            <v>4.1151800000000005</v>
          </cell>
          <cell r="AB412">
            <v>0</v>
          </cell>
          <cell r="AD412">
            <v>27.186409999999999</v>
          </cell>
          <cell r="AE412">
            <v>125.70178999999999</v>
          </cell>
          <cell r="AG412">
            <v>180</v>
          </cell>
          <cell r="AH412">
            <v>275</v>
          </cell>
          <cell r="AJ412">
            <v>0</v>
          </cell>
        </row>
        <row r="413">
          <cell r="A413" t="str">
            <v>SCI HEROUVILLE STE 513839447</v>
          </cell>
          <cell r="B413" t="str">
            <v>SCI HEROUVILLE STE 5138</v>
          </cell>
          <cell r="C413">
            <v>39447</v>
          </cell>
          <cell r="D413">
            <v>1794.9109599999999</v>
          </cell>
          <cell r="E413">
            <v>235.00626</v>
          </cell>
          <cell r="F413">
            <v>452.22651999999999</v>
          </cell>
          <cell r="G413">
            <v>0</v>
          </cell>
          <cell r="H413">
            <v>51.965269999999997</v>
          </cell>
          <cell r="I413">
            <v>0</v>
          </cell>
          <cell r="J413">
            <v>6.2821999999999996</v>
          </cell>
          <cell r="K413">
            <v>0</v>
          </cell>
          <cell r="L413">
            <v>424.02685000000002</v>
          </cell>
          <cell r="M413">
            <v>1.95191</v>
          </cell>
          <cell r="N413">
            <v>182.13972000000001</v>
          </cell>
          <cell r="O413">
            <v>44.872779999999999</v>
          </cell>
          <cell r="P413">
            <v>0</v>
          </cell>
          <cell r="Q413">
            <v>0</v>
          </cell>
          <cell r="R413">
            <v>0</v>
          </cell>
          <cell r="S413">
            <v>8.2672000000000008</v>
          </cell>
          <cell r="T413">
            <v>0.32183999999999996</v>
          </cell>
          <cell r="U413">
            <v>84.402000000000001</v>
          </cell>
          <cell r="V413">
            <v>0</v>
          </cell>
          <cell r="W413">
            <v>0</v>
          </cell>
          <cell r="X413">
            <v>0</v>
          </cell>
          <cell r="Y413">
            <v>505.06688000000003</v>
          </cell>
          <cell r="Z413">
            <v>13.713229999999999</v>
          </cell>
          <cell r="AA413">
            <v>6.6E-4</v>
          </cell>
          <cell r="AB413">
            <v>0</v>
          </cell>
          <cell r="AD413">
            <v>40.996960000000001</v>
          </cell>
          <cell r="AE413">
            <v>140.51823000000002</v>
          </cell>
          <cell r="AG413">
            <v>0</v>
          </cell>
          <cell r="AH413">
            <v>0</v>
          </cell>
          <cell r="AJ413">
            <v>0</v>
          </cell>
        </row>
        <row r="414">
          <cell r="A414" t="str">
            <v>SCI HEROUVILLE STE 5138BUDGET 2007</v>
          </cell>
          <cell r="B414" t="str">
            <v>SCI HEROUVILLE STE 5138</v>
          </cell>
          <cell r="C414" t="str">
            <v>BUDGET 2007</v>
          </cell>
          <cell r="D414">
            <v>1785.58</v>
          </cell>
          <cell r="E414">
            <v>225</v>
          </cell>
          <cell r="F414">
            <v>266.35500000000002</v>
          </cell>
          <cell r="G414">
            <v>84</v>
          </cell>
          <cell r="H414">
            <v>0</v>
          </cell>
          <cell r="I414">
            <v>0</v>
          </cell>
          <cell r="J414">
            <v>0</v>
          </cell>
          <cell r="K414">
            <v>0</v>
          </cell>
          <cell r="L414">
            <v>266.35500000000002</v>
          </cell>
          <cell r="M414">
            <v>0</v>
          </cell>
          <cell r="N414">
            <v>122</v>
          </cell>
          <cell r="O414">
            <v>44.639499999999998</v>
          </cell>
          <cell r="P414">
            <v>0</v>
          </cell>
          <cell r="Q414">
            <v>0</v>
          </cell>
          <cell r="R414">
            <v>0</v>
          </cell>
          <cell r="S414">
            <v>7.5</v>
          </cell>
          <cell r="T414">
            <v>0</v>
          </cell>
          <cell r="U414">
            <v>84</v>
          </cell>
          <cell r="V414">
            <v>0</v>
          </cell>
          <cell r="W414">
            <v>0</v>
          </cell>
          <cell r="X414">
            <v>3.7774960000000002</v>
          </cell>
          <cell r="Y414">
            <v>505.06688000000003</v>
          </cell>
          <cell r="Z414">
            <v>0</v>
          </cell>
          <cell r="AA414">
            <v>18.472999999999999</v>
          </cell>
          <cell r="AB414">
            <v>0</v>
          </cell>
          <cell r="AD414">
            <v>0</v>
          </cell>
          <cell r="AE414">
            <v>127.10681959999999</v>
          </cell>
          <cell r="AG414">
            <v>0</v>
          </cell>
          <cell r="AH414">
            <v>0</v>
          </cell>
          <cell r="AJ414">
            <v>0</v>
          </cell>
        </row>
        <row r="415">
          <cell r="A415" t="str">
            <v>SCI HEROUVILLE STE 5138BUDGET 2008</v>
          </cell>
          <cell r="B415" t="str">
            <v>SCI HEROUVILLE STE 5138</v>
          </cell>
          <cell r="C415" t="str">
            <v>BUDGET 2008</v>
          </cell>
          <cell r="D415">
            <v>0</v>
          </cell>
          <cell r="E415">
            <v>0</v>
          </cell>
          <cell r="F415">
            <v>0</v>
          </cell>
          <cell r="G415">
            <v>0</v>
          </cell>
          <cell r="H415">
            <v>0</v>
          </cell>
          <cell r="I415">
            <v>0</v>
          </cell>
          <cell r="J415">
            <v>0</v>
          </cell>
          <cell r="K415">
            <v>0</v>
          </cell>
          <cell r="L415">
            <v>0</v>
          </cell>
          <cell r="M415">
            <v>0</v>
          </cell>
          <cell r="N415">
            <v>0</v>
          </cell>
          <cell r="O415">
            <v>0</v>
          </cell>
          <cell r="P415">
            <v>0</v>
          </cell>
          <cell r="Q415">
            <v>0</v>
          </cell>
          <cell r="R415">
            <v>0</v>
          </cell>
          <cell r="S415">
            <v>0</v>
          </cell>
          <cell r="T415">
            <v>0</v>
          </cell>
          <cell r="U415">
            <v>0</v>
          </cell>
          <cell r="V415">
            <v>0</v>
          </cell>
          <cell r="W415">
            <v>0</v>
          </cell>
          <cell r="X415">
            <v>0</v>
          </cell>
          <cell r="Y415">
            <v>0</v>
          </cell>
          <cell r="Z415">
            <v>0</v>
          </cell>
          <cell r="AA415">
            <v>0</v>
          </cell>
          <cell r="AB415">
            <v>0</v>
          </cell>
          <cell r="AD415">
            <v>0</v>
          </cell>
          <cell r="AE415">
            <v>0</v>
          </cell>
          <cell r="AG415">
            <v>0</v>
          </cell>
          <cell r="AH415">
            <v>0</v>
          </cell>
          <cell r="AJ415">
            <v>0</v>
          </cell>
        </row>
        <row r="416">
          <cell r="A416" t="str">
            <v>SCI HEROUVILLE STE 5138BUDGET 2009</v>
          </cell>
          <cell r="B416" t="str">
            <v>SCI HEROUVILLE STE 5138</v>
          </cell>
          <cell r="C416" t="str">
            <v>BUDGET 2009</v>
          </cell>
          <cell r="D416">
            <v>0</v>
          </cell>
          <cell r="E416">
            <v>0</v>
          </cell>
          <cell r="F416">
            <v>0</v>
          </cell>
          <cell r="G416">
            <v>0</v>
          </cell>
          <cell r="H416">
            <v>0</v>
          </cell>
          <cell r="I416">
            <v>0</v>
          </cell>
          <cell r="J416">
            <v>0</v>
          </cell>
          <cell r="K416">
            <v>0</v>
          </cell>
          <cell r="L416">
            <v>0</v>
          </cell>
          <cell r="M416">
            <v>0</v>
          </cell>
          <cell r="N416">
            <v>0</v>
          </cell>
          <cell r="O416">
            <v>0</v>
          </cell>
          <cell r="P416">
            <v>0</v>
          </cell>
          <cell r="Q416">
            <v>0</v>
          </cell>
          <cell r="R416">
            <v>0</v>
          </cell>
          <cell r="S416">
            <v>0</v>
          </cell>
          <cell r="T416">
            <v>0</v>
          </cell>
          <cell r="U416">
            <v>0</v>
          </cell>
          <cell r="V416">
            <v>0</v>
          </cell>
          <cell r="W416">
            <v>0</v>
          </cell>
          <cell r="X416">
            <v>0</v>
          </cell>
          <cell r="Y416">
            <v>0</v>
          </cell>
          <cell r="Z416">
            <v>0</v>
          </cell>
          <cell r="AA416">
            <v>0</v>
          </cell>
          <cell r="AB416">
            <v>0</v>
          </cell>
          <cell r="AD416">
            <v>0</v>
          </cell>
          <cell r="AE416">
            <v>0</v>
          </cell>
          <cell r="AG416">
            <v>0</v>
          </cell>
          <cell r="AH416">
            <v>0</v>
          </cell>
          <cell r="AJ416">
            <v>0</v>
          </cell>
        </row>
        <row r="417">
          <cell r="A417" t="str">
            <v>SCI HEROUVILLE STE 5138BUDGET 2010</v>
          </cell>
          <cell r="B417" t="str">
            <v>SCI HEROUVILLE STE 5138</v>
          </cell>
          <cell r="C417" t="str">
            <v>BUDGET 2010</v>
          </cell>
          <cell r="D417">
            <v>0</v>
          </cell>
          <cell r="E417">
            <v>0</v>
          </cell>
          <cell r="F417">
            <v>0</v>
          </cell>
          <cell r="G417">
            <v>0</v>
          </cell>
          <cell r="H417">
            <v>0</v>
          </cell>
          <cell r="I417">
            <v>0</v>
          </cell>
          <cell r="J417">
            <v>0</v>
          </cell>
          <cell r="K417">
            <v>0</v>
          </cell>
          <cell r="L417">
            <v>0</v>
          </cell>
          <cell r="M417">
            <v>0</v>
          </cell>
          <cell r="N417">
            <v>0</v>
          </cell>
          <cell r="O417">
            <v>0</v>
          </cell>
          <cell r="P417">
            <v>0</v>
          </cell>
          <cell r="Q417">
            <v>0</v>
          </cell>
          <cell r="R417">
            <v>0</v>
          </cell>
          <cell r="S417">
            <v>0</v>
          </cell>
          <cell r="T417">
            <v>0</v>
          </cell>
          <cell r="U417">
            <v>0</v>
          </cell>
          <cell r="V417">
            <v>0</v>
          </cell>
          <cell r="W417">
            <v>0</v>
          </cell>
          <cell r="X417">
            <v>0</v>
          </cell>
          <cell r="Y417">
            <v>0</v>
          </cell>
          <cell r="Z417">
            <v>0</v>
          </cell>
          <cell r="AA417">
            <v>0</v>
          </cell>
          <cell r="AB417">
            <v>0</v>
          </cell>
          <cell r="AD417">
            <v>0</v>
          </cell>
          <cell r="AE417">
            <v>0</v>
          </cell>
          <cell r="AG417">
            <v>0</v>
          </cell>
          <cell r="AH417">
            <v>0</v>
          </cell>
          <cell r="AJ417">
            <v>0</v>
          </cell>
        </row>
        <row r="418">
          <cell r="A418" t="str">
            <v>SCI HEROUVILLE STE 5138BUDGET 2011</v>
          </cell>
          <cell r="B418" t="str">
            <v>SCI HEROUVILLE STE 5138</v>
          </cell>
          <cell r="C418" t="str">
            <v>BUDGET 2011</v>
          </cell>
          <cell r="D418">
            <v>0</v>
          </cell>
          <cell r="E418">
            <v>0</v>
          </cell>
          <cell r="F418">
            <v>0</v>
          </cell>
          <cell r="G418">
            <v>0</v>
          </cell>
          <cell r="H418">
            <v>0</v>
          </cell>
          <cell r="I418">
            <v>0</v>
          </cell>
          <cell r="J418">
            <v>0</v>
          </cell>
          <cell r="K418">
            <v>0</v>
          </cell>
          <cell r="L418">
            <v>0</v>
          </cell>
          <cell r="M418">
            <v>0</v>
          </cell>
          <cell r="N418">
            <v>0</v>
          </cell>
          <cell r="O418">
            <v>0</v>
          </cell>
          <cell r="P418">
            <v>0</v>
          </cell>
          <cell r="Q418">
            <v>0</v>
          </cell>
          <cell r="R418">
            <v>0</v>
          </cell>
          <cell r="S418">
            <v>0</v>
          </cell>
          <cell r="T418">
            <v>0</v>
          </cell>
          <cell r="U418">
            <v>0</v>
          </cell>
          <cell r="V418">
            <v>0</v>
          </cell>
          <cell r="W418">
            <v>0</v>
          </cell>
          <cell r="X418">
            <v>0</v>
          </cell>
          <cell r="Y418">
            <v>0</v>
          </cell>
          <cell r="Z418">
            <v>0</v>
          </cell>
          <cell r="AA418">
            <v>0</v>
          </cell>
          <cell r="AB418">
            <v>0</v>
          </cell>
          <cell r="AD418">
            <v>0</v>
          </cell>
          <cell r="AE418">
            <v>0</v>
          </cell>
          <cell r="AG418">
            <v>0</v>
          </cell>
          <cell r="AH418">
            <v>0</v>
          </cell>
          <cell r="AJ418">
            <v>0</v>
          </cell>
        </row>
        <row r="419">
          <cell r="A419" t="str">
            <v>SCI HEROUVILLE STE 5138BUDGET 2012</v>
          </cell>
          <cell r="B419" t="str">
            <v>SCI HEROUVILLE STE 5138</v>
          </cell>
          <cell r="C419" t="str">
            <v>BUDGET 2012</v>
          </cell>
          <cell r="D419">
            <v>0</v>
          </cell>
          <cell r="E419">
            <v>0</v>
          </cell>
          <cell r="F419">
            <v>0</v>
          </cell>
          <cell r="G419">
            <v>0</v>
          </cell>
          <cell r="H419">
            <v>0</v>
          </cell>
          <cell r="I419">
            <v>0</v>
          </cell>
          <cell r="J419">
            <v>0</v>
          </cell>
          <cell r="K419">
            <v>0</v>
          </cell>
          <cell r="L419">
            <v>0</v>
          </cell>
          <cell r="M419">
            <v>0</v>
          </cell>
          <cell r="N419">
            <v>0</v>
          </cell>
          <cell r="O419">
            <v>0</v>
          </cell>
          <cell r="P419">
            <v>0</v>
          </cell>
          <cell r="Q419">
            <v>0</v>
          </cell>
          <cell r="R419">
            <v>0</v>
          </cell>
          <cell r="S419">
            <v>0</v>
          </cell>
          <cell r="T419">
            <v>0</v>
          </cell>
          <cell r="U419">
            <v>0</v>
          </cell>
          <cell r="V419">
            <v>0</v>
          </cell>
          <cell r="W419">
            <v>0</v>
          </cell>
          <cell r="X419">
            <v>0</v>
          </cell>
          <cell r="Y419">
            <v>0</v>
          </cell>
          <cell r="Z419">
            <v>0</v>
          </cell>
          <cell r="AA419">
            <v>0</v>
          </cell>
          <cell r="AB419">
            <v>0</v>
          </cell>
          <cell r="AD419">
            <v>0</v>
          </cell>
          <cell r="AE419">
            <v>0</v>
          </cell>
          <cell r="AG419">
            <v>0</v>
          </cell>
          <cell r="AH419">
            <v>0</v>
          </cell>
          <cell r="AJ419">
            <v>0</v>
          </cell>
        </row>
        <row r="420">
          <cell r="A420" t="str">
            <v>SCI HEROUVILLE STE 5138BUDGET 2013</v>
          </cell>
          <cell r="B420" t="str">
            <v>SCI HEROUVILLE STE 5138</v>
          </cell>
          <cell r="C420" t="str">
            <v>BUDGET 2013</v>
          </cell>
          <cell r="D420">
            <v>0</v>
          </cell>
          <cell r="E420">
            <v>0</v>
          </cell>
          <cell r="F420">
            <v>0</v>
          </cell>
          <cell r="G420">
            <v>0</v>
          </cell>
          <cell r="H420">
            <v>0</v>
          </cell>
          <cell r="I420">
            <v>0</v>
          </cell>
          <cell r="J420">
            <v>0</v>
          </cell>
          <cell r="K420">
            <v>0</v>
          </cell>
          <cell r="L420">
            <v>0</v>
          </cell>
          <cell r="M420">
            <v>0</v>
          </cell>
          <cell r="N420">
            <v>0</v>
          </cell>
          <cell r="O420">
            <v>0</v>
          </cell>
          <cell r="P420">
            <v>0</v>
          </cell>
          <cell r="Q420">
            <v>0</v>
          </cell>
          <cell r="R420">
            <v>0</v>
          </cell>
          <cell r="S420">
            <v>0</v>
          </cell>
          <cell r="T420">
            <v>0</v>
          </cell>
          <cell r="U420">
            <v>0</v>
          </cell>
          <cell r="V420">
            <v>0</v>
          </cell>
          <cell r="W420">
            <v>0</v>
          </cell>
          <cell r="X420">
            <v>0</v>
          </cell>
          <cell r="Y420">
            <v>0</v>
          </cell>
          <cell r="Z420">
            <v>0</v>
          </cell>
          <cell r="AA420">
            <v>0</v>
          </cell>
          <cell r="AB420">
            <v>0</v>
          </cell>
          <cell r="AD420">
            <v>0</v>
          </cell>
          <cell r="AE420">
            <v>0</v>
          </cell>
          <cell r="AG420">
            <v>0</v>
          </cell>
          <cell r="AH420">
            <v>0</v>
          </cell>
          <cell r="AJ420">
            <v>0</v>
          </cell>
        </row>
        <row r="421">
          <cell r="A421" t="str">
            <v>SCI HEROUVILLE STE 5138BUDGET 2014</v>
          </cell>
          <cell r="B421" t="str">
            <v>SCI HEROUVILLE STE 5138</v>
          </cell>
          <cell r="C421" t="str">
            <v>BUDGET 2014</v>
          </cell>
          <cell r="D421">
            <v>0</v>
          </cell>
          <cell r="E421">
            <v>0</v>
          </cell>
          <cell r="F421">
            <v>0</v>
          </cell>
          <cell r="G421">
            <v>0</v>
          </cell>
          <cell r="H421">
            <v>0</v>
          </cell>
          <cell r="I421">
            <v>0</v>
          </cell>
          <cell r="J421">
            <v>0</v>
          </cell>
          <cell r="K421">
            <v>0</v>
          </cell>
          <cell r="L421">
            <v>0</v>
          </cell>
          <cell r="M421">
            <v>0</v>
          </cell>
          <cell r="N421">
            <v>0</v>
          </cell>
          <cell r="O421">
            <v>0</v>
          </cell>
          <cell r="P421">
            <v>0</v>
          </cell>
          <cell r="Q421">
            <v>0</v>
          </cell>
          <cell r="R421">
            <v>0</v>
          </cell>
          <cell r="S421">
            <v>0</v>
          </cell>
          <cell r="T421">
            <v>0</v>
          </cell>
          <cell r="U421">
            <v>0</v>
          </cell>
          <cell r="V421">
            <v>0</v>
          </cell>
          <cell r="W421">
            <v>0</v>
          </cell>
          <cell r="X421">
            <v>0</v>
          </cell>
          <cell r="Y421">
            <v>0</v>
          </cell>
          <cell r="Z421">
            <v>0</v>
          </cell>
          <cell r="AA421">
            <v>0</v>
          </cell>
          <cell r="AB421">
            <v>0</v>
          </cell>
          <cell r="AD421">
            <v>0</v>
          </cell>
          <cell r="AE421">
            <v>0</v>
          </cell>
          <cell r="AG421">
            <v>0</v>
          </cell>
          <cell r="AH421">
            <v>0</v>
          </cell>
          <cell r="AJ421">
            <v>0</v>
          </cell>
        </row>
        <row r="422">
          <cell r="A422" t="str">
            <v>SCI HEROUVILLE STE 5138BUDGET 2015</v>
          </cell>
          <cell r="B422" t="str">
            <v>SCI HEROUVILLE STE 5138</v>
          </cell>
          <cell r="C422" t="str">
            <v>BUDGET 2015</v>
          </cell>
          <cell r="D422">
            <v>0</v>
          </cell>
          <cell r="E422">
            <v>0</v>
          </cell>
          <cell r="F422">
            <v>0</v>
          </cell>
          <cell r="G422">
            <v>0</v>
          </cell>
          <cell r="H422">
            <v>0</v>
          </cell>
          <cell r="I422">
            <v>0</v>
          </cell>
          <cell r="J422">
            <v>0</v>
          </cell>
          <cell r="K422">
            <v>0</v>
          </cell>
          <cell r="L422">
            <v>0</v>
          </cell>
          <cell r="M422">
            <v>0</v>
          </cell>
          <cell r="N422">
            <v>0</v>
          </cell>
          <cell r="O422">
            <v>0</v>
          </cell>
          <cell r="P422">
            <v>0</v>
          </cell>
          <cell r="Q422">
            <v>0</v>
          </cell>
          <cell r="R422">
            <v>0</v>
          </cell>
          <cell r="S422">
            <v>0</v>
          </cell>
          <cell r="T422">
            <v>0</v>
          </cell>
          <cell r="U422">
            <v>0</v>
          </cell>
          <cell r="V422">
            <v>0</v>
          </cell>
          <cell r="W422">
            <v>0</v>
          </cell>
          <cell r="X422">
            <v>0</v>
          </cell>
          <cell r="Y422">
            <v>0</v>
          </cell>
          <cell r="Z422">
            <v>0</v>
          </cell>
          <cell r="AA422">
            <v>0</v>
          </cell>
          <cell r="AB422">
            <v>0</v>
          </cell>
          <cell r="AD422">
            <v>0</v>
          </cell>
          <cell r="AE422">
            <v>0</v>
          </cell>
          <cell r="AG422">
            <v>0</v>
          </cell>
          <cell r="AH422">
            <v>0</v>
          </cell>
          <cell r="AJ422">
            <v>0</v>
          </cell>
        </row>
        <row r="423">
          <cell r="A423" t="str">
            <v>SCI HEROUVILLE STE 5138BUDGET 2016</v>
          </cell>
          <cell r="B423" t="str">
            <v>SCI HEROUVILLE STE 5138</v>
          </cell>
          <cell r="C423" t="str">
            <v>BUDGET 2016</v>
          </cell>
          <cell r="D423">
            <v>0</v>
          </cell>
          <cell r="E423">
            <v>0</v>
          </cell>
          <cell r="F423">
            <v>0</v>
          </cell>
          <cell r="G423">
            <v>0</v>
          </cell>
          <cell r="H423">
            <v>0</v>
          </cell>
          <cell r="I423">
            <v>0</v>
          </cell>
          <cell r="J423">
            <v>0</v>
          </cell>
          <cell r="K423">
            <v>0</v>
          </cell>
          <cell r="L423">
            <v>0</v>
          </cell>
          <cell r="M423">
            <v>0</v>
          </cell>
          <cell r="N423">
            <v>0</v>
          </cell>
          <cell r="O423">
            <v>0</v>
          </cell>
          <cell r="P423">
            <v>0</v>
          </cell>
          <cell r="Q423">
            <v>0</v>
          </cell>
          <cell r="R423">
            <v>0</v>
          </cell>
          <cell r="S423">
            <v>0</v>
          </cell>
          <cell r="T423">
            <v>0</v>
          </cell>
          <cell r="U423">
            <v>0</v>
          </cell>
          <cell r="V423">
            <v>0</v>
          </cell>
          <cell r="W423">
            <v>0</v>
          </cell>
          <cell r="X423">
            <v>0</v>
          </cell>
          <cell r="Y423">
            <v>0</v>
          </cell>
          <cell r="Z423">
            <v>0</v>
          </cell>
          <cell r="AA423">
            <v>0</v>
          </cell>
          <cell r="AB423">
            <v>0</v>
          </cell>
          <cell r="AD423">
            <v>0</v>
          </cell>
          <cell r="AE423">
            <v>0</v>
          </cell>
          <cell r="AG423">
            <v>0</v>
          </cell>
          <cell r="AH423">
            <v>0</v>
          </cell>
          <cell r="AJ423">
            <v>0</v>
          </cell>
        </row>
        <row r="424">
          <cell r="A424" t="str">
            <v>SCI HEROUVILLE STE 5138BUDGET 2017</v>
          </cell>
          <cell r="B424" t="str">
            <v>SCI HEROUVILLE STE 5138</v>
          </cell>
          <cell r="C424" t="str">
            <v>BUDGET 2017</v>
          </cell>
          <cell r="D424">
            <v>0</v>
          </cell>
          <cell r="E424">
            <v>0</v>
          </cell>
          <cell r="F424">
            <v>0</v>
          </cell>
          <cell r="G424">
            <v>0</v>
          </cell>
          <cell r="H424">
            <v>0</v>
          </cell>
          <cell r="I424">
            <v>0</v>
          </cell>
          <cell r="J424">
            <v>0</v>
          </cell>
          <cell r="K424">
            <v>0</v>
          </cell>
          <cell r="L424">
            <v>0</v>
          </cell>
          <cell r="M424">
            <v>0</v>
          </cell>
          <cell r="N424">
            <v>0</v>
          </cell>
          <cell r="O424">
            <v>0</v>
          </cell>
          <cell r="P424">
            <v>0</v>
          </cell>
          <cell r="Q424">
            <v>0</v>
          </cell>
          <cell r="R424">
            <v>0</v>
          </cell>
          <cell r="S424">
            <v>0</v>
          </cell>
          <cell r="T424">
            <v>0</v>
          </cell>
          <cell r="U424">
            <v>0</v>
          </cell>
          <cell r="V424">
            <v>0</v>
          </cell>
          <cell r="W424">
            <v>0</v>
          </cell>
          <cell r="X424">
            <v>0</v>
          </cell>
          <cell r="Y424">
            <v>0</v>
          </cell>
          <cell r="Z424">
            <v>0</v>
          </cell>
          <cell r="AA424">
            <v>0</v>
          </cell>
          <cell r="AB424">
            <v>0</v>
          </cell>
          <cell r="AD424">
            <v>0</v>
          </cell>
          <cell r="AE424">
            <v>0</v>
          </cell>
          <cell r="AG424">
            <v>0</v>
          </cell>
          <cell r="AH424">
            <v>0</v>
          </cell>
          <cell r="AJ424">
            <v>0</v>
          </cell>
        </row>
        <row r="425">
          <cell r="A425" t="str">
            <v>SAS PYRAMIDE 2 STE 514838717</v>
          </cell>
          <cell r="B425" t="str">
            <v>SAS PYRAMIDE 2 STE 5148</v>
          </cell>
          <cell r="C425">
            <v>38717</v>
          </cell>
          <cell r="D425">
            <v>0</v>
          </cell>
          <cell r="E425">
            <v>0</v>
          </cell>
          <cell r="F425">
            <v>0</v>
          </cell>
          <cell r="G425">
            <v>0</v>
          </cell>
          <cell r="H425">
            <v>0</v>
          </cell>
          <cell r="I425">
            <v>0</v>
          </cell>
          <cell r="J425">
            <v>0</v>
          </cell>
          <cell r="K425">
            <v>0</v>
          </cell>
          <cell r="L425">
            <v>0</v>
          </cell>
          <cell r="M425">
            <v>0.1</v>
          </cell>
          <cell r="N425">
            <v>0</v>
          </cell>
          <cell r="O425">
            <v>0</v>
          </cell>
          <cell r="P425">
            <v>0</v>
          </cell>
          <cell r="Q425">
            <v>0</v>
          </cell>
          <cell r="R425">
            <v>0</v>
          </cell>
          <cell r="S425">
            <v>15.069600000000001</v>
          </cell>
          <cell r="T425">
            <v>0.36259999999999998</v>
          </cell>
          <cell r="U425">
            <v>0</v>
          </cell>
          <cell r="V425">
            <v>0</v>
          </cell>
          <cell r="W425">
            <v>0</v>
          </cell>
          <cell r="X425">
            <v>0</v>
          </cell>
          <cell r="Y425">
            <v>0</v>
          </cell>
          <cell r="Z425">
            <v>0</v>
          </cell>
          <cell r="AA425">
            <v>0</v>
          </cell>
          <cell r="AB425">
            <v>0</v>
          </cell>
          <cell r="AD425">
            <v>6444.2857200000008</v>
          </cell>
          <cell r="AE425">
            <v>2608.5764599999998</v>
          </cell>
          <cell r="AG425">
            <v>0</v>
          </cell>
          <cell r="AH425">
            <v>0</v>
          </cell>
          <cell r="AJ425">
            <v>0</v>
          </cell>
        </row>
        <row r="426">
          <cell r="A426" t="str">
            <v>SAS PYRAMIDE 2 STE 514839082</v>
          </cell>
          <cell r="B426" t="str">
            <v>SAS PYRAMIDE 2 STE 5148</v>
          </cell>
          <cell r="C426">
            <v>39082</v>
          </cell>
          <cell r="D426">
            <v>0</v>
          </cell>
          <cell r="E426">
            <v>0</v>
          </cell>
          <cell r="F426">
            <v>0</v>
          </cell>
          <cell r="G426">
            <v>0</v>
          </cell>
          <cell r="H426">
            <v>0</v>
          </cell>
          <cell r="I426">
            <v>0</v>
          </cell>
          <cell r="J426">
            <v>0</v>
          </cell>
          <cell r="K426">
            <v>0</v>
          </cell>
          <cell r="L426">
            <v>0</v>
          </cell>
          <cell r="M426">
            <v>0.1</v>
          </cell>
          <cell r="N426">
            <v>0</v>
          </cell>
          <cell r="O426">
            <v>0</v>
          </cell>
          <cell r="P426">
            <v>0</v>
          </cell>
          <cell r="Q426">
            <v>0</v>
          </cell>
          <cell r="R426">
            <v>0</v>
          </cell>
          <cell r="S426">
            <v>4.1022799999999995</v>
          </cell>
          <cell r="T426">
            <v>0.34259999999999996</v>
          </cell>
          <cell r="U426">
            <v>0</v>
          </cell>
          <cell r="V426">
            <v>0</v>
          </cell>
          <cell r="W426">
            <v>0</v>
          </cell>
          <cell r="X426">
            <v>0</v>
          </cell>
          <cell r="Y426">
            <v>0</v>
          </cell>
          <cell r="Z426">
            <v>0</v>
          </cell>
          <cell r="AA426">
            <v>0</v>
          </cell>
          <cell r="AB426">
            <v>0</v>
          </cell>
          <cell r="AD426">
            <v>9723.4121400000004</v>
          </cell>
          <cell r="AE426">
            <v>2735.0667400000002</v>
          </cell>
          <cell r="AG426">
            <v>0</v>
          </cell>
          <cell r="AH426">
            <v>0</v>
          </cell>
          <cell r="AJ426">
            <v>0</v>
          </cell>
        </row>
        <row r="427">
          <cell r="A427" t="str">
            <v>SAS PYRAMIDE 2 STE 514839447</v>
          </cell>
          <cell r="B427" t="str">
            <v>SAS PYRAMIDE 2 STE 5148</v>
          </cell>
          <cell r="C427">
            <v>39447</v>
          </cell>
          <cell r="D427">
            <v>0</v>
          </cell>
          <cell r="E427">
            <v>0</v>
          </cell>
          <cell r="F427">
            <v>0</v>
          </cell>
          <cell r="G427">
            <v>0</v>
          </cell>
          <cell r="H427">
            <v>0</v>
          </cell>
          <cell r="I427">
            <v>0</v>
          </cell>
          <cell r="J427">
            <v>0</v>
          </cell>
          <cell r="K427">
            <v>0</v>
          </cell>
          <cell r="L427">
            <v>0</v>
          </cell>
          <cell r="M427">
            <v>0.1046</v>
          </cell>
          <cell r="N427">
            <v>0</v>
          </cell>
          <cell r="O427">
            <v>0</v>
          </cell>
          <cell r="P427">
            <v>0</v>
          </cell>
          <cell r="Q427">
            <v>0</v>
          </cell>
          <cell r="R427">
            <v>0</v>
          </cell>
          <cell r="S427">
            <v>5.3042100000000003</v>
          </cell>
          <cell r="T427">
            <v>3.2604000000000002</v>
          </cell>
          <cell r="U427">
            <v>0</v>
          </cell>
          <cell r="V427">
            <v>0</v>
          </cell>
          <cell r="W427">
            <v>0</v>
          </cell>
          <cell r="X427">
            <v>0</v>
          </cell>
          <cell r="Y427">
            <v>0</v>
          </cell>
          <cell r="Z427">
            <v>0</v>
          </cell>
          <cell r="AA427">
            <v>0</v>
          </cell>
          <cell r="AB427">
            <v>0</v>
          </cell>
          <cell r="AD427">
            <v>10726.117500000002</v>
          </cell>
          <cell r="AE427">
            <v>4465.2723299999998</v>
          </cell>
          <cell r="AG427">
            <v>0</v>
          </cell>
          <cell r="AH427">
            <v>0</v>
          </cell>
          <cell r="AJ427">
            <v>0</v>
          </cell>
        </row>
        <row r="428">
          <cell r="A428" t="str">
            <v>SAS PYRAMIDE 2 STE 5148BUDGET 2007</v>
          </cell>
          <cell r="B428" t="str">
            <v>SAS PYRAMIDE 2 STE 5148</v>
          </cell>
          <cell r="C428" t="str">
            <v>BUDGET 2007</v>
          </cell>
          <cell r="D428">
            <v>0</v>
          </cell>
          <cell r="E428">
            <v>0</v>
          </cell>
          <cell r="F428">
            <v>0</v>
          </cell>
          <cell r="G428">
            <v>0</v>
          </cell>
          <cell r="H428">
            <v>0</v>
          </cell>
          <cell r="I428">
            <v>0</v>
          </cell>
          <cell r="J428">
            <v>0</v>
          </cell>
          <cell r="K428">
            <v>0</v>
          </cell>
          <cell r="L428">
            <v>0</v>
          </cell>
          <cell r="M428">
            <v>0</v>
          </cell>
          <cell r="N428">
            <v>0</v>
          </cell>
          <cell r="O428">
            <v>0</v>
          </cell>
          <cell r="P428">
            <v>0</v>
          </cell>
          <cell r="Q428">
            <v>0</v>
          </cell>
          <cell r="R428">
            <v>0</v>
          </cell>
          <cell r="S428">
            <v>0</v>
          </cell>
          <cell r="T428">
            <v>0</v>
          </cell>
          <cell r="U428">
            <v>0</v>
          </cell>
          <cell r="V428">
            <v>0</v>
          </cell>
          <cell r="W428">
            <v>0</v>
          </cell>
          <cell r="X428">
            <v>0</v>
          </cell>
          <cell r="Y428">
            <v>0</v>
          </cell>
          <cell r="Z428">
            <v>0</v>
          </cell>
          <cell r="AA428">
            <v>0</v>
          </cell>
          <cell r="AB428">
            <v>0</v>
          </cell>
          <cell r="AD428">
            <v>0</v>
          </cell>
          <cell r="AE428">
            <v>0</v>
          </cell>
          <cell r="AG428">
            <v>0</v>
          </cell>
          <cell r="AH428">
            <v>0</v>
          </cell>
          <cell r="AJ428">
            <v>0</v>
          </cell>
        </row>
        <row r="429">
          <cell r="A429" t="str">
            <v>SAS PYRAMIDE 2 STE 5148BUDGET 2008</v>
          </cell>
          <cell r="B429" t="str">
            <v>SAS PYRAMIDE 2 STE 5148</v>
          </cell>
          <cell r="C429" t="str">
            <v>BUDGET 2008</v>
          </cell>
          <cell r="D429">
            <v>0</v>
          </cell>
          <cell r="E429">
            <v>0</v>
          </cell>
          <cell r="F429">
            <v>0</v>
          </cell>
          <cell r="G429">
            <v>0</v>
          </cell>
          <cell r="H429">
            <v>0</v>
          </cell>
          <cell r="I429">
            <v>0</v>
          </cell>
          <cell r="J429">
            <v>0</v>
          </cell>
          <cell r="K429">
            <v>0</v>
          </cell>
          <cell r="L429">
            <v>0</v>
          </cell>
          <cell r="M429">
            <v>0</v>
          </cell>
          <cell r="N429">
            <v>0</v>
          </cell>
          <cell r="O429">
            <v>0</v>
          </cell>
          <cell r="P429">
            <v>0</v>
          </cell>
          <cell r="Q429">
            <v>0</v>
          </cell>
          <cell r="R429">
            <v>0</v>
          </cell>
          <cell r="S429">
            <v>0</v>
          </cell>
          <cell r="T429">
            <v>0</v>
          </cell>
          <cell r="U429">
            <v>0</v>
          </cell>
          <cell r="V429">
            <v>0</v>
          </cell>
          <cell r="W429">
            <v>0</v>
          </cell>
          <cell r="X429">
            <v>0</v>
          </cell>
          <cell r="Y429">
            <v>0</v>
          </cell>
          <cell r="Z429">
            <v>0</v>
          </cell>
          <cell r="AA429">
            <v>0</v>
          </cell>
          <cell r="AB429">
            <v>0</v>
          </cell>
          <cell r="AD429">
            <v>0</v>
          </cell>
          <cell r="AE429">
            <v>0</v>
          </cell>
          <cell r="AG429">
            <v>0</v>
          </cell>
          <cell r="AH429">
            <v>0</v>
          </cell>
          <cell r="AJ429">
            <v>0</v>
          </cell>
        </row>
        <row r="430">
          <cell r="A430" t="str">
            <v>SAS PYRAMIDE 2 STE 5148BUDGET 2009</v>
          </cell>
          <cell r="B430" t="str">
            <v>SAS PYRAMIDE 2 STE 5148</v>
          </cell>
          <cell r="C430" t="str">
            <v>BUDGET 2009</v>
          </cell>
          <cell r="D430">
            <v>0</v>
          </cell>
          <cell r="E430">
            <v>0</v>
          </cell>
          <cell r="F430">
            <v>0</v>
          </cell>
          <cell r="G430">
            <v>0</v>
          </cell>
          <cell r="H430">
            <v>0</v>
          </cell>
          <cell r="I430">
            <v>0</v>
          </cell>
          <cell r="J430">
            <v>0</v>
          </cell>
          <cell r="K430">
            <v>0</v>
          </cell>
          <cell r="L430">
            <v>0</v>
          </cell>
          <cell r="M430">
            <v>0</v>
          </cell>
          <cell r="N430">
            <v>0</v>
          </cell>
          <cell r="O430">
            <v>0</v>
          </cell>
          <cell r="P430">
            <v>0</v>
          </cell>
          <cell r="Q430">
            <v>0</v>
          </cell>
          <cell r="R430">
            <v>0</v>
          </cell>
          <cell r="S430">
            <v>0</v>
          </cell>
          <cell r="T430">
            <v>0</v>
          </cell>
          <cell r="U430">
            <v>0</v>
          </cell>
          <cell r="V430">
            <v>0</v>
          </cell>
          <cell r="W430">
            <v>0</v>
          </cell>
          <cell r="X430">
            <v>0</v>
          </cell>
          <cell r="Y430">
            <v>0</v>
          </cell>
          <cell r="Z430">
            <v>0</v>
          </cell>
          <cell r="AA430">
            <v>0</v>
          </cell>
          <cell r="AB430">
            <v>0</v>
          </cell>
          <cell r="AD430">
            <v>0</v>
          </cell>
          <cell r="AE430">
            <v>0</v>
          </cell>
          <cell r="AG430">
            <v>0</v>
          </cell>
          <cell r="AH430">
            <v>0</v>
          </cell>
          <cell r="AJ430">
            <v>0</v>
          </cell>
        </row>
        <row r="431">
          <cell r="A431" t="str">
            <v>SAS PYRAMIDE 2 STE 5148BUDGET 2010</v>
          </cell>
          <cell r="B431" t="str">
            <v>SAS PYRAMIDE 2 STE 5148</v>
          </cell>
          <cell r="C431" t="str">
            <v>BUDGET 2010</v>
          </cell>
          <cell r="D431">
            <v>0</v>
          </cell>
          <cell r="E431">
            <v>0</v>
          </cell>
          <cell r="F431">
            <v>0</v>
          </cell>
          <cell r="G431">
            <v>0</v>
          </cell>
          <cell r="H431">
            <v>0</v>
          </cell>
          <cell r="I431">
            <v>0</v>
          </cell>
          <cell r="J431">
            <v>0</v>
          </cell>
          <cell r="K431">
            <v>0</v>
          </cell>
          <cell r="L431">
            <v>0</v>
          </cell>
          <cell r="M431">
            <v>0</v>
          </cell>
          <cell r="N431">
            <v>0</v>
          </cell>
          <cell r="O431">
            <v>0</v>
          </cell>
          <cell r="P431">
            <v>0</v>
          </cell>
          <cell r="Q431">
            <v>0</v>
          </cell>
          <cell r="R431">
            <v>0</v>
          </cell>
          <cell r="S431">
            <v>0</v>
          </cell>
          <cell r="T431">
            <v>0</v>
          </cell>
          <cell r="U431">
            <v>0</v>
          </cell>
          <cell r="V431">
            <v>0</v>
          </cell>
          <cell r="W431">
            <v>0</v>
          </cell>
          <cell r="X431">
            <v>0</v>
          </cell>
          <cell r="Y431">
            <v>0</v>
          </cell>
          <cell r="Z431">
            <v>0</v>
          </cell>
          <cell r="AA431">
            <v>0</v>
          </cell>
          <cell r="AB431">
            <v>0</v>
          </cell>
          <cell r="AD431">
            <v>0</v>
          </cell>
          <cell r="AE431">
            <v>0</v>
          </cell>
          <cell r="AG431">
            <v>0</v>
          </cell>
          <cell r="AH431">
            <v>0</v>
          </cell>
          <cell r="AJ431">
            <v>0</v>
          </cell>
        </row>
        <row r="432">
          <cell r="A432" t="str">
            <v>SAS PYRAMIDE 2 STE 5148BUDGET 2011</v>
          </cell>
          <cell r="B432" t="str">
            <v>SAS PYRAMIDE 2 STE 5148</v>
          </cell>
          <cell r="C432" t="str">
            <v>BUDGET 2011</v>
          </cell>
          <cell r="D432">
            <v>0</v>
          </cell>
          <cell r="E432">
            <v>0</v>
          </cell>
          <cell r="F432">
            <v>0</v>
          </cell>
          <cell r="G432">
            <v>0</v>
          </cell>
          <cell r="H432">
            <v>0</v>
          </cell>
          <cell r="I432">
            <v>0</v>
          </cell>
          <cell r="J432">
            <v>0</v>
          </cell>
          <cell r="K432">
            <v>0</v>
          </cell>
          <cell r="L432">
            <v>0</v>
          </cell>
          <cell r="M432">
            <v>0</v>
          </cell>
          <cell r="N432">
            <v>0</v>
          </cell>
          <cell r="O432">
            <v>0</v>
          </cell>
          <cell r="P432">
            <v>0</v>
          </cell>
          <cell r="Q432">
            <v>0</v>
          </cell>
          <cell r="R432">
            <v>0</v>
          </cell>
          <cell r="S432">
            <v>0</v>
          </cell>
          <cell r="T432">
            <v>0</v>
          </cell>
          <cell r="U432">
            <v>0</v>
          </cell>
          <cell r="V432">
            <v>0</v>
          </cell>
          <cell r="W432">
            <v>0</v>
          </cell>
          <cell r="X432">
            <v>0</v>
          </cell>
          <cell r="Y432">
            <v>0</v>
          </cell>
          <cell r="Z432">
            <v>0</v>
          </cell>
          <cell r="AA432">
            <v>0</v>
          </cell>
          <cell r="AB432">
            <v>0</v>
          </cell>
          <cell r="AD432">
            <v>0</v>
          </cell>
          <cell r="AE432">
            <v>0</v>
          </cell>
          <cell r="AG432">
            <v>0</v>
          </cell>
          <cell r="AH432">
            <v>0</v>
          </cell>
          <cell r="AJ432">
            <v>0</v>
          </cell>
        </row>
        <row r="433">
          <cell r="A433" t="str">
            <v>SAS PYRAMIDE 2 STE 5148BUDGET 2012</v>
          </cell>
          <cell r="B433" t="str">
            <v>SAS PYRAMIDE 2 STE 5148</v>
          </cell>
          <cell r="C433" t="str">
            <v>BUDGET 2012</v>
          </cell>
          <cell r="D433">
            <v>0</v>
          </cell>
          <cell r="E433">
            <v>0</v>
          </cell>
          <cell r="F433">
            <v>0</v>
          </cell>
          <cell r="G433">
            <v>0</v>
          </cell>
          <cell r="H433">
            <v>0</v>
          </cell>
          <cell r="I433">
            <v>0</v>
          </cell>
          <cell r="J433">
            <v>0</v>
          </cell>
          <cell r="K433">
            <v>0</v>
          </cell>
          <cell r="L433">
            <v>0</v>
          </cell>
          <cell r="M433">
            <v>0</v>
          </cell>
          <cell r="N433">
            <v>0</v>
          </cell>
          <cell r="O433">
            <v>0</v>
          </cell>
          <cell r="P433">
            <v>0</v>
          </cell>
          <cell r="Q433">
            <v>0</v>
          </cell>
          <cell r="R433">
            <v>0</v>
          </cell>
          <cell r="S433">
            <v>0</v>
          </cell>
          <cell r="T433">
            <v>0</v>
          </cell>
          <cell r="U433">
            <v>0</v>
          </cell>
          <cell r="V433">
            <v>0</v>
          </cell>
          <cell r="W433">
            <v>0</v>
          </cell>
          <cell r="X433">
            <v>0</v>
          </cell>
          <cell r="Y433">
            <v>0</v>
          </cell>
          <cell r="Z433">
            <v>0</v>
          </cell>
          <cell r="AA433">
            <v>0</v>
          </cell>
          <cell r="AB433">
            <v>0</v>
          </cell>
          <cell r="AD433">
            <v>0</v>
          </cell>
          <cell r="AE433">
            <v>0</v>
          </cell>
          <cell r="AG433">
            <v>0</v>
          </cell>
          <cell r="AH433">
            <v>0</v>
          </cell>
          <cell r="AJ433">
            <v>0</v>
          </cell>
        </row>
        <row r="434">
          <cell r="A434" t="str">
            <v>SAS PYRAMIDE 2 STE 5148BUDGET 2013</v>
          </cell>
          <cell r="B434" t="str">
            <v>SAS PYRAMIDE 2 STE 5148</v>
          </cell>
          <cell r="C434" t="str">
            <v>BUDGET 2013</v>
          </cell>
          <cell r="D434">
            <v>0</v>
          </cell>
          <cell r="E434">
            <v>0</v>
          </cell>
          <cell r="F434">
            <v>0</v>
          </cell>
          <cell r="G434">
            <v>0</v>
          </cell>
          <cell r="H434">
            <v>0</v>
          </cell>
          <cell r="I434">
            <v>0</v>
          </cell>
          <cell r="J434">
            <v>0</v>
          </cell>
          <cell r="K434">
            <v>0</v>
          </cell>
          <cell r="L434">
            <v>0</v>
          </cell>
          <cell r="M434">
            <v>0</v>
          </cell>
          <cell r="N434">
            <v>0</v>
          </cell>
          <cell r="O434">
            <v>0</v>
          </cell>
          <cell r="P434">
            <v>0</v>
          </cell>
          <cell r="Q434">
            <v>0</v>
          </cell>
          <cell r="R434">
            <v>0</v>
          </cell>
          <cell r="S434">
            <v>0</v>
          </cell>
          <cell r="T434">
            <v>0</v>
          </cell>
          <cell r="U434">
            <v>0</v>
          </cell>
          <cell r="V434">
            <v>0</v>
          </cell>
          <cell r="W434">
            <v>0</v>
          </cell>
          <cell r="X434">
            <v>0</v>
          </cell>
          <cell r="Y434">
            <v>0</v>
          </cell>
          <cell r="Z434">
            <v>0</v>
          </cell>
          <cell r="AA434">
            <v>0</v>
          </cell>
          <cell r="AB434">
            <v>0</v>
          </cell>
          <cell r="AD434">
            <v>0</v>
          </cell>
          <cell r="AE434">
            <v>0</v>
          </cell>
          <cell r="AG434">
            <v>0</v>
          </cell>
          <cell r="AH434">
            <v>0</v>
          </cell>
          <cell r="AJ434">
            <v>0</v>
          </cell>
        </row>
        <row r="435">
          <cell r="A435" t="str">
            <v>SAS PYRAMIDE 2 STE 5148BUDGET 2014</v>
          </cell>
          <cell r="B435" t="str">
            <v>SAS PYRAMIDE 2 STE 5148</v>
          </cell>
          <cell r="C435" t="str">
            <v>BUDGET 2014</v>
          </cell>
          <cell r="D435">
            <v>0</v>
          </cell>
          <cell r="E435">
            <v>0</v>
          </cell>
          <cell r="F435">
            <v>0</v>
          </cell>
          <cell r="G435">
            <v>0</v>
          </cell>
          <cell r="H435">
            <v>0</v>
          </cell>
          <cell r="I435">
            <v>0</v>
          </cell>
          <cell r="J435">
            <v>0</v>
          </cell>
          <cell r="K435">
            <v>0</v>
          </cell>
          <cell r="L435">
            <v>0</v>
          </cell>
          <cell r="M435">
            <v>0</v>
          </cell>
          <cell r="N435">
            <v>0</v>
          </cell>
          <cell r="O435">
            <v>0</v>
          </cell>
          <cell r="P435">
            <v>0</v>
          </cell>
          <cell r="Q435">
            <v>0</v>
          </cell>
          <cell r="R435">
            <v>0</v>
          </cell>
          <cell r="S435">
            <v>0</v>
          </cell>
          <cell r="T435">
            <v>0</v>
          </cell>
          <cell r="U435">
            <v>0</v>
          </cell>
          <cell r="V435">
            <v>0</v>
          </cell>
          <cell r="W435">
            <v>0</v>
          </cell>
          <cell r="X435">
            <v>0</v>
          </cell>
          <cell r="Y435">
            <v>0</v>
          </cell>
          <cell r="Z435">
            <v>0</v>
          </cell>
          <cell r="AA435">
            <v>0</v>
          </cell>
          <cell r="AB435">
            <v>0</v>
          </cell>
          <cell r="AD435">
            <v>0</v>
          </cell>
          <cell r="AE435">
            <v>0</v>
          </cell>
          <cell r="AG435">
            <v>0</v>
          </cell>
          <cell r="AH435">
            <v>0</v>
          </cell>
          <cell r="AJ435">
            <v>0</v>
          </cell>
        </row>
        <row r="436">
          <cell r="A436" t="str">
            <v>SAS PYRAMIDE 2 STE 5148BUDGET 2015</v>
          </cell>
          <cell r="B436" t="str">
            <v>SAS PYRAMIDE 2 STE 5148</v>
          </cell>
          <cell r="C436" t="str">
            <v>BUDGET 2015</v>
          </cell>
          <cell r="D436">
            <v>0</v>
          </cell>
          <cell r="E436">
            <v>0</v>
          </cell>
          <cell r="F436">
            <v>0</v>
          </cell>
          <cell r="G436">
            <v>0</v>
          </cell>
          <cell r="H436">
            <v>0</v>
          </cell>
          <cell r="I436">
            <v>0</v>
          </cell>
          <cell r="J436">
            <v>0</v>
          </cell>
          <cell r="K436">
            <v>0</v>
          </cell>
          <cell r="L436">
            <v>0</v>
          </cell>
          <cell r="M436">
            <v>0</v>
          </cell>
          <cell r="N436">
            <v>0</v>
          </cell>
          <cell r="O436">
            <v>0</v>
          </cell>
          <cell r="P436">
            <v>0</v>
          </cell>
          <cell r="Q436">
            <v>0</v>
          </cell>
          <cell r="R436">
            <v>0</v>
          </cell>
          <cell r="S436">
            <v>0</v>
          </cell>
          <cell r="T436">
            <v>0</v>
          </cell>
          <cell r="U436">
            <v>0</v>
          </cell>
          <cell r="V436">
            <v>0</v>
          </cell>
          <cell r="W436">
            <v>0</v>
          </cell>
          <cell r="X436">
            <v>0</v>
          </cell>
          <cell r="Y436">
            <v>0</v>
          </cell>
          <cell r="Z436">
            <v>0</v>
          </cell>
          <cell r="AA436">
            <v>0</v>
          </cell>
          <cell r="AB436">
            <v>0</v>
          </cell>
          <cell r="AD436">
            <v>0</v>
          </cell>
          <cell r="AE436">
            <v>0</v>
          </cell>
          <cell r="AG436">
            <v>0</v>
          </cell>
          <cell r="AH436">
            <v>0</v>
          </cell>
          <cell r="AJ436">
            <v>0</v>
          </cell>
        </row>
        <row r="437">
          <cell r="A437" t="str">
            <v>SAS PYRAMIDE 2 STE 5148BUDGET 2016</v>
          </cell>
          <cell r="B437" t="str">
            <v>SAS PYRAMIDE 2 STE 5148</v>
          </cell>
          <cell r="C437" t="str">
            <v>BUDGET 2016</v>
          </cell>
          <cell r="D437">
            <v>0</v>
          </cell>
          <cell r="E437">
            <v>0</v>
          </cell>
          <cell r="F437">
            <v>0</v>
          </cell>
          <cell r="G437">
            <v>0</v>
          </cell>
          <cell r="H437">
            <v>0</v>
          </cell>
          <cell r="I437">
            <v>0</v>
          </cell>
          <cell r="J437">
            <v>0</v>
          </cell>
          <cell r="K437">
            <v>0</v>
          </cell>
          <cell r="L437">
            <v>0</v>
          </cell>
          <cell r="M437">
            <v>0</v>
          </cell>
          <cell r="N437">
            <v>0</v>
          </cell>
          <cell r="O437">
            <v>0</v>
          </cell>
          <cell r="P437">
            <v>0</v>
          </cell>
          <cell r="Q437">
            <v>0</v>
          </cell>
          <cell r="R437">
            <v>0</v>
          </cell>
          <cell r="S437">
            <v>0</v>
          </cell>
          <cell r="T437">
            <v>0</v>
          </cell>
          <cell r="U437">
            <v>0</v>
          </cell>
          <cell r="V437">
            <v>0</v>
          </cell>
          <cell r="W437">
            <v>0</v>
          </cell>
          <cell r="X437">
            <v>0</v>
          </cell>
          <cell r="Y437">
            <v>0</v>
          </cell>
          <cell r="Z437">
            <v>0</v>
          </cell>
          <cell r="AA437">
            <v>0</v>
          </cell>
          <cell r="AB437">
            <v>0</v>
          </cell>
          <cell r="AD437">
            <v>0</v>
          </cell>
          <cell r="AE437">
            <v>0</v>
          </cell>
          <cell r="AG437">
            <v>0</v>
          </cell>
          <cell r="AH437">
            <v>0</v>
          </cell>
          <cell r="AJ437">
            <v>0</v>
          </cell>
        </row>
        <row r="438">
          <cell r="A438" t="str">
            <v>SAS PYRAMIDE 2 STE 5148BUDGET 2017</v>
          </cell>
          <cell r="B438" t="str">
            <v>SAS PYRAMIDE 2 STE 5148</v>
          </cell>
          <cell r="C438" t="str">
            <v>BUDGET 2017</v>
          </cell>
          <cell r="D438">
            <v>0</v>
          </cell>
          <cell r="E438">
            <v>0</v>
          </cell>
          <cell r="F438">
            <v>0</v>
          </cell>
          <cell r="G438">
            <v>0</v>
          </cell>
          <cell r="H438">
            <v>0</v>
          </cell>
          <cell r="I438">
            <v>0</v>
          </cell>
          <cell r="J438">
            <v>0</v>
          </cell>
          <cell r="K438">
            <v>0</v>
          </cell>
          <cell r="L438">
            <v>0</v>
          </cell>
          <cell r="M438">
            <v>0</v>
          </cell>
          <cell r="N438">
            <v>0</v>
          </cell>
          <cell r="O438">
            <v>0</v>
          </cell>
          <cell r="P438">
            <v>0</v>
          </cell>
          <cell r="Q438">
            <v>0</v>
          </cell>
          <cell r="R438">
            <v>0</v>
          </cell>
          <cell r="S438">
            <v>0</v>
          </cell>
          <cell r="T438">
            <v>0</v>
          </cell>
          <cell r="U438">
            <v>0</v>
          </cell>
          <cell r="V438">
            <v>0</v>
          </cell>
          <cell r="W438">
            <v>0</v>
          </cell>
          <cell r="X438">
            <v>0</v>
          </cell>
          <cell r="Y438">
            <v>0</v>
          </cell>
          <cell r="Z438">
            <v>0</v>
          </cell>
          <cell r="AA438">
            <v>0</v>
          </cell>
          <cell r="AB438">
            <v>0</v>
          </cell>
          <cell r="AD438">
            <v>0</v>
          </cell>
          <cell r="AE438">
            <v>0</v>
          </cell>
          <cell r="AG438">
            <v>0</v>
          </cell>
          <cell r="AH438">
            <v>0</v>
          </cell>
          <cell r="AJ438">
            <v>0</v>
          </cell>
        </row>
        <row r="439">
          <cell r="A439" t="str">
            <v>SCI QUAI DE SEINE STE 514938717</v>
          </cell>
          <cell r="B439" t="str">
            <v>SCI QUAI DE SEINE STE 5149</v>
          </cell>
          <cell r="C439">
            <v>38717</v>
          </cell>
          <cell r="D439">
            <v>452.56476000000004</v>
          </cell>
          <cell r="E439">
            <v>3.5400000000000002E-3</v>
          </cell>
          <cell r="F439">
            <v>86.08386999999999</v>
          </cell>
          <cell r="G439">
            <v>15.946759999999999</v>
          </cell>
          <cell r="H439">
            <v>10.4079</v>
          </cell>
          <cell r="I439">
            <v>0</v>
          </cell>
          <cell r="J439">
            <v>0</v>
          </cell>
          <cell r="K439">
            <v>0</v>
          </cell>
          <cell r="L439">
            <v>74.900700000000001</v>
          </cell>
          <cell r="M439">
            <v>1.8099400000000001</v>
          </cell>
          <cell r="N439">
            <v>19.912849999999999</v>
          </cell>
          <cell r="O439">
            <v>0</v>
          </cell>
          <cell r="P439">
            <v>0</v>
          </cell>
          <cell r="Q439">
            <v>0</v>
          </cell>
          <cell r="R439">
            <v>0</v>
          </cell>
          <cell r="S439">
            <v>10.43366</v>
          </cell>
          <cell r="T439">
            <v>0.35792000000000002</v>
          </cell>
          <cell r="U439">
            <v>4.7489999999999997</v>
          </cell>
          <cell r="V439">
            <v>11.198</v>
          </cell>
          <cell r="W439">
            <v>1.2769999999999999</v>
          </cell>
          <cell r="X439">
            <v>0</v>
          </cell>
          <cell r="Y439">
            <v>171.69315999999998</v>
          </cell>
          <cell r="Z439">
            <v>0</v>
          </cell>
          <cell r="AA439">
            <v>6.0999999999999997E-4</v>
          </cell>
          <cell r="AB439">
            <v>0</v>
          </cell>
          <cell r="AD439">
            <v>7.1755800000000001</v>
          </cell>
          <cell r="AE439">
            <v>318.87441999999999</v>
          </cell>
          <cell r="AG439">
            <v>0</v>
          </cell>
          <cell r="AH439">
            <v>0</v>
          </cell>
          <cell r="AJ439">
            <v>0</v>
          </cell>
        </row>
        <row r="440">
          <cell r="A440" t="str">
            <v>SCI QUAI DE SEINE STE 514939082</v>
          </cell>
          <cell r="B440" t="str">
            <v>SCI QUAI DE SEINE STE 5149</v>
          </cell>
          <cell r="C440">
            <v>39082</v>
          </cell>
          <cell r="D440">
            <v>343.44448</v>
          </cell>
          <cell r="E440">
            <v>2.3799999999999997E-3</v>
          </cell>
          <cell r="F440">
            <v>73.930290000000014</v>
          </cell>
          <cell r="G440">
            <v>14.441990000000001</v>
          </cell>
          <cell r="H440">
            <v>0.65402000000000404</v>
          </cell>
          <cell r="I440">
            <v>0</v>
          </cell>
          <cell r="J440">
            <v>0</v>
          </cell>
          <cell r="K440">
            <v>0</v>
          </cell>
          <cell r="L440">
            <v>59.732399999999998</v>
          </cell>
          <cell r="M440">
            <v>1.25865</v>
          </cell>
          <cell r="N440">
            <v>45.9099</v>
          </cell>
          <cell r="O440">
            <v>14.05288</v>
          </cell>
          <cell r="P440">
            <v>0</v>
          </cell>
          <cell r="Q440">
            <v>0</v>
          </cell>
          <cell r="R440">
            <v>0</v>
          </cell>
          <cell r="S440">
            <v>6.5967000000000011</v>
          </cell>
          <cell r="T440">
            <v>0.30401</v>
          </cell>
          <cell r="U440">
            <v>4.9039999999999999</v>
          </cell>
          <cell r="V440">
            <v>11.198</v>
          </cell>
          <cell r="W440">
            <v>0.95099999999999996</v>
          </cell>
          <cell r="X440">
            <v>0</v>
          </cell>
          <cell r="Y440">
            <v>171.69315999999998</v>
          </cell>
          <cell r="Z440">
            <v>0</v>
          </cell>
          <cell r="AA440">
            <v>1.25E-3</v>
          </cell>
          <cell r="AB440">
            <v>0</v>
          </cell>
          <cell r="AD440">
            <v>9.2976299999999998</v>
          </cell>
          <cell r="AE440">
            <v>323.88081</v>
          </cell>
          <cell r="AG440">
            <v>0</v>
          </cell>
          <cell r="AH440">
            <v>0</v>
          </cell>
          <cell r="AJ440">
            <v>0</v>
          </cell>
        </row>
        <row r="441">
          <cell r="A441" t="str">
            <v>SCI QUAI DE SEINE STE 514939447</v>
          </cell>
          <cell r="B441" t="str">
            <v>SCI QUAI DE SEINE STE 5149</v>
          </cell>
          <cell r="C441">
            <v>39447</v>
          </cell>
          <cell r="D441">
            <v>414.48790000000002</v>
          </cell>
          <cell r="E441">
            <v>5.7670399999999997</v>
          </cell>
          <cell r="F441">
            <v>74.351869999999991</v>
          </cell>
          <cell r="G441">
            <v>16.248999999999999</v>
          </cell>
          <cell r="H441">
            <v>4.4485200000000003</v>
          </cell>
          <cell r="I441">
            <v>0</v>
          </cell>
          <cell r="J441">
            <v>0</v>
          </cell>
          <cell r="K441">
            <v>0</v>
          </cell>
          <cell r="L441">
            <v>81.146410000000003</v>
          </cell>
          <cell r="M441">
            <v>1.07375</v>
          </cell>
          <cell r="N441">
            <v>0</v>
          </cell>
          <cell r="O441">
            <v>19.296140000000001</v>
          </cell>
          <cell r="P441">
            <v>0</v>
          </cell>
          <cell r="Q441">
            <v>0</v>
          </cell>
          <cell r="R441">
            <v>0</v>
          </cell>
          <cell r="S441">
            <v>6.3244800000000003</v>
          </cell>
          <cell r="T441">
            <v>0.44142000000000003</v>
          </cell>
          <cell r="U441">
            <v>5.0510000000000002</v>
          </cell>
          <cell r="V441">
            <v>11.198</v>
          </cell>
          <cell r="W441">
            <v>0.97</v>
          </cell>
          <cell r="X441">
            <v>0</v>
          </cell>
          <cell r="Y441">
            <v>94.325279999999978</v>
          </cell>
          <cell r="Z441">
            <v>0</v>
          </cell>
          <cell r="AA441">
            <v>1.82E-3</v>
          </cell>
          <cell r="AB441">
            <v>0</v>
          </cell>
          <cell r="AD441">
            <v>10.12799</v>
          </cell>
          <cell r="AE441">
            <v>400.8014</v>
          </cell>
          <cell r="AG441">
            <v>6.4705699999999995</v>
          </cell>
          <cell r="AH441">
            <v>0</v>
          </cell>
          <cell r="AJ441">
            <v>0</v>
          </cell>
        </row>
        <row r="442">
          <cell r="A442" t="str">
            <v>SCI QUAI DE SEINE STE 5149BUDGET 2007</v>
          </cell>
          <cell r="B442" t="str">
            <v>SCI QUAI DE SEINE STE 5149</v>
          </cell>
          <cell r="C442" t="str">
            <v>BUDGET 2007</v>
          </cell>
          <cell r="D442">
            <v>416.21</v>
          </cell>
          <cell r="E442">
            <v>0</v>
          </cell>
          <cell r="F442">
            <v>81.421999999999997</v>
          </cell>
          <cell r="G442">
            <v>15.222</v>
          </cell>
          <cell r="H442">
            <v>0</v>
          </cell>
          <cell r="I442">
            <v>0</v>
          </cell>
          <cell r="J442">
            <v>0</v>
          </cell>
          <cell r="K442">
            <v>0</v>
          </cell>
          <cell r="L442">
            <v>75.822000000000003</v>
          </cell>
          <cell r="M442">
            <v>0.8</v>
          </cell>
          <cell r="N442">
            <v>4.8</v>
          </cell>
          <cell r="O442">
            <v>0</v>
          </cell>
          <cell r="P442">
            <v>0</v>
          </cell>
          <cell r="Q442">
            <v>0</v>
          </cell>
          <cell r="R442">
            <v>0</v>
          </cell>
          <cell r="S442">
            <v>7.8</v>
          </cell>
          <cell r="T442">
            <v>0</v>
          </cell>
          <cell r="U442">
            <v>3.024</v>
          </cell>
          <cell r="V442">
            <v>11.198</v>
          </cell>
          <cell r="W442">
            <v>1</v>
          </cell>
          <cell r="X442">
            <v>0</v>
          </cell>
          <cell r="Y442">
            <v>90.07662044198895</v>
          </cell>
          <cell r="Z442">
            <v>0</v>
          </cell>
          <cell r="AA442">
            <v>0</v>
          </cell>
          <cell r="AB442">
            <v>0</v>
          </cell>
          <cell r="AD442">
            <v>0</v>
          </cell>
          <cell r="AE442">
            <v>337.31008063299743</v>
          </cell>
          <cell r="AG442">
            <v>0</v>
          </cell>
          <cell r="AH442">
            <v>0</v>
          </cell>
          <cell r="AJ442">
            <v>0</v>
          </cell>
        </row>
        <row r="443">
          <cell r="A443" t="str">
            <v>SCI QUAI DE SEINE STE 5149BUDGET 2008</v>
          </cell>
          <cell r="B443" t="str">
            <v>SCI QUAI DE SEINE STE 5149</v>
          </cell>
          <cell r="C443" t="str">
            <v>BUDGET 2008</v>
          </cell>
          <cell r="D443">
            <v>0</v>
          </cell>
          <cell r="E443">
            <v>0</v>
          </cell>
          <cell r="F443">
            <v>0</v>
          </cell>
          <cell r="G443">
            <v>0</v>
          </cell>
          <cell r="H443">
            <v>0</v>
          </cell>
          <cell r="I443">
            <v>0</v>
          </cell>
          <cell r="J443">
            <v>0</v>
          </cell>
          <cell r="K443">
            <v>0</v>
          </cell>
          <cell r="L443">
            <v>0</v>
          </cell>
          <cell r="M443">
            <v>0</v>
          </cell>
          <cell r="N443">
            <v>0</v>
          </cell>
          <cell r="O443">
            <v>0</v>
          </cell>
          <cell r="P443">
            <v>0</v>
          </cell>
          <cell r="Q443">
            <v>0</v>
          </cell>
          <cell r="R443">
            <v>0</v>
          </cell>
          <cell r="S443">
            <v>0</v>
          </cell>
          <cell r="T443">
            <v>0</v>
          </cell>
          <cell r="U443">
            <v>0</v>
          </cell>
          <cell r="V443">
            <v>0</v>
          </cell>
          <cell r="W443">
            <v>0</v>
          </cell>
          <cell r="X443">
            <v>0</v>
          </cell>
          <cell r="Y443">
            <v>0</v>
          </cell>
          <cell r="Z443">
            <v>0</v>
          </cell>
          <cell r="AA443">
            <v>0</v>
          </cell>
          <cell r="AB443">
            <v>0</v>
          </cell>
          <cell r="AD443">
            <v>0</v>
          </cell>
          <cell r="AE443">
            <v>0</v>
          </cell>
          <cell r="AG443">
            <v>0</v>
          </cell>
          <cell r="AH443">
            <v>0</v>
          </cell>
          <cell r="AJ443">
            <v>0</v>
          </cell>
        </row>
        <row r="444">
          <cell r="A444" t="str">
            <v>SCI QUAI DE SEINE STE 5149BUDGET 2009</v>
          </cell>
          <cell r="B444" t="str">
            <v>SCI QUAI DE SEINE STE 5149</v>
          </cell>
          <cell r="C444" t="str">
            <v>BUDGET 2009</v>
          </cell>
          <cell r="D444">
            <v>0</v>
          </cell>
          <cell r="E444">
            <v>0</v>
          </cell>
          <cell r="F444">
            <v>0</v>
          </cell>
          <cell r="G444">
            <v>0</v>
          </cell>
          <cell r="H444">
            <v>0</v>
          </cell>
          <cell r="I444">
            <v>0</v>
          </cell>
          <cell r="J444">
            <v>0</v>
          </cell>
          <cell r="K444">
            <v>0</v>
          </cell>
          <cell r="L444">
            <v>0</v>
          </cell>
          <cell r="M444">
            <v>0</v>
          </cell>
          <cell r="N444">
            <v>0</v>
          </cell>
          <cell r="O444">
            <v>0</v>
          </cell>
          <cell r="P444">
            <v>0</v>
          </cell>
          <cell r="Q444">
            <v>0</v>
          </cell>
          <cell r="R444">
            <v>0</v>
          </cell>
          <cell r="S444">
            <v>0</v>
          </cell>
          <cell r="T444">
            <v>0</v>
          </cell>
          <cell r="U444">
            <v>0</v>
          </cell>
          <cell r="V444">
            <v>0</v>
          </cell>
          <cell r="W444">
            <v>0</v>
          </cell>
          <cell r="X444">
            <v>0</v>
          </cell>
          <cell r="Y444">
            <v>0</v>
          </cell>
          <cell r="Z444">
            <v>0</v>
          </cell>
          <cell r="AA444">
            <v>0</v>
          </cell>
          <cell r="AB444">
            <v>0</v>
          </cell>
          <cell r="AD444">
            <v>0</v>
          </cell>
          <cell r="AE444">
            <v>0</v>
          </cell>
          <cell r="AG444">
            <v>0</v>
          </cell>
          <cell r="AH444">
            <v>0</v>
          </cell>
          <cell r="AJ444">
            <v>0</v>
          </cell>
        </row>
        <row r="445">
          <cell r="A445" t="str">
            <v>SCI QUAI DE SEINE STE 5149BUDGET 2010</v>
          </cell>
          <cell r="B445" t="str">
            <v>SCI QUAI DE SEINE STE 5149</v>
          </cell>
          <cell r="C445" t="str">
            <v>BUDGET 2010</v>
          </cell>
          <cell r="D445">
            <v>0</v>
          </cell>
          <cell r="E445">
            <v>0</v>
          </cell>
          <cell r="F445">
            <v>0</v>
          </cell>
          <cell r="G445">
            <v>0</v>
          </cell>
          <cell r="H445">
            <v>0</v>
          </cell>
          <cell r="I445">
            <v>0</v>
          </cell>
          <cell r="J445">
            <v>0</v>
          </cell>
          <cell r="K445">
            <v>0</v>
          </cell>
          <cell r="L445">
            <v>0</v>
          </cell>
          <cell r="M445">
            <v>0</v>
          </cell>
          <cell r="N445">
            <v>0</v>
          </cell>
          <cell r="O445">
            <v>0</v>
          </cell>
          <cell r="P445">
            <v>0</v>
          </cell>
          <cell r="Q445">
            <v>0</v>
          </cell>
          <cell r="R445">
            <v>0</v>
          </cell>
          <cell r="S445">
            <v>0</v>
          </cell>
          <cell r="T445">
            <v>0</v>
          </cell>
          <cell r="U445">
            <v>0</v>
          </cell>
          <cell r="V445">
            <v>0</v>
          </cell>
          <cell r="W445">
            <v>0</v>
          </cell>
          <cell r="X445">
            <v>0</v>
          </cell>
          <cell r="Y445">
            <v>0</v>
          </cell>
          <cell r="Z445">
            <v>0</v>
          </cell>
          <cell r="AA445">
            <v>0</v>
          </cell>
          <cell r="AB445">
            <v>0</v>
          </cell>
          <cell r="AD445">
            <v>0</v>
          </cell>
          <cell r="AE445">
            <v>0</v>
          </cell>
          <cell r="AG445">
            <v>0</v>
          </cell>
          <cell r="AH445">
            <v>0</v>
          </cell>
          <cell r="AJ445">
            <v>0</v>
          </cell>
        </row>
        <row r="446">
          <cell r="A446" t="str">
            <v>SCI QUAI DE SEINE STE 5149BUDGET 2011</v>
          </cell>
          <cell r="B446" t="str">
            <v>SCI QUAI DE SEINE STE 5149</v>
          </cell>
          <cell r="C446" t="str">
            <v>BUDGET 2011</v>
          </cell>
          <cell r="D446">
            <v>0</v>
          </cell>
          <cell r="E446">
            <v>0</v>
          </cell>
          <cell r="F446">
            <v>0</v>
          </cell>
          <cell r="G446">
            <v>0</v>
          </cell>
          <cell r="H446">
            <v>0</v>
          </cell>
          <cell r="I446">
            <v>0</v>
          </cell>
          <cell r="J446">
            <v>0</v>
          </cell>
          <cell r="K446">
            <v>0</v>
          </cell>
          <cell r="L446">
            <v>0</v>
          </cell>
          <cell r="M446">
            <v>0</v>
          </cell>
          <cell r="N446">
            <v>0</v>
          </cell>
          <cell r="O446">
            <v>0</v>
          </cell>
          <cell r="P446">
            <v>0</v>
          </cell>
          <cell r="Q446">
            <v>0</v>
          </cell>
          <cell r="R446">
            <v>0</v>
          </cell>
          <cell r="S446">
            <v>0</v>
          </cell>
          <cell r="T446">
            <v>0</v>
          </cell>
          <cell r="U446">
            <v>0</v>
          </cell>
          <cell r="V446">
            <v>0</v>
          </cell>
          <cell r="W446">
            <v>0</v>
          </cell>
          <cell r="X446">
            <v>0</v>
          </cell>
          <cell r="Y446">
            <v>0</v>
          </cell>
          <cell r="Z446">
            <v>0</v>
          </cell>
          <cell r="AA446">
            <v>0</v>
          </cell>
          <cell r="AB446">
            <v>0</v>
          </cell>
          <cell r="AD446">
            <v>0</v>
          </cell>
          <cell r="AE446">
            <v>0</v>
          </cell>
          <cell r="AG446">
            <v>0</v>
          </cell>
          <cell r="AH446">
            <v>0</v>
          </cell>
          <cell r="AJ446">
            <v>0</v>
          </cell>
        </row>
        <row r="447">
          <cell r="A447" t="str">
            <v>SCI QUAI DE SEINE STE 5149BUDGET 2012</v>
          </cell>
          <cell r="B447" t="str">
            <v>SCI QUAI DE SEINE STE 5149</v>
          </cell>
          <cell r="C447" t="str">
            <v>BUDGET 2012</v>
          </cell>
          <cell r="D447">
            <v>0</v>
          </cell>
          <cell r="E447">
            <v>0</v>
          </cell>
          <cell r="F447">
            <v>0</v>
          </cell>
          <cell r="G447">
            <v>0</v>
          </cell>
          <cell r="H447">
            <v>0</v>
          </cell>
          <cell r="I447">
            <v>0</v>
          </cell>
          <cell r="J447">
            <v>0</v>
          </cell>
          <cell r="K447">
            <v>0</v>
          </cell>
          <cell r="L447">
            <v>0</v>
          </cell>
          <cell r="M447">
            <v>0</v>
          </cell>
          <cell r="N447">
            <v>0</v>
          </cell>
          <cell r="O447">
            <v>0</v>
          </cell>
          <cell r="P447">
            <v>0</v>
          </cell>
          <cell r="Q447">
            <v>0</v>
          </cell>
          <cell r="R447">
            <v>0</v>
          </cell>
          <cell r="S447">
            <v>0</v>
          </cell>
          <cell r="T447">
            <v>0</v>
          </cell>
          <cell r="U447">
            <v>0</v>
          </cell>
          <cell r="V447">
            <v>0</v>
          </cell>
          <cell r="W447">
            <v>0</v>
          </cell>
          <cell r="X447">
            <v>0</v>
          </cell>
          <cell r="Y447">
            <v>0</v>
          </cell>
          <cell r="Z447">
            <v>0</v>
          </cell>
          <cell r="AA447">
            <v>0</v>
          </cell>
          <cell r="AB447">
            <v>0</v>
          </cell>
          <cell r="AD447">
            <v>0</v>
          </cell>
          <cell r="AE447">
            <v>0</v>
          </cell>
          <cell r="AG447">
            <v>0</v>
          </cell>
          <cell r="AH447">
            <v>0</v>
          </cell>
          <cell r="AJ447">
            <v>0</v>
          </cell>
        </row>
        <row r="448">
          <cell r="A448" t="str">
            <v>SCI QUAI DE SEINE STE 5149BUDGET 2013</v>
          </cell>
          <cell r="B448" t="str">
            <v>SCI QUAI DE SEINE STE 5149</v>
          </cell>
          <cell r="C448" t="str">
            <v>BUDGET 2013</v>
          </cell>
          <cell r="D448">
            <v>0</v>
          </cell>
          <cell r="E448">
            <v>0</v>
          </cell>
          <cell r="F448">
            <v>0</v>
          </cell>
          <cell r="G448">
            <v>0</v>
          </cell>
          <cell r="H448">
            <v>0</v>
          </cell>
          <cell r="I448">
            <v>0</v>
          </cell>
          <cell r="J448">
            <v>0</v>
          </cell>
          <cell r="K448">
            <v>0</v>
          </cell>
          <cell r="L448">
            <v>0</v>
          </cell>
          <cell r="M448">
            <v>0</v>
          </cell>
          <cell r="N448">
            <v>0</v>
          </cell>
          <cell r="O448">
            <v>0</v>
          </cell>
          <cell r="P448">
            <v>0</v>
          </cell>
          <cell r="Q448">
            <v>0</v>
          </cell>
          <cell r="R448">
            <v>0</v>
          </cell>
          <cell r="S448">
            <v>0</v>
          </cell>
          <cell r="T448">
            <v>0</v>
          </cell>
          <cell r="U448">
            <v>0</v>
          </cell>
          <cell r="V448">
            <v>0</v>
          </cell>
          <cell r="W448">
            <v>0</v>
          </cell>
          <cell r="X448">
            <v>0</v>
          </cell>
          <cell r="Y448">
            <v>0</v>
          </cell>
          <cell r="Z448">
            <v>0</v>
          </cell>
          <cell r="AA448">
            <v>0</v>
          </cell>
          <cell r="AB448">
            <v>0</v>
          </cell>
          <cell r="AD448">
            <v>0</v>
          </cell>
          <cell r="AE448">
            <v>0</v>
          </cell>
          <cell r="AG448">
            <v>0</v>
          </cell>
          <cell r="AH448">
            <v>0</v>
          </cell>
          <cell r="AJ448">
            <v>0</v>
          </cell>
        </row>
        <row r="449">
          <cell r="A449" t="str">
            <v>SCI QUAI DE SEINE STE 5149BUDGET 2014</v>
          </cell>
          <cell r="B449" t="str">
            <v>SCI QUAI DE SEINE STE 5149</v>
          </cell>
          <cell r="C449" t="str">
            <v>BUDGET 2014</v>
          </cell>
          <cell r="D449">
            <v>0</v>
          </cell>
          <cell r="E449">
            <v>0</v>
          </cell>
          <cell r="F449">
            <v>0</v>
          </cell>
          <cell r="G449">
            <v>0</v>
          </cell>
          <cell r="H449">
            <v>0</v>
          </cell>
          <cell r="I449">
            <v>0</v>
          </cell>
          <cell r="J449">
            <v>0</v>
          </cell>
          <cell r="K449">
            <v>0</v>
          </cell>
          <cell r="L449">
            <v>0</v>
          </cell>
          <cell r="M449">
            <v>0</v>
          </cell>
          <cell r="N449">
            <v>0</v>
          </cell>
          <cell r="O449">
            <v>0</v>
          </cell>
          <cell r="P449">
            <v>0</v>
          </cell>
          <cell r="Q449">
            <v>0</v>
          </cell>
          <cell r="R449">
            <v>0</v>
          </cell>
          <cell r="S449">
            <v>0</v>
          </cell>
          <cell r="T449">
            <v>0</v>
          </cell>
          <cell r="U449">
            <v>0</v>
          </cell>
          <cell r="V449">
            <v>0</v>
          </cell>
          <cell r="W449">
            <v>0</v>
          </cell>
          <cell r="X449">
            <v>0</v>
          </cell>
          <cell r="Y449">
            <v>0</v>
          </cell>
          <cell r="Z449">
            <v>0</v>
          </cell>
          <cell r="AA449">
            <v>0</v>
          </cell>
          <cell r="AB449">
            <v>0</v>
          </cell>
          <cell r="AD449">
            <v>0</v>
          </cell>
          <cell r="AE449">
            <v>0</v>
          </cell>
          <cell r="AG449">
            <v>0</v>
          </cell>
          <cell r="AH449">
            <v>0</v>
          </cell>
          <cell r="AJ449">
            <v>0</v>
          </cell>
        </row>
        <row r="450">
          <cell r="A450" t="str">
            <v>SCI QUAI DE SEINE STE 5149BUDGET 2015</v>
          </cell>
          <cell r="B450" t="str">
            <v>SCI QUAI DE SEINE STE 5149</v>
          </cell>
          <cell r="C450" t="str">
            <v>BUDGET 2015</v>
          </cell>
          <cell r="D450">
            <v>0</v>
          </cell>
          <cell r="E450">
            <v>0</v>
          </cell>
          <cell r="F450">
            <v>0</v>
          </cell>
          <cell r="G450">
            <v>0</v>
          </cell>
          <cell r="H450">
            <v>0</v>
          </cell>
          <cell r="I450">
            <v>0</v>
          </cell>
          <cell r="J450">
            <v>0</v>
          </cell>
          <cell r="K450">
            <v>0</v>
          </cell>
          <cell r="L450">
            <v>0</v>
          </cell>
          <cell r="M450">
            <v>0</v>
          </cell>
          <cell r="N450">
            <v>0</v>
          </cell>
          <cell r="O450">
            <v>0</v>
          </cell>
          <cell r="P450">
            <v>0</v>
          </cell>
          <cell r="Q450">
            <v>0</v>
          </cell>
          <cell r="R450">
            <v>0</v>
          </cell>
          <cell r="S450">
            <v>0</v>
          </cell>
          <cell r="T450">
            <v>0</v>
          </cell>
          <cell r="U450">
            <v>0</v>
          </cell>
          <cell r="V450">
            <v>0</v>
          </cell>
          <cell r="W450">
            <v>0</v>
          </cell>
          <cell r="X450">
            <v>0</v>
          </cell>
          <cell r="Y450">
            <v>0</v>
          </cell>
          <cell r="Z450">
            <v>0</v>
          </cell>
          <cell r="AA450">
            <v>0</v>
          </cell>
          <cell r="AB450">
            <v>0</v>
          </cell>
          <cell r="AD450">
            <v>0</v>
          </cell>
          <cell r="AE450">
            <v>0</v>
          </cell>
          <cell r="AG450">
            <v>0</v>
          </cell>
          <cell r="AH450">
            <v>0</v>
          </cell>
          <cell r="AJ450">
            <v>0</v>
          </cell>
        </row>
        <row r="451">
          <cell r="A451" t="str">
            <v>SCI QUAI DE SEINE STE 5149BUDGET 2016</v>
          </cell>
          <cell r="B451" t="str">
            <v>SCI QUAI DE SEINE STE 5149</v>
          </cell>
          <cell r="C451" t="str">
            <v>BUDGET 2016</v>
          </cell>
          <cell r="D451">
            <v>0</v>
          </cell>
          <cell r="E451">
            <v>0</v>
          </cell>
          <cell r="F451">
            <v>0</v>
          </cell>
          <cell r="G451">
            <v>0</v>
          </cell>
          <cell r="H451">
            <v>0</v>
          </cell>
          <cell r="I451">
            <v>0</v>
          </cell>
          <cell r="J451">
            <v>0</v>
          </cell>
          <cell r="K451">
            <v>0</v>
          </cell>
          <cell r="L451">
            <v>0</v>
          </cell>
          <cell r="M451">
            <v>0</v>
          </cell>
          <cell r="N451">
            <v>0</v>
          </cell>
          <cell r="O451">
            <v>0</v>
          </cell>
          <cell r="P451">
            <v>0</v>
          </cell>
          <cell r="Q451">
            <v>0</v>
          </cell>
          <cell r="R451">
            <v>0</v>
          </cell>
          <cell r="S451">
            <v>0</v>
          </cell>
          <cell r="T451">
            <v>0</v>
          </cell>
          <cell r="U451">
            <v>0</v>
          </cell>
          <cell r="V451">
            <v>0</v>
          </cell>
          <cell r="W451">
            <v>0</v>
          </cell>
          <cell r="X451">
            <v>0</v>
          </cell>
          <cell r="Y451">
            <v>0</v>
          </cell>
          <cell r="Z451">
            <v>0</v>
          </cell>
          <cell r="AA451">
            <v>0</v>
          </cell>
          <cell r="AB451">
            <v>0</v>
          </cell>
          <cell r="AD451">
            <v>0</v>
          </cell>
          <cell r="AE451">
            <v>0</v>
          </cell>
          <cell r="AG451">
            <v>0</v>
          </cell>
          <cell r="AH451">
            <v>0</v>
          </cell>
          <cell r="AJ451">
            <v>0</v>
          </cell>
        </row>
        <row r="452">
          <cell r="A452" t="str">
            <v>SCI QUAI DE SEINE STE 5149BUDGET 2017</v>
          </cell>
          <cell r="B452" t="str">
            <v>SCI QUAI DE SEINE STE 5149</v>
          </cell>
          <cell r="C452" t="str">
            <v>BUDGET 2017</v>
          </cell>
          <cell r="D452">
            <v>0</v>
          </cell>
          <cell r="E452">
            <v>0</v>
          </cell>
          <cell r="F452">
            <v>0</v>
          </cell>
          <cell r="G452">
            <v>0</v>
          </cell>
          <cell r="H452">
            <v>0</v>
          </cell>
          <cell r="I452">
            <v>0</v>
          </cell>
          <cell r="J452">
            <v>0</v>
          </cell>
          <cell r="K452">
            <v>0</v>
          </cell>
          <cell r="L452">
            <v>0</v>
          </cell>
          <cell r="M452">
            <v>0</v>
          </cell>
          <cell r="N452">
            <v>0</v>
          </cell>
          <cell r="O452">
            <v>0</v>
          </cell>
          <cell r="P452">
            <v>0</v>
          </cell>
          <cell r="Q452">
            <v>0</v>
          </cell>
          <cell r="R452">
            <v>0</v>
          </cell>
          <cell r="S452">
            <v>0</v>
          </cell>
          <cell r="T452">
            <v>0</v>
          </cell>
          <cell r="U452">
            <v>0</v>
          </cell>
          <cell r="V452">
            <v>0</v>
          </cell>
          <cell r="W452">
            <v>0</v>
          </cell>
          <cell r="X452">
            <v>0</v>
          </cell>
          <cell r="Y452">
            <v>0</v>
          </cell>
          <cell r="Z452">
            <v>0</v>
          </cell>
          <cell r="AA452">
            <v>0</v>
          </cell>
          <cell r="AB452">
            <v>0</v>
          </cell>
          <cell r="AD452">
            <v>0</v>
          </cell>
          <cell r="AE452">
            <v>0</v>
          </cell>
          <cell r="AG452">
            <v>0</v>
          </cell>
          <cell r="AH452">
            <v>0</v>
          </cell>
          <cell r="AJ452">
            <v>0</v>
          </cell>
        </row>
        <row r="453">
          <cell r="A453" t="str">
            <v>SCI RUEIL APOLLO STE 545238717</v>
          </cell>
          <cell r="B453" t="str">
            <v>SCI RUEIL APOLLO STE 5452</v>
          </cell>
          <cell r="C453">
            <v>38717</v>
          </cell>
          <cell r="D453">
            <v>555.18616000000009</v>
          </cell>
          <cell r="E453">
            <v>2.5000000000000001E-4</v>
          </cell>
          <cell r="F453">
            <v>25.408060000000003</v>
          </cell>
          <cell r="G453">
            <v>75.066999999999993</v>
          </cell>
          <cell r="H453">
            <v>0</v>
          </cell>
          <cell r="I453">
            <v>0</v>
          </cell>
          <cell r="J453">
            <v>0</v>
          </cell>
          <cell r="K453">
            <v>0</v>
          </cell>
          <cell r="L453">
            <v>25.408060000000003</v>
          </cell>
          <cell r="M453">
            <v>-3.3035900000000002</v>
          </cell>
          <cell r="N453">
            <v>0</v>
          </cell>
          <cell r="O453">
            <v>19.431519999999999</v>
          </cell>
          <cell r="P453">
            <v>0</v>
          </cell>
          <cell r="Q453">
            <v>0</v>
          </cell>
          <cell r="R453">
            <v>0</v>
          </cell>
          <cell r="S453">
            <v>7.1</v>
          </cell>
          <cell r="T453">
            <v>1.58754</v>
          </cell>
          <cell r="U453">
            <v>49.145000000000003</v>
          </cell>
          <cell r="V453">
            <v>25.922000000000001</v>
          </cell>
          <cell r="W453">
            <v>0</v>
          </cell>
          <cell r="X453">
            <v>0</v>
          </cell>
          <cell r="Y453">
            <v>226.20102</v>
          </cell>
          <cell r="Z453">
            <v>0</v>
          </cell>
          <cell r="AA453">
            <v>6.8000000000000005E-4</v>
          </cell>
          <cell r="AB453">
            <v>0</v>
          </cell>
          <cell r="AD453">
            <v>7.2386800000000004</v>
          </cell>
          <cell r="AE453">
            <v>269.32981000000001</v>
          </cell>
          <cell r="AG453">
            <v>0</v>
          </cell>
          <cell r="AH453">
            <v>0</v>
          </cell>
          <cell r="AJ453">
            <v>0</v>
          </cell>
        </row>
        <row r="454">
          <cell r="A454" t="str">
            <v>SCI RUEIL APOLLO STE 545239082</v>
          </cell>
          <cell r="B454" t="str">
            <v>SCI RUEIL APOLLO STE 5452</v>
          </cell>
          <cell r="C454">
            <v>39082</v>
          </cell>
          <cell r="D454">
            <v>683.71271999999999</v>
          </cell>
          <cell r="E454">
            <v>1.7674300000000001</v>
          </cell>
          <cell r="F454">
            <v>40.475160000000002</v>
          </cell>
          <cell r="G454">
            <v>76.900999999999996</v>
          </cell>
          <cell r="H454">
            <v>2.8525399999999999</v>
          </cell>
          <cell r="I454">
            <v>0</v>
          </cell>
          <cell r="J454">
            <v>0</v>
          </cell>
          <cell r="K454">
            <v>0</v>
          </cell>
          <cell r="L454">
            <v>38.745239999999995</v>
          </cell>
          <cell r="M454">
            <v>5.29983</v>
          </cell>
          <cell r="N454">
            <v>0</v>
          </cell>
          <cell r="O454">
            <v>23.929950000000002</v>
          </cell>
          <cell r="P454">
            <v>0</v>
          </cell>
          <cell r="Q454">
            <v>0</v>
          </cell>
          <cell r="R454">
            <v>0</v>
          </cell>
          <cell r="S454">
            <v>7.8016300000000003</v>
          </cell>
          <cell r="T454">
            <v>0.74494000000000005</v>
          </cell>
          <cell r="U454">
            <v>50.978999999999999</v>
          </cell>
          <cell r="V454">
            <v>25.922000000000001</v>
          </cell>
          <cell r="W454">
            <v>0</v>
          </cell>
          <cell r="X454">
            <v>0</v>
          </cell>
          <cell r="Y454">
            <v>265.47708</v>
          </cell>
          <cell r="Z454">
            <v>0</v>
          </cell>
          <cell r="AA454">
            <v>3.4000000000000002E-4</v>
          </cell>
          <cell r="AB454">
            <v>0</v>
          </cell>
          <cell r="AD454">
            <v>19.854240000000001</v>
          </cell>
          <cell r="AE454">
            <v>162.06259</v>
          </cell>
          <cell r="AG454">
            <v>0</v>
          </cell>
          <cell r="AH454">
            <v>2.0000000000000002E-5</v>
          </cell>
          <cell r="AJ454">
            <v>0</v>
          </cell>
        </row>
        <row r="455">
          <cell r="A455" t="str">
            <v>SCI RUEIL APOLLO STE 545239447</v>
          </cell>
          <cell r="B455" t="str">
            <v>SCI RUEIL APOLLO STE 5452</v>
          </cell>
          <cell r="C455">
            <v>39447</v>
          </cell>
          <cell r="D455">
            <v>398.34383000000003</v>
          </cell>
          <cell r="E455">
            <v>1.75E-3</v>
          </cell>
          <cell r="F455">
            <v>25.223610000000001</v>
          </cell>
          <cell r="G455">
            <v>40.175799999999995</v>
          </cell>
          <cell r="H455">
            <v>9.0389300000000006</v>
          </cell>
          <cell r="I455">
            <v>0</v>
          </cell>
          <cell r="J455">
            <v>0</v>
          </cell>
          <cell r="K455">
            <v>0</v>
          </cell>
          <cell r="L455">
            <v>38.745339999999999</v>
          </cell>
          <cell r="M455">
            <v>2.5088400000000002</v>
          </cell>
          <cell r="N455">
            <v>0</v>
          </cell>
          <cell r="O455">
            <v>36.184710000000003</v>
          </cell>
          <cell r="P455">
            <v>0</v>
          </cell>
          <cell r="Q455">
            <v>0</v>
          </cell>
          <cell r="R455">
            <v>0</v>
          </cell>
          <cell r="S455">
            <v>28.866550000000004</v>
          </cell>
          <cell r="T455">
            <v>0.72523000000000004</v>
          </cell>
          <cell r="U455">
            <v>52.564999999999998</v>
          </cell>
          <cell r="V455">
            <v>25.922000000000001</v>
          </cell>
          <cell r="W455">
            <v>0</v>
          </cell>
          <cell r="X455">
            <v>0</v>
          </cell>
          <cell r="Y455">
            <v>265.47707000000003</v>
          </cell>
          <cell r="Z455">
            <v>0</v>
          </cell>
          <cell r="AA455">
            <v>7.0999999999999991E-4</v>
          </cell>
          <cell r="AB455">
            <v>0</v>
          </cell>
          <cell r="AD455">
            <v>14.458690000000001</v>
          </cell>
          <cell r="AE455">
            <v>184.05305999999999</v>
          </cell>
          <cell r="AG455">
            <v>0</v>
          </cell>
          <cell r="AH455">
            <v>0</v>
          </cell>
          <cell r="AJ455">
            <v>0</v>
          </cell>
        </row>
        <row r="456">
          <cell r="A456" t="str">
            <v>SCI RUEIL APOLLO STE 5452BUDGET 2007</v>
          </cell>
          <cell r="B456" t="str">
            <v>SCI RUEIL APOLLO STE 5452</v>
          </cell>
          <cell r="C456" t="str">
            <v>BUDGET 2007</v>
          </cell>
          <cell r="D456">
            <v>398.34383000000003</v>
          </cell>
          <cell r="E456">
            <v>0</v>
          </cell>
          <cell r="F456">
            <v>21.1233</v>
          </cell>
          <cell r="G456">
            <v>43.762999999999998</v>
          </cell>
          <cell r="H456">
            <v>0</v>
          </cell>
          <cell r="I456">
            <v>0</v>
          </cell>
          <cell r="J456">
            <v>0</v>
          </cell>
          <cell r="K456">
            <v>1.8023399999999998</v>
          </cell>
          <cell r="L456">
            <v>39.520144800000004</v>
          </cell>
          <cell r="M456">
            <v>1.7645999999999999</v>
          </cell>
          <cell r="N456">
            <v>0</v>
          </cell>
          <cell r="O456">
            <v>13.94203405</v>
          </cell>
          <cell r="P456">
            <v>0</v>
          </cell>
          <cell r="Q456">
            <v>3.4679999999999997E-4</v>
          </cell>
          <cell r="R456">
            <v>0</v>
          </cell>
          <cell r="S456">
            <v>5.9820000000000002</v>
          </cell>
          <cell r="T456">
            <v>0</v>
          </cell>
          <cell r="U456">
            <v>51.998580000000004</v>
          </cell>
          <cell r="V456">
            <v>25.922000000000001</v>
          </cell>
          <cell r="W456">
            <v>12.28182</v>
          </cell>
          <cell r="X456">
            <v>0</v>
          </cell>
          <cell r="Y456">
            <v>266.15748351598199</v>
          </cell>
          <cell r="Z456">
            <v>0</v>
          </cell>
          <cell r="AA456">
            <v>4.8518387999999995</v>
          </cell>
          <cell r="AB456">
            <v>143.91399999999999</v>
          </cell>
          <cell r="AD456">
            <v>6.7657014000000002</v>
          </cell>
          <cell r="AE456">
            <v>181.8408096</v>
          </cell>
          <cell r="AG456">
            <v>0</v>
          </cell>
          <cell r="AH456">
            <v>0</v>
          </cell>
          <cell r="AJ456">
            <v>0</v>
          </cell>
        </row>
        <row r="457">
          <cell r="A457" t="str">
            <v>SCI RUEIL APOLLO STE 5452BUDGET 2008</v>
          </cell>
          <cell r="B457" t="str">
            <v>SCI RUEIL APOLLO STE 5452</v>
          </cell>
          <cell r="C457" t="str">
            <v>BUDGET 2008</v>
          </cell>
          <cell r="D457">
            <v>0</v>
          </cell>
          <cell r="E457">
            <v>0</v>
          </cell>
          <cell r="F457">
            <v>0</v>
          </cell>
          <cell r="G457">
            <v>0</v>
          </cell>
          <cell r="H457">
            <v>0</v>
          </cell>
          <cell r="I457">
            <v>0</v>
          </cell>
          <cell r="J457">
            <v>0</v>
          </cell>
          <cell r="K457">
            <v>0</v>
          </cell>
          <cell r="L457">
            <v>0</v>
          </cell>
          <cell r="M457">
            <v>0</v>
          </cell>
          <cell r="N457">
            <v>0</v>
          </cell>
          <cell r="O457">
            <v>0</v>
          </cell>
          <cell r="P457">
            <v>0</v>
          </cell>
          <cell r="Q457">
            <v>0</v>
          </cell>
          <cell r="R457">
            <v>0</v>
          </cell>
          <cell r="S457">
            <v>0</v>
          </cell>
          <cell r="T457">
            <v>0</v>
          </cell>
          <cell r="U457">
            <v>0</v>
          </cell>
          <cell r="V457">
            <v>0</v>
          </cell>
          <cell r="W457">
            <v>0</v>
          </cell>
          <cell r="X457">
            <v>0</v>
          </cell>
          <cell r="Y457">
            <v>0</v>
          </cell>
          <cell r="Z457">
            <v>0</v>
          </cell>
          <cell r="AA457">
            <v>0</v>
          </cell>
          <cell r="AB457">
            <v>0</v>
          </cell>
          <cell r="AD457">
            <v>0</v>
          </cell>
          <cell r="AE457">
            <v>0</v>
          </cell>
          <cell r="AG457">
            <v>0</v>
          </cell>
          <cell r="AH457">
            <v>0</v>
          </cell>
          <cell r="AJ457">
            <v>0</v>
          </cell>
        </row>
        <row r="458">
          <cell r="A458" t="str">
            <v>SCI RUEIL APOLLO STE 5452BUDGET 2009</v>
          </cell>
          <cell r="B458" t="str">
            <v>SCI RUEIL APOLLO STE 5452</v>
          </cell>
          <cell r="C458" t="str">
            <v>BUDGET 2009</v>
          </cell>
          <cell r="D458">
            <v>0</v>
          </cell>
          <cell r="E458">
            <v>0</v>
          </cell>
          <cell r="F458">
            <v>0</v>
          </cell>
          <cell r="G458">
            <v>0</v>
          </cell>
          <cell r="H458">
            <v>0</v>
          </cell>
          <cell r="I458">
            <v>0</v>
          </cell>
          <cell r="J458">
            <v>0</v>
          </cell>
          <cell r="K458">
            <v>0</v>
          </cell>
          <cell r="L458">
            <v>0</v>
          </cell>
          <cell r="M458">
            <v>0</v>
          </cell>
          <cell r="N458">
            <v>0</v>
          </cell>
          <cell r="O458">
            <v>0</v>
          </cell>
          <cell r="P458">
            <v>0</v>
          </cell>
          <cell r="Q458">
            <v>0</v>
          </cell>
          <cell r="R458">
            <v>0</v>
          </cell>
          <cell r="S458">
            <v>0</v>
          </cell>
          <cell r="T458">
            <v>0</v>
          </cell>
          <cell r="U458">
            <v>0</v>
          </cell>
          <cell r="V458">
            <v>0</v>
          </cell>
          <cell r="W458">
            <v>0</v>
          </cell>
          <cell r="X458">
            <v>0</v>
          </cell>
          <cell r="Y458">
            <v>0</v>
          </cell>
          <cell r="Z458">
            <v>0</v>
          </cell>
          <cell r="AA458">
            <v>0</v>
          </cell>
          <cell r="AB458">
            <v>0</v>
          </cell>
          <cell r="AD458">
            <v>0</v>
          </cell>
          <cell r="AE458">
            <v>0</v>
          </cell>
          <cell r="AG458">
            <v>0</v>
          </cell>
          <cell r="AH458">
            <v>0</v>
          </cell>
          <cell r="AJ458">
            <v>0</v>
          </cell>
        </row>
        <row r="459">
          <cell r="A459" t="str">
            <v>SCI RUEIL APOLLO STE 5452BUDGET 2010</v>
          </cell>
          <cell r="B459" t="str">
            <v>SCI RUEIL APOLLO STE 5452</v>
          </cell>
          <cell r="C459" t="str">
            <v>BUDGET 2010</v>
          </cell>
          <cell r="D459">
            <v>0</v>
          </cell>
          <cell r="E459">
            <v>0</v>
          </cell>
          <cell r="F459">
            <v>0</v>
          </cell>
          <cell r="G459">
            <v>0</v>
          </cell>
          <cell r="H459">
            <v>0</v>
          </cell>
          <cell r="I459">
            <v>0</v>
          </cell>
          <cell r="J459">
            <v>0</v>
          </cell>
          <cell r="K459">
            <v>0</v>
          </cell>
          <cell r="L459">
            <v>0</v>
          </cell>
          <cell r="M459">
            <v>0</v>
          </cell>
          <cell r="N459">
            <v>0</v>
          </cell>
          <cell r="O459">
            <v>0</v>
          </cell>
          <cell r="P459">
            <v>0</v>
          </cell>
          <cell r="Q459">
            <v>0</v>
          </cell>
          <cell r="R459">
            <v>0</v>
          </cell>
          <cell r="S459">
            <v>0</v>
          </cell>
          <cell r="T459">
            <v>0</v>
          </cell>
          <cell r="U459">
            <v>0</v>
          </cell>
          <cell r="V459">
            <v>0</v>
          </cell>
          <cell r="W459">
            <v>0</v>
          </cell>
          <cell r="X459">
            <v>0</v>
          </cell>
          <cell r="Y459">
            <v>0</v>
          </cell>
          <cell r="Z459">
            <v>0</v>
          </cell>
          <cell r="AA459">
            <v>0</v>
          </cell>
          <cell r="AB459">
            <v>0</v>
          </cell>
          <cell r="AD459">
            <v>0</v>
          </cell>
          <cell r="AE459">
            <v>0</v>
          </cell>
          <cell r="AG459">
            <v>0</v>
          </cell>
          <cell r="AH459">
            <v>0</v>
          </cell>
          <cell r="AJ459">
            <v>0</v>
          </cell>
        </row>
        <row r="460">
          <cell r="A460" t="str">
            <v>SCI RUEIL APOLLO STE 5452BUDGET 2011</v>
          </cell>
          <cell r="B460" t="str">
            <v>SCI RUEIL APOLLO STE 5452</v>
          </cell>
          <cell r="C460" t="str">
            <v>BUDGET 2011</v>
          </cell>
          <cell r="D460">
            <v>0</v>
          </cell>
          <cell r="E460">
            <v>0</v>
          </cell>
          <cell r="F460">
            <v>0</v>
          </cell>
          <cell r="G460">
            <v>0</v>
          </cell>
          <cell r="H460">
            <v>0</v>
          </cell>
          <cell r="I460">
            <v>0</v>
          </cell>
          <cell r="J460">
            <v>0</v>
          </cell>
          <cell r="K460">
            <v>0</v>
          </cell>
          <cell r="L460">
            <v>0</v>
          </cell>
          <cell r="M460">
            <v>0</v>
          </cell>
          <cell r="N460">
            <v>0</v>
          </cell>
          <cell r="O460">
            <v>0</v>
          </cell>
          <cell r="P460">
            <v>0</v>
          </cell>
          <cell r="Q460">
            <v>0</v>
          </cell>
          <cell r="R460">
            <v>0</v>
          </cell>
          <cell r="S460">
            <v>0</v>
          </cell>
          <cell r="T460">
            <v>0</v>
          </cell>
          <cell r="U460">
            <v>0</v>
          </cell>
          <cell r="V460">
            <v>0</v>
          </cell>
          <cell r="W460">
            <v>0</v>
          </cell>
          <cell r="X460">
            <v>0</v>
          </cell>
          <cell r="Y460">
            <v>0</v>
          </cell>
          <cell r="Z460">
            <v>0</v>
          </cell>
          <cell r="AA460">
            <v>0</v>
          </cell>
          <cell r="AB460">
            <v>0</v>
          </cell>
          <cell r="AD460">
            <v>0</v>
          </cell>
          <cell r="AE460">
            <v>0</v>
          </cell>
          <cell r="AG460">
            <v>0</v>
          </cell>
          <cell r="AH460">
            <v>0</v>
          </cell>
          <cell r="AJ460">
            <v>0</v>
          </cell>
        </row>
        <row r="461">
          <cell r="A461" t="str">
            <v>SCI RUEIL APOLLO STE 5452BUDGET 2012</v>
          </cell>
          <cell r="B461" t="str">
            <v>SCI RUEIL APOLLO STE 5452</v>
          </cell>
          <cell r="C461" t="str">
            <v>BUDGET 2012</v>
          </cell>
          <cell r="D461">
            <v>0</v>
          </cell>
          <cell r="E461">
            <v>0</v>
          </cell>
          <cell r="F461">
            <v>0</v>
          </cell>
          <cell r="G461">
            <v>0</v>
          </cell>
          <cell r="H461">
            <v>0</v>
          </cell>
          <cell r="I461">
            <v>0</v>
          </cell>
          <cell r="J461">
            <v>0</v>
          </cell>
          <cell r="K461">
            <v>0</v>
          </cell>
          <cell r="L461">
            <v>0</v>
          </cell>
          <cell r="M461">
            <v>0</v>
          </cell>
          <cell r="N461">
            <v>0</v>
          </cell>
          <cell r="O461">
            <v>0</v>
          </cell>
          <cell r="P461">
            <v>0</v>
          </cell>
          <cell r="Q461">
            <v>0</v>
          </cell>
          <cell r="R461">
            <v>0</v>
          </cell>
          <cell r="S461">
            <v>0</v>
          </cell>
          <cell r="T461">
            <v>0</v>
          </cell>
          <cell r="U461">
            <v>0</v>
          </cell>
          <cell r="V461">
            <v>0</v>
          </cell>
          <cell r="W461">
            <v>0</v>
          </cell>
          <cell r="X461">
            <v>0</v>
          </cell>
          <cell r="Y461">
            <v>0</v>
          </cell>
          <cell r="Z461">
            <v>0</v>
          </cell>
          <cell r="AA461">
            <v>0</v>
          </cell>
          <cell r="AB461">
            <v>0</v>
          </cell>
          <cell r="AD461">
            <v>0</v>
          </cell>
          <cell r="AE461">
            <v>0</v>
          </cell>
          <cell r="AG461">
            <v>0</v>
          </cell>
          <cell r="AH461">
            <v>0</v>
          </cell>
          <cell r="AJ461">
            <v>0</v>
          </cell>
        </row>
        <row r="462">
          <cell r="A462" t="str">
            <v>SCI RUEIL APOLLO STE 5452BUDGET 2013</v>
          </cell>
          <cell r="B462" t="str">
            <v>SCI RUEIL APOLLO STE 5452</v>
          </cell>
          <cell r="C462" t="str">
            <v>BUDGET 2013</v>
          </cell>
          <cell r="D462">
            <v>0</v>
          </cell>
          <cell r="E462">
            <v>0</v>
          </cell>
          <cell r="F462">
            <v>0</v>
          </cell>
          <cell r="G462">
            <v>0</v>
          </cell>
          <cell r="H462">
            <v>0</v>
          </cell>
          <cell r="I462">
            <v>0</v>
          </cell>
          <cell r="J462">
            <v>0</v>
          </cell>
          <cell r="K462">
            <v>0</v>
          </cell>
          <cell r="L462">
            <v>0</v>
          </cell>
          <cell r="M462">
            <v>0</v>
          </cell>
          <cell r="N462">
            <v>0</v>
          </cell>
          <cell r="O462">
            <v>0</v>
          </cell>
          <cell r="P462">
            <v>0</v>
          </cell>
          <cell r="Q462">
            <v>0</v>
          </cell>
          <cell r="R462">
            <v>0</v>
          </cell>
          <cell r="S462">
            <v>0</v>
          </cell>
          <cell r="T462">
            <v>0</v>
          </cell>
          <cell r="U462">
            <v>0</v>
          </cell>
          <cell r="V462">
            <v>0</v>
          </cell>
          <cell r="W462">
            <v>0</v>
          </cell>
          <cell r="X462">
            <v>0</v>
          </cell>
          <cell r="Y462">
            <v>0</v>
          </cell>
          <cell r="Z462">
            <v>0</v>
          </cell>
          <cell r="AA462">
            <v>0</v>
          </cell>
          <cell r="AB462">
            <v>0</v>
          </cell>
          <cell r="AD462">
            <v>0</v>
          </cell>
          <cell r="AE462">
            <v>0</v>
          </cell>
          <cell r="AG462">
            <v>0</v>
          </cell>
          <cell r="AH462">
            <v>0</v>
          </cell>
          <cell r="AJ462">
            <v>0</v>
          </cell>
        </row>
        <row r="463">
          <cell r="A463" t="str">
            <v>SCI RUEIL APOLLO STE 5452BUDGET 2014</v>
          </cell>
          <cell r="B463" t="str">
            <v>SCI RUEIL APOLLO STE 5452</v>
          </cell>
          <cell r="C463" t="str">
            <v>BUDGET 2014</v>
          </cell>
          <cell r="D463">
            <v>0</v>
          </cell>
          <cell r="E463">
            <v>0</v>
          </cell>
          <cell r="F463">
            <v>0</v>
          </cell>
          <cell r="G463">
            <v>0</v>
          </cell>
          <cell r="H463">
            <v>0</v>
          </cell>
          <cell r="I463">
            <v>0</v>
          </cell>
          <cell r="J463">
            <v>0</v>
          </cell>
          <cell r="K463">
            <v>0</v>
          </cell>
          <cell r="L463">
            <v>0</v>
          </cell>
          <cell r="M463">
            <v>0</v>
          </cell>
          <cell r="N463">
            <v>0</v>
          </cell>
          <cell r="O463">
            <v>0</v>
          </cell>
          <cell r="P463">
            <v>0</v>
          </cell>
          <cell r="Q463">
            <v>0</v>
          </cell>
          <cell r="R463">
            <v>0</v>
          </cell>
          <cell r="S463">
            <v>0</v>
          </cell>
          <cell r="T463">
            <v>0</v>
          </cell>
          <cell r="U463">
            <v>0</v>
          </cell>
          <cell r="V463">
            <v>0</v>
          </cell>
          <cell r="W463">
            <v>0</v>
          </cell>
          <cell r="X463">
            <v>0</v>
          </cell>
          <cell r="Y463">
            <v>0</v>
          </cell>
          <cell r="Z463">
            <v>0</v>
          </cell>
          <cell r="AA463">
            <v>0</v>
          </cell>
          <cell r="AB463">
            <v>0</v>
          </cell>
          <cell r="AD463">
            <v>0</v>
          </cell>
          <cell r="AE463">
            <v>0</v>
          </cell>
          <cell r="AG463">
            <v>0</v>
          </cell>
          <cell r="AH463">
            <v>0</v>
          </cell>
          <cell r="AJ463">
            <v>0</v>
          </cell>
        </row>
        <row r="464">
          <cell r="A464" t="str">
            <v>SCI RUEIL APOLLO STE 5452BUDGET 2015</v>
          </cell>
          <cell r="B464" t="str">
            <v>SCI RUEIL APOLLO STE 5452</v>
          </cell>
          <cell r="C464" t="str">
            <v>BUDGET 2015</v>
          </cell>
          <cell r="D464">
            <v>0</v>
          </cell>
          <cell r="E464">
            <v>0</v>
          </cell>
          <cell r="F464">
            <v>0</v>
          </cell>
          <cell r="G464">
            <v>0</v>
          </cell>
          <cell r="H464">
            <v>0</v>
          </cell>
          <cell r="I464">
            <v>0</v>
          </cell>
          <cell r="J464">
            <v>0</v>
          </cell>
          <cell r="K464">
            <v>0</v>
          </cell>
          <cell r="L464">
            <v>0</v>
          </cell>
          <cell r="M464">
            <v>0</v>
          </cell>
          <cell r="N464">
            <v>0</v>
          </cell>
          <cell r="O464">
            <v>0</v>
          </cell>
          <cell r="P464">
            <v>0</v>
          </cell>
          <cell r="Q464">
            <v>0</v>
          </cell>
          <cell r="R464">
            <v>0</v>
          </cell>
          <cell r="S464">
            <v>0</v>
          </cell>
          <cell r="T464">
            <v>0</v>
          </cell>
          <cell r="U464">
            <v>0</v>
          </cell>
          <cell r="V464">
            <v>0</v>
          </cell>
          <cell r="W464">
            <v>0</v>
          </cell>
          <cell r="X464">
            <v>0</v>
          </cell>
          <cell r="Y464">
            <v>0</v>
          </cell>
          <cell r="Z464">
            <v>0</v>
          </cell>
          <cell r="AA464">
            <v>0</v>
          </cell>
          <cell r="AB464">
            <v>0</v>
          </cell>
          <cell r="AD464">
            <v>0</v>
          </cell>
          <cell r="AE464">
            <v>0</v>
          </cell>
          <cell r="AG464">
            <v>0</v>
          </cell>
          <cell r="AH464">
            <v>0</v>
          </cell>
          <cell r="AJ464">
            <v>0</v>
          </cell>
        </row>
        <row r="465">
          <cell r="A465" t="str">
            <v>SCI RUEIL APOLLO STE 5452BUDGET 2016</v>
          </cell>
          <cell r="B465" t="str">
            <v>SCI RUEIL APOLLO STE 5452</v>
          </cell>
          <cell r="C465" t="str">
            <v>BUDGET 2016</v>
          </cell>
          <cell r="D465">
            <v>0</v>
          </cell>
          <cell r="E465">
            <v>0</v>
          </cell>
          <cell r="F465">
            <v>0</v>
          </cell>
          <cell r="G465">
            <v>0</v>
          </cell>
          <cell r="H465">
            <v>0</v>
          </cell>
          <cell r="I465">
            <v>0</v>
          </cell>
          <cell r="J465">
            <v>0</v>
          </cell>
          <cell r="K465">
            <v>0</v>
          </cell>
          <cell r="L465">
            <v>0</v>
          </cell>
          <cell r="M465">
            <v>0</v>
          </cell>
          <cell r="N465">
            <v>0</v>
          </cell>
          <cell r="O465">
            <v>0</v>
          </cell>
          <cell r="P465">
            <v>0</v>
          </cell>
          <cell r="Q465">
            <v>0</v>
          </cell>
          <cell r="R465">
            <v>0</v>
          </cell>
          <cell r="S465">
            <v>0</v>
          </cell>
          <cell r="T465">
            <v>0</v>
          </cell>
          <cell r="U465">
            <v>0</v>
          </cell>
          <cell r="V465">
            <v>0</v>
          </cell>
          <cell r="W465">
            <v>0</v>
          </cell>
          <cell r="X465">
            <v>0</v>
          </cell>
          <cell r="Y465">
            <v>0</v>
          </cell>
          <cell r="Z465">
            <v>0</v>
          </cell>
          <cell r="AA465">
            <v>0</v>
          </cell>
          <cell r="AB465">
            <v>0</v>
          </cell>
          <cell r="AD465">
            <v>0</v>
          </cell>
          <cell r="AE465">
            <v>0</v>
          </cell>
          <cell r="AG465">
            <v>0</v>
          </cell>
          <cell r="AH465">
            <v>0</v>
          </cell>
          <cell r="AJ465">
            <v>0</v>
          </cell>
        </row>
        <row r="466">
          <cell r="A466" t="str">
            <v>SCI RUEIL APOLLO STE 5452BUDGET 2017</v>
          </cell>
          <cell r="B466" t="str">
            <v>SCI RUEIL APOLLO STE 5452</v>
          </cell>
          <cell r="C466" t="str">
            <v>BUDGET 2017</v>
          </cell>
          <cell r="D466">
            <v>0</v>
          </cell>
          <cell r="E466">
            <v>0</v>
          </cell>
          <cell r="F466">
            <v>0</v>
          </cell>
          <cell r="G466">
            <v>0</v>
          </cell>
          <cell r="H466">
            <v>0</v>
          </cell>
          <cell r="I466">
            <v>0</v>
          </cell>
          <cell r="J466">
            <v>0</v>
          </cell>
          <cell r="K466">
            <v>0</v>
          </cell>
          <cell r="L466">
            <v>0</v>
          </cell>
          <cell r="M466">
            <v>0</v>
          </cell>
          <cell r="N466">
            <v>0</v>
          </cell>
          <cell r="O466">
            <v>0</v>
          </cell>
          <cell r="P466">
            <v>0</v>
          </cell>
          <cell r="Q466">
            <v>0</v>
          </cell>
          <cell r="R466">
            <v>0</v>
          </cell>
          <cell r="S466">
            <v>0</v>
          </cell>
          <cell r="T466">
            <v>0</v>
          </cell>
          <cell r="U466">
            <v>0</v>
          </cell>
          <cell r="V466">
            <v>0</v>
          </cell>
          <cell r="W466">
            <v>0</v>
          </cell>
          <cell r="X466">
            <v>0</v>
          </cell>
          <cell r="Y466">
            <v>0</v>
          </cell>
          <cell r="Z466">
            <v>0</v>
          </cell>
          <cell r="AA466">
            <v>0</v>
          </cell>
          <cell r="AB466">
            <v>0</v>
          </cell>
          <cell r="AD466">
            <v>0</v>
          </cell>
          <cell r="AE466">
            <v>0</v>
          </cell>
          <cell r="AG466">
            <v>0</v>
          </cell>
          <cell r="AH466">
            <v>0</v>
          </cell>
          <cell r="AJ466">
            <v>0</v>
          </cell>
        </row>
        <row r="467">
          <cell r="A467" t="str">
            <v>SCI ST DENIS TALANGE STE 515138717</v>
          </cell>
          <cell r="B467" t="str">
            <v>SCI ST DENIS TALANGE STE 5151</v>
          </cell>
          <cell r="C467">
            <v>38717</v>
          </cell>
          <cell r="D467">
            <v>7408.9537599999985</v>
          </cell>
          <cell r="E467">
            <v>892.16330000000005</v>
          </cell>
          <cell r="F467">
            <v>3662.04691</v>
          </cell>
          <cell r="G467">
            <v>708.02958999999998</v>
          </cell>
          <cell r="H467">
            <v>-182.94171</v>
          </cell>
          <cell r="I467">
            <v>0</v>
          </cell>
          <cell r="J467">
            <v>286.58116999999999</v>
          </cell>
          <cell r="K467">
            <v>0</v>
          </cell>
          <cell r="L467">
            <v>3412.6238499999999</v>
          </cell>
          <cell r="M467">
            <v>89.516940000000005</v>
          </cell>
          <cell r="N467">
            <v>438.14779000000004</v>
          </cell>
          <cell r="O467">
            <v>185.22384</v>
          </cell>
          <cell r="P467">
            <v>0</v>
          </cell>
          <cell r="Q467">
            <v>0</v>
          </cell>
          <cell r="R467">
            <v>0</v>
          </cell>
          <cell r="S467">
            <v>46.027209999999997</v>
          </cell>
          <cell r="T467">
            <v>8.8208599999999997</v>
          </cell>
          <cell r="U467">
            <v>720.75149999999996</v>
          </cell>
          <cell r="V467">
            <v>25.428600000000003</v>
          </cell>
          <cell r="W467">
            <v>1.3371999999999999</v>
          </cell>
          <cell r="X467">
            <v>0</v>
          </cell>
          <cell r="Y467">
            <v>2895.4292599999999</v>
          </cell>
          <cell r="Z467">
            <v>365.18302</v>
          </cell>
          <cell r="AA467">
            <v>140</v>
          </cell>
          <cell r="AB467">
            <v>224.08150000000001</v>
          </cell>
          <cell r="AD467">
            <v>100.17171</v>
          </cell>
          <cell r="AE467">
            <v>2603.2482099999997</v>
          </cell>
          <cell r="AG467">
            <v>3.2699999999999999E-3</v>
          </cell>
          <cell r="AH467">
            <v>1.14E-3</v>
          </cell>
          <cell r="AJ467">
            <v>0</v>
          </cell>
        </row>
        <row r="468">
          <cell r="A468" t="str">
            <v>SCI ST DENIS TALANGE STE 515139082</v>
          </cell>
          <cell r="B468" t="str">
            <v>SCI ST DENIS TALANGE STE 5151</v>
          </cell>
          <cell r="C468">
            <v>39082</v>
          </cell>
          <cell r="D468">
            <v>7551.3074100000003</v>
          </cell>
          <cell r="E468">
            <v>280.97050000000002</v>
          </cell>
          <cell r="F468">
            <v>3552.3279900000002</v>
          </cell>
          <cell r="G468">
            <v>464.26151999999996</v>
          </cell>
          <cell r="H468">
            <v>122.07983999999999</v>
          </cell>
          <cell r="I468">
            <v>0</v>
          </cell>
          <cell r="J468">
            <v>352.18302</v>
          </cell>
          <cell r="K468">
            <v>0</v>
          </cell>
          <cell r="L468">
            <v>3407.2393300000003</v>
          </cell>
          <cell r="M468">
            <v>10.726030000000002</v>
          </cell>
          <cell r="N468">
            <v>466.09843000000006</v>
          </cell>
          <cell r="O468">
            <v>188.68509</v>
          </cell>
          <cell r="P468">
            <v>0</v>
          </cell>
          <cell r="Q468">
            <v>0</v>
          </cell>
          <cell r="R468">
            <v>0</v>
          </cell>
          <cell r="S468">
            <v>22.150839999999999</v>
          </cell>
          <cell r="T468">
            <v>0.50522</v>
          </cell>
          <cell r="U468">
            <v>550.29250000000002</v>
          </cell>
          <cell r="V468">
            <v>25.4358</v>
          </cell>
          <cell r="W468">
            <v>0.14165</v>
          </cell>
          <cell r="X468">
            <v>0</v>
          </cell>
          <cell r="Y468">
            <v>2901.3577999999998</v>
          </cell>
          <cell r="Z468">
            <v>276.25769000000003</v>
          </cell>
          <cell r="AA468">
            <v>69.599999999999994</v>
          </cell>
          <cell r="AB468">
            <v>230.04499999999999</v>
          </cell>
          <cell r="AD468">
            <v>162.43630999999999</v>
          </cell>
          <cell r="AE468">
            <v>2522.3444099999997</v>
          </cell>
          <cell r="AG468">
            <v>3.5299999999999997E-3</v>
          </cell>
          <cell r="AH468">
            <v>1.0400000000000001E-3</v>
          </cell>
          <cell r="AJ468">
            <v>0</v>
          </cell>
        </row>
        <row r="469">
          <cell r="A469" t="str">
            <v>SCI ST DENIS TALANGE STE 515139447</v>
          </cell>
          <cell r="B469" t="str">
            <v>SCI ST DENIS TALANGE STE 5151</v>
          </cell>
          <cell r="C469">
            <v>39447</v>
          </cell>
          <cell r="D469">
            <v>7964.9221400000006</v>
          </cell>
          <cell r="E469">
            <v>1145.7138199999999</v>
          </cell>
          <cell r="F469">
            <v>3546.1662999999999</v>
          </cell>
          <cell r="G469">
            <v>165.17515999999998</v>
          </cell>
          <cell r="H469">
            <v>22.710349999999998</v>
          </cell>
          <cell r="I469">
            <v>0</v>
          </cell>
          <cell r="J469">
            <v>0</v>
          </cell>
          <cell r="K469">
            <v>0</v>
          </cell>
          <cell r="L469">
            <v>3255.0033200000003</v>
          </cell>
          <cell r="M469">
            <v>9.79711</v>
          </cell>
          <cell r="N469">
            <v>626.98251000000005</v>
          </cell>
          <cell r="O469">
            <v>201.02867000000001</v>
          </cell>
          <cell r="P469">
            <v>0</v>
          </cell>
          <cell r="Q469">
            <v>0</v>
          </cell>
          <cell r="R469">
            <v>0</v>
          </cell>
          <cell r="S469">
            <v>28.090340000000001</v>
          </cell>
          <cell r="T469">
            <v>2.6124699999999996</v>
          </cell>
          <cell r="U469">
            <v>671.52200000000005</v>
          </cell>
          <cell r="V469">
            <v>25.4358</v>
          </cell>
          <cell r="W469">
            <v>0</v>
          </cell>
          <cell r="X469">
            <v>0</v>
          </cell>
          <cell r="Y469">
            <v>2900.2798299999999</v>
          </cell>
          <cell r="Z469">
            <v>6.5</v>
          </cell>
          <cell r="AA469">
            <v>313.70491999999996</v>
          </cell>
          <cell r="AB469">
            <v>79.004999999999995</v>
          </cell>
          <cell r="AD469">
            <v>211.98372000000001</v>
          </cell>
          <cell r="AE469">
            <v>1738.3604100000002</v>
          </cell>
          <cell r="AG469">
            <v>0</v>
          </cell>
          <cell r="AH469">
            <v>4.0999999999999999E-4</v>
          </cell>
          <cell r="AJ469">
            <v>0</v>
          </cell>
        </row>
        <row r="470">
          <cell r="A470" t="str">
            <v>SCI ST DENIS TALANGE STE 5151BUDGET 2007</v>
          </cell>
          <cell r="B470" t="str">
            <v>SCI ST DENIS TALANGE STE 5151</v>
          </cell>
          <cell r="C470" t="str">
            <v>BUDGET 2007</v>
          </cell>
          <cell r="D470">
            <v>7958.8672859000008</v>
          </cell>
          <cell r="E470">
            <v>0</v>
          </cell>
          <cell r="F470">
            <v>3586.38263465</v>
          </cell>
          <cell r="G470">
            <v>672.1</v>
          </cell>
          <cell r="H470">
            <v>0</v>
          </cell>
          <cell r="I470">
            <v>0</v>
          </cell>
          <cell r="J470">
            <v>0</v>
          </cell>
          <cell r="K470">
            <v>-16.328810000000001</v>
          </cell>
          <cell r="L470">
            <v>3270.7540669999998</v>
          </cell>
          <cell r="M470">
            <v>0</v>
          </cell>
          <cell r="N470">
            <v>694</v>
          </cell>
          <cell r="O470">
            <v>198.97168214749999</v>
          </cell>
          <cell r="P470">
            <v>0</v>
          </cell>
          <cell r="Q470">
            <v>0</v>
          </cell>
          <cell r="R470">
            <v>0</v>
          </cell>
          <cell r="S470">
            <v>0</v>
          </cell>
          <cell r="T470">
            <v>7.5</v>
          </cell>
          <cell r="U470">
            <v>646.1</v>
          </cell>
          <cell r="V470">
            <v>26</v>
          </cell>
          <cell r="W470">
            <v>0</v>
          </cell>
          <cell r="X470">
            <v>19.521633776880002</v>
          </cell>
          <cell r="Y470">
            <v>3066.7463770000004</v>
          </cell>
          <cell r="Z470">
            <v>0</v>
          </cell>
          <cell r="AA470">
            <v>0</v>
          </cell>
          <cell r="AB470">
            <v>0</v>
          </cell>
          <cell r="AD470">
            <v>0</v>
          </cell>
          <cell r="AE470">
            <v>2597.8234246987804</v>
          </cell>
          <cell r="AG470">
            <v>0</v>
          </cell>
          <cell r="AH470">
            <v>0</v>
          </cell>
          <cell r="AJ470">
            <v>0</v>
          </cell>
        </row>
        <row r="471">
          <cell r="A471" t="str">
            <v>SCI ST DENIS TALANGE STE 5151BUDGET 2008</v>
          </cell>
          <cell r="B471" t="str">
            <v>SCI ST DENIS TALANGE STE 5151</v>
          </cell>
          <cell r="C471" t="str">
            <v>BUDGET 2008</v>
          </cell>
          <cell r="D471">
            <v>0</v>
          </cell>
          <cell r="E471">
            <v>0</v>
          </cell>
          <cell r="F471">
            <v>0</v>
          </cell>
          <cell r="G471">
            <v>0</v>
          </cell>
          <cell r="H471">
            <v>0</v>
          </cell>
          <cell r="I471">
            <v>0</v>
          </cell>
          <cell r="J471">
            <v>0</v>
          </cell>
          <cell r="K471">
            <v>0</v>
          </cell>
          <cell r="L471">
            <v>0</v>
          </cell>
          <cell r="M471">
            <v>0</v>
          </cell>
          <cell r="N471">
            <v>0</v>
          </cell>
          <cell r="O471">
            <v>0</v>
          </cell>
          <cell r="P471">
            <v>0</v>
          </cell>
          <cell r="Q471">
            <v>0</v>
          </cell>
          <cell r="R471">
            <v>0</v>
          </cell>
          <cell r="S471">
            <v>0</v>
          </cell>
          <cell r="T471">
            <v>0</v>
          </cell>
          <cell r="U471">
            <v>0</v>
          </cell>
          <cell r="V471">
            <v>0</v>
          </cell>
          <cell r="W471">
            <v>0</v>
          </cell>
          <cell r="X471">
            <v>0</v>
          </cell>
          <cell r="Y471">
            <v>0</v>
          </cell>
          <cell r="Z471">
            <v>0</v>
          </cell>
          <cell r="AA471">
            <v>0</v>
          </cell>
          <cell r="AB471">
            <v>0</v>
          </cell>
          <cell r="AD471">
            <v>0</v>
          </cell>
          <cell r="AE471">
            <v>0</v>
          </cell>
          <cell r="AG471">
            <v>0</v>
          </cell>
          <cell r="AH471">
            <v>0</v>
          </cell>
          <cell r="AJ471">
            <v>0</v>
          </cell>
        </row>
        <row r="472">
          <cell r="A472" t="str">
            <v>SCI ST DENIS TALANGE STE 5151BUDGET 2009</v>
          </cell>
          <cell r="B472" t="str">
            <v>SCI ST DENIS TALANGE STE 5151</v>
          </cell>
          <cell r="C472" t="str">
            <v>BUDGET 2009</v>
          </cell>
          <cell r="D472">
            <v>0</v>
          </cell>
          <cell r="E472">
            <v>0</v>
          </cell>
          <cell r="F472">
            <v>0</v>
          </cell>
          <cell r="G472">
            <v>0</v>
          </cell>
          <cell r="H472">
            <v>0</v>
          </cell>
          <cell r="I472">
            <v>0</v>
          </cell>
          <cell r="J472">
            <v>0</v>
          </cell>
          <cell r="K472">
            <v>0</v>
          </cell>
          <cell r="L472">
            <v>0</v>
          </cell>
          <cell r="M472">
            <v>0</v>
          </cell>
          <cell r="N472">
            <v>0</v>
          </cell>
          <cell r="O472">
            <v>0</v>
          </cell>
          <cell r="P472">
            <v>0</v>
          </cell>
          <cell r="Q472">
            <v>0</v>
          </cell>
          <cell r="R472">
            <v>0</v>
          </cell>
          <cell r="S472">
            <v>0</v>
          </cell>
          <cell r="T472">
            <v>0</v>
          </cell>
          <cell r="U472">
            <v>0</v>
          </cell>
          <cell r="V472">
            <v>0</v>
          </cell>
          <cell r="W472">
            <v>0</v>
          </cell>
          <cell r="X472">
            <v>0</v>
          </cell>
          <cell r="Y472">
            <v>0</v>
          </cell>
          <cell r="Z472">
            <v>0</v>
          </cell>
          <cell r="AA472">
            <v>0</v>
          </cell>
          <cell r="AB472">
            <v>0</v>
          </cell>
          <cell r="AD472">
            <v>0</v>
          </cell>
          <cell r="AE472">
            <v>0</v>
          </cell>
          <cell r="AG472">
            <v>0</v>
          </cell>
          <cell r="AH472">
            <v>0</v>
          </cell>
          <cell r="AJ472">
            <v>0</v>
          </cell>
        </row>
        <row r="473">
          <cell r="A473" t="str">
            <v>SCI ST DENIS TALANGE STE 5151BUDGET 2010</v>
          </cell>
          <cell r="B473" t="str">
            <v>SCI ST DENIS TALANGE STE 5151</v>
          </cell>
          <cell r="C473" t="str">
            <v>BUDGET 2010</v>
          </cell>
          <cell r="D473">
            <v>0</v>
          </cell>
          <cell r="E473">
            <v>0</v>
          </cell>
          <cell r="F473">
            <v>0</v>
          </cell>
          <cell r="G473">
            <v>0</v>
          </cell>
          <cell r="H473">
            <v>0</v>
          </cell>
          <cell r="I473">
            <v>0</v>
          </cell>
          <cell r="J473">
            <v>0</v>
          </cell>
          <cell r="K473">
            <v>0</v>
          </cell>
          <cell r="L473">
            <v>0</v>
          </cell>
          <cell r="M473">
            <v>0</v>
          </cell>
          <cell r="N473">
            <v>0</v>
          </cell>
          <cell r="O473">
            <v>0</v>
          </cell>
          <cell r="P473">
            <v>0</v>
          </cell>
          <cell r="Q473">
            <v>0</v>
          </cell>
          <cell r="R473">
            <v>0</v>
          </cell>
          <cell r="S473">
            <v>0</v>
          </cell>
          <cell r="T473">
            <v>0</v>
          </cell>
          <cell r="U473">
            <v>0</v>
          </cell>
          <cell r="V473">
            <v>0</v>
          </cell>
          <cell r="W473">
            <v>0</v>
          </cell>
          <cell r="X473">
            <v>0</v>
          </cell>
          <cell r="Y473">
            <v>0</v>
          </cell>
          <cell r="Z473">
            <v>0</v>
          </cell>
          <cell r="AA473">
            <v>0</v>
          </cell>
          <cell r="AB473">
            <v>0</v>
          </cell>
          <cell r="AD473">
            <v>0</v>
          </cell>
          <cell r="AE473">
            <v>0</v>
          </cell>
          <cell r="AG473">
            <v>0</v>
          </cell>
          <cell r="AH473">
            <v>0</v>
          </cell>
          <cell r="AJ473">
            <v>0</v>
          </cell>
        </row>
        <row r="474">
          <cell r="A474" t="str">
            <v>SCI ST DENIS TALANGE STE 5151BUDGET 2011</v>
          </cell>
          <cell r="B474" t="str">
            <v>SCI ST DENIS TALANGE STE 5151</v>
          </cell>
          <cell r="C474" t="str">
            <v>BUDGET 2011</v>
          </cell>
          <cell r="D474">
            <v>0</v>
          </cell>
          <cell r="E474">
            <v>0</v>
          </cell>
          <cell r="F474">
            <v>0</v>
          </cell>
          <cell r="G474">
            <v>0</v>
          </cell>
          <cell r="H474">
            <v>0</v>
          </cell>
          <cell r="I474">
            <v>0</v>
          </cell>
          <cell r="J474">
            <v>0</v>
          </cell>
          <cell r="K474">
            <v>0</v>
          </cell>
          <cell r="L474">
            <v>0</v>
          </cell>
          <cell r="M474">
            <v>0</v>
          </cell>
          <cell r="N474">
            <v>0</v>
          </cell>
          <cell r="O474">
            <v>0</v>
          </cell>
          <cell r="P474">
            <v>0</v>
          </cell>
          <cell r="Q474">
            <v>0</v>
          </cell>
          <cell r="R474">
            <v>0</v>
          </cell>
          <cell r="S474">
            <v>0</v>
          </cell>
          <cell r="T474">
            <v>0</v>
          </cell>
          <cell r="U474">
            <v>0</v>
          </cell>
          <cell r="V474">
            <v>0</v>
          </cell>
          <cell r="W474">
            <v>0</v>
          </cell>
          <cell r="X474">
            <v>0</v>
          </cell>
          <cell r="Y474">
            <v>0</v>
          </cell>
          <cell r="Z474">
            <v>0</v>
          </cell>
          <cell r="AA474">
            <v>0</v>
          </cell>
          <cell r="AB474">
            <v>0</v>
          </cell>
          <cell r="AD474">
            <v>0</v>
          </cell>
          <cell r="AE474">
            <v>0</v>
          </cell>
          <cell r="AG474">
            <v>0</v>
          </cell>
          <cell r="AH474">
            <v>0</v>
          </cell>
          <cell r="AJ474">
            <v>0</v>
          </cell>
        </row>
        <row r="475">
          <cell r="A475" t="str">
            <v>SCI ST DENIS TALANGE STE 5151BUDGET 2012</v>
          </cell>
          <cell r="B475" t="str">
            <v>SCI ST DENIS TALANGE STE 5151</v>
          </cell>
          <cell r="C475" t="str">
            <v>BUDGET 2012</v>
          </cell>
          <cell r="D475">
            <v>0</v>
          </cell>
          <cell r="E475">
            <v>0</v>
          </cell>
          <cell r="F475">
            <v>0</v>
          </cell>
          <cell r="G475">
            <v>0</v>
          </cell>
          <cell r="H475">
            <v>0</v>
          </cell>
          <cell r="I475">
            <v>0</v>
          </cell>
          <cell r="J475">
            <v>0</v>
          </cell>
          <cell r="K475">
            <v>0</v>
          </cell>
          <cell r="L475">
            <v>0</v>
          </cell>
          <cell r="M475">
            <v>0</v>
          </cell>
          <cell r="N475">
            <v>0</v>
          </cell>
          <cell r="O475">
            <v>0</v>
          </cell>
          <cell r="P475">
            <v>0</v>
          </cell>
          <cell r="Q475">
            <v>0</v>
          </cell>
          <cell r="R475">
            <v>0</v>
          </cell>
          <cell r="S475">
            <v>0</v>
          </cell>
          <cell r="T475">
            <v>0</v>
          </cell>
          <cell r="U475">
            <v>0</v>
          </cell>
          <cell r="V475">
            <v>0</v>
          </cell>
          <cell r="W475">
            <v>0</v>
          </cell>
          <cell r="X475">
            <v>0</v>
          </cell>
          <cell r="Y475">
            <v>0</v>
          </cell>
          <cell r="Z475">
            <v>0</v>
          </cell>
          <cell r="AA475">
            <v>0</v>
          </cell>
          <cell r="AB475">
            <v>0</v>
          </cell>
          <cell r="AD475">
            <v>0</v>
          </cell>
          <cell r="AE475">
            <v>0</v>
          </cell>
          <cell r="AG475">
            <v>0</v>
          </cell>
          <cell r="AH475">
            <v>0</v>
          </cell>
          <cell r="AJ475">
            <v>0</v>
          </cell>
        </row>
        <row r="476">
          <cell r="A476" t="str">
            <v>SCI ST DENIS TALANGE STE 5151BUDGET 2013</v>
          </cell>
          <cell r="B476" t="str">
            <v>SCI ST DENIS TALANGE STE 5151</v>
          </cell>
          <cell r="C476" t="str">
            <v>BUDGET 2013</v>
          </cell>
          <cell r="D476">
            <v>0</v>
          </cell>
          <cell r="E476">
            <v>0</v>
          </cell>
          <cell r="F476">
            <v>0</v>
          </cell>
          <cell r="G476">
            <v>0</v>
          </cell>
          <cell r="H476">
            <v>0</v>
          </cell>
          <cell r="I476">
            <v>0</v>
          </cell>
          <cell r="J476">
            <v>0</v>
          </cell>
          <cell r="K476">
            <v>0</v>
          </cell>
          <cell r="L476">
            <v>0</v>
          </cell>
          <cell r="M476">
            <v>0</v>
          </cell>
          <cell r="N476">
            <v>0</v>
          </cell>
          <cell r="O476">
            <v>0</v>
          </cell>
          <cell r="P476">
            <v>0</v>
          </cell>
          <cell r="Q476">
            <v>0</v>
          </cell>
          <cell r="R476">
            <v>0</v>
          </cell>
          <cell r="S476">
            <v>0</v>
          </cell>
          <cell r="T476">
            <v>0</v>
          </cell>
          <cell r="U476">
            <v>0</v>
          </cell>
          <cell r="V476">
            <v>0</v>
          </cell>
          <cell r="W476">
            <v>0</v>
          </cell>
          <cell r="X476">
            <v>0</v>
          </cell>
          <cell r="Y476">
            <v>0</v>
          </cell>
          <cell r="Z476">
            <v>0</v>
          </cell>
          <cell r="AA476">
            <v>0</v>
          </cell>
          <cell r="AB476">
            <v>0</v>
          </cell>
          <cell r="AD476">
            <v>0</v>
          </cell>
          <cell r="AE476">
            <v>0</v>
          </cell>
          <cell r="AG476">
            <v>0</v>
          </cell>
          <cell r="AH476">
            <v>0</v>
          </cell>
          <cell r="AJ476">
            <v>0</v>
          </cell>
        </row>
        <row r="477">
          <cell r="A477" t="str">
            <v>SCI ST DENIS TALANGE STE 5151BUDGET 2014</v>
          </cell>
          <cell r="B477" t="str">
            <v>SCI ST DENIS TALANGE STE 5151</v>
          </cell>
          <cell r="C477" t="str">
            <v>BUDGET 2014</v>
          </cell>
          <cell r="D477">
            <v>0</v>
          </cell>
          <cell r="E477">
            <v>0</v>
          </cell>
          <cell r="F477">
            <v>0</v>
          </cell>
          <cell r="G477">
            <v>0</v>
          </cell>
          <cell r="H477">
            <v>0</v>
          </cell>
          <cell r="I477">
            <v>0</v>
          </cell>
          <cell r="J477">
            <v>0</v>
          </cell>
          <cell r="K477">
            <v>0</v>
          </cell>
          <cell r="L477">
            <v>0</v>
          </cell>
          <cell r="M477">
            <v>0</v>
          </cell>
          <cell r="N477">
            <v>0</v>
          </cell>
          <cell r="O477">
            <v>0</v>
          </cell>
          <cell r="P477">
            <v>0</v>
          </cell>
          <cell r="Q477">
            <v>0</v>
          </cell>
          <cell r="R477">
            <v>0</v>
          </cell>
          <cell r="S477">
            <v>0</v>
          </cell>
          <cell r="T477">
            <v>0</v>
          </cell>
          <cell r="U477">
            <v>0</v>
          </cell>
          <cell r="V477">
            <v>0</v>
          </cell>
          <cell r="W477">
            <v>0</v>
          </cell>
          <cell r="X477">
            <v>0</v>
          </cell>
          <cell r="Y477">
            <v>0</v>
          </cell>
          <cell r="Z477">
            <v>0</v>
          </cell>
          <cell r="AA477">
            <v>0</v>
          </cell>
          <cell r="AB477">
            <v>0</v>
          </cell>
          <cell r="AD477">
            <v>0</v>
          </cell>
          <cell r="AE477">
            <v>0</v>
          </cell>
          <cell r="AG477">
            <v>0</v>
          </cell>
          <cell r="AH477">
            <v>0</v>
          </cell>
          <cell r="AJ477">
            <v>0</v>
          </cell>
        </row>
        <row r="478">
          <cell r="A478" t="str">
            <v>SCI ST DENIS TALANGE STE 5151BUDGET 2015</v>
          </cell>
          <cell r="B478" t="str">
            <v>SCI ST DENIS TALANGE STE 5151</v>
          </cell>
          <cell r="C478" t="str">
            <v>BUDGET 2015</v>
          </cell>
          <cell r="D478">
            <v>0</v>
          </cell>
          <cell r="E478">
            <v>0</v>
          </cell>
          <cell r="F478">
            <v>0</v>
          </cell>
          <cell r="G478">
            <v>0</v>
          </cell>
          <cell r="H478">
            <v>0</v>
          </cell>
          <cell r="I478">
            <v>0</v>
          </cell>
          <cell r="J478">
            <v>0</v>
          </cell>
          <cell r="K478">
            <v>0</v>
          </cell>
          <cell r="L478">
            <v>0</v>
          </cell>
          <cell r="M478">
            <v>0</v>
          </cell>
          <cell r="N478">
            <v>0</v>
          </cell>
          <cell r="O478">
            <v>0</v>
          </cell>
          <cell r="P478">
            <v>0</v>
          </cell>
          <cell r="Q478">
            <v>0</v>
          </cell>
          <cell r="R478">
            <v>0</v>
          </cell>
          <cell r="S478">
            <v>0</v>
          </cell>
          <cell r="T478">
            <v>0</v>
          </cell>
          <cell r="U478">
            <v>0</v>
          </cell>
          <cell r="V478">
            <v>0</v>
          </cell>
          <cell r="W478">
            <v>0</v>
          </cell>
          <cell r="X478">
            <v>0</v>
          </cell>
          <cell r="Y478">
            <v>0</v>
          </cell>
          <cell r="Z478">
            <v>0</v>
          </cell>
          <cell r="AA478">
            <v>0</v>
          </cell>
          <cell r="AB478">
            <v>0</v>
          </cell>
          <cell r="AD478">
            <v>0</v>
          </cell>
          <cell r="AE478">
            <v>0</v>
          </cell>
          <cell r="AG478">
            <v>0</v>
          </cell>
          <cell r="AH478">
            <v>0</v>
          </cell>
          <cell r="AJ478">
            <v>0</v>
          </cell>
        </row>
        <row r="479">
          <cell r="A479" t="str">
            <v>SCI ST DENIS TALANGE STE 5151BUDGET 2016</v>
          </cell>
          <cell r="B479" t="str">
            <v>SCI ST DENIS TALANGE STE 5151</v>
          </cell>
          <cell r="C479" t="str">
            <v>BUDGET 2016</v>
          </cell>
          <cell r="D479">
            <v>0</v>
          </cell>
          <cell r="E479">
            <v>0</v>
          </cell>
          <cell r="F479">
            <v>0</v>
          </cell>
          <cell r="G479">
            <v>0</v>
          </cell>
          <cell r="H479">
            <v>0</v>
          </cell>
          <cell r="I479">
            <v>0</v>
          </cell>
          <cell r="J479">
            <v>0</v>
          </cell>
          <cell r="K479">
            <v>0</v>
          </cell>
          <cell r="L479">
            <v>0</v>
          </cell>
          <cell r="M479">
            <v>0</v>
          </cell>
          <cell r="N479">
            <v>0</v>
          </cell>
          <cell r="O479">
            <v>0</v>
          </cell>
          <cell r="P479">
            <v>0</v>
          </cell>
          <cell r="Q479">
            <v>0</v>
          </cell>
          <cell r="R479">
            <v>0</v>
          </cell>
          <cell r="S479">
            <v>0</v>
          </cell>
          <cell r="T479">
            <v>0</v>
          </cell>
          <cell r="U479">
            <v>0</v>
          </cell>
          <cell r="V479">
            <v>0</v>
          </cell>
          <cell r="W479">
            <v>0</v>
          </cell>
          <cell r="X479">
            <v>0</v>
          </cell>
          <cell r="Y479">
            <v>0</v>
          </cell>
          <cell r="Z479">
            <v>0</v>
          </cell>
          <cell r="AA479">
            <v>0</v>
          </cell>
          <cell r="AB479">
            <v>0</v>
          </cell>
          <cell r="AD479">
            <v>0</v>
          </cell>
          <cell r="AE479">
            <v>0</v>
          </cell>
          <cell r="AG479">
            <v>0</v>
          </cell>
          <cell r="AH479">
            <v>0</v>
          </cell>
          <cell r="AJ479">
            <v>0</v>
          </cell>
        </row>
        <row r="480">
          <cell r="A480" t="str">
            <v>SCI ST DENIS TALANGE STE 5151BUDGET 2017</v>
          </cell>
          <cell r="B480" t="str">
            <v>SCI ST DENIS TALANGE STE 5151</v>
          </cell>
          <cell r="C480" t="str">
            <v>BUDGET 2017</v>
          </cell>
          <cell r="D480">
            <v>0</v>
          </cell>
          <cell r="E480">
            <v>0</v>
          </cell>
          <cell r="F480">
            <v>0</v>
          </cell>
          <cell r="G480">
            <v>0</v>
          </cell>
          <cell r="H480">
            <v>0</v>
          </cell>
          <cell r="I480">
            <v>0</v>
          </cell>
          <cell r="J480">
            <v>0</v>
          </cell>
          <cell r="K480">
            <v>0</v>
          </cell>
          <cell r="L480">
            <v>0</v>
          </cell>
          <cell r="M480">
            <v>0</v>
          </cell>
          <cell r="N480">
            <v>0</v>
          </cell>
          <cell r="O480">
            <v>0</v>
          </cell>
          <cell r="P480">
            <v>0</v>
          </cell>
          <cell r="Q480">
            <v>0</v>
          </cell>
          <cell r="R480">
            <v>0</v>
          </cell>
          <cell r="S480">
            <v>0</v>
          </cell>
          <cell r="T480">
            <v>0</v>
          </cell>
          <cell r="U480">
            <v>0</v>
          </cell>
          <cell r="V480">
            <v>0</v>
          </cell>
          <cell r="W480">
            <v>0</v>
          </cell>
          <cell r="X480">
            <v>0</v>
          </cell>
          <cell r="Y480">
            <v>0</v>
          </cell>
          <cell r="Z480">
            <v>0</v>
          </cell>
          <cell r="AA480">
            <v>0</v>
          </cell>
          <cell r="AB480">
            <v>0</v>
          </cell>
          <cell r="AD480">
            <v>0</v>
          </cell>
          <cell r="AE480">
            <v>0</v>
          </cell>
          <cell r="AG480">
            <v>0</v>
          </cell>
          <cell r="AH480">
            <v>0</v>
          </cell>
          <cell r="AJ480">
            <v>0</v>
          </cell>
        </row>
        <row r="481">
          <cell r="A481" t="str">
            <v>SCI ST DENIS TALANGE 000038717</v>
          </cell>
          <cell r="B481" t="str">
            <v>SCI ST DENIS TALANGE 0000</v>
          </cell>
          <cell r="C481">
            <v>38717</v>
          </cell>
          <cell r="D481">
            <v>0</v>
          </cell>
          <cell r="E481">
            <v>0</v>
          </cell>
          <cell r="F481">
            <v>0</v>
          </cell>
          <cell r="G481">
            <v>0</v>
          </cell>
          <cell r="H481">
            <v>-75.937359999999998</v>
          </cell>
          <cell r="I481">
            <v>0</v>
          </cell>
          <cell r="J481">
            <v>0</v>
          </cell>
          <cell r="K481">
            <v>0</v>
          </cell>
          <cell r="L481">
            <v>0</v>
          </cell>
          <cell r="M481">
            <v>8.2578300000000002</v>
          </cell>
          <cell r="N481">
            <v>0</v>
          </cell>
          <cell r="O481">
            <v>185.22384</v>
          </cell>
          <cell r="P481">
            <v>0</v>
          </cell>
          <cell r="Q481">
            <v>0</v>
          </cell>
          <cell r="R481">
            <v>0</v>
          </cell>
          <cell r="S481">
            <v>4.26417</v>
          </cell>
          <cell r="T481">
            <v>0.39800999999999997</v>
          </cell>
          <cell r="U481">
            <v>0</v>
          </cell>
          <cell r="V481">
            <v>0</v>
          </cell>
          <cell r="W481">
            <v>0.14119999999999999</v>
          </cell>
          <cell r="X481">
            <v>0</v>
          </cell>
          <cell r="Y481">
            <v>0</v>
          </cell>
          <cell r="Z481">
            <v>0</v>
          </cell>
          <cell r="AA481">
            <v>0</v>
          </cell>
          <cell r="AB481">
            <v>0</v>
          </cell>
          <cell r="AD481">
            <v>100.17171</v>
          </cell>
          <cell r="AE481">
            <v>2210.8193999999999</v>
          </cell>
          <cell r="AG481">
            <v>2.9500000000000004E-3</v>
          </cell>
          <cell r="AH481">
            <v>1.0400000000000001E-3</v>
          </cell>
          <cell r="AJ481">
            <v>0</v>
          </cell>
        </row>
        <row r="482">
          <cell r="A482" t="str">
            <v>SCI ST DENIS TALANGE 000039082</v>
          </cell>
          <cell r="B482" t="str">
            <v>SCI ST DENIS TALANGE 0000</v>
          </cell>
          <cell r="C482">
            <v>39082</v>
          </cell>
          <cell r="D482">
            <v>0</v>
          </cell>
          <cell r="E482">
            <v>0</v>
          </cell>
          <cell r="F482">
            <v>0</v>
          </cell>
          <cell r="G482">
            <v>0</v>
          </cell>
          <cell r="H482">
            <v>0</v>
          </cell>
          <cell r="I482">
            <v>0</v>
          </cell>
          <cell r="J482">
            <v>0</v>
          </cell>
          <cell r="K482">
            <v>0</v>
          </cell>
          <cell r="L482">
            <v>0</v>
          </cell>
          <cell r="M482">
            <v>10.726030000000002</v>
          </cell>
          <cell r="N482">
            <v>0</v>
          </cell>
          <cell r="O482">
            <v>46.989230000000006</v>
          </cell>
          <cell r="P482">
            <v>0</v>
          </cell>
          <cell r="Q482">
            <v>0</v>
          </cell>
          <cell r="R482">
            <v>0</v>
          </cell>
          <cell r="S482">
            <v>6.2473200000000002</v>
          </cell>
          <cell r="T482">
            <v>0.50522</v>
          </cell>
          <cell r="U482">
            <v>0</v>
          </cell>
          <cell r="V482">
            <v>0</v>
          </cell>
          <cell r="W482">
            <v>1.33765</v>
          </cell>
          <cell r="X482">
            <v>0</v>
          </cell>
          <cell r="Y482">
            <v>0</v>
          </cell>
          <cell r="Z482">
            <v>0</v>
          </cell>
          <cell r="AA482">
            <v>0</v>
          </cell>
          <cell r="AB482">
            <v>3.2450000000000001</v>
          </cell>
          <cell r="AD482">
            <v>162.43630999999999</v>
          </cell>
          <cell r="AE482">
            <v>2522.3444099999997</v>
          </cell>
          <cell r="AG482">
            <v>3.0800000000000003E-3</v>
          </cell>
          <cell r="AH482">
            <v>1.0300000000000001E-3</v>
          </cell>
          <cell r="AJ482">
            <v>0</v>
          </cell>
        </row>
        <row r="483">
          <cell r="A483" t="str">
            <v>SCI ST DENIS TALANGE 000039447</v>
          </cell>
          <cell r="B483" t="str">
            <v>SCI ST DENIS TALANGE 0000</v>
          </cell>
          <cell r="C483">
            <v>39447</v>
          </cell>
          <cell r="D483">
            <v>0</v>
          </cell>
          <cell r="E483">
            <v>1.81E-3</v>
          </cell>
          <cell r="F483">
            <v>0</v>
          </cell>
          <cell r="G483">
            <v>0</v>
          </cell>
          <cell r="H483">
            <v>0</v>
          </cell>
          <cell r="I483">
            <v>0</v>
          </cell>
          <cell r="J483">
            <v>0</v>
          </cell>
          <cell r="K483">
            <v>0</v>
          </cell>
          <cell r="L483">
            <v>0</v>
          </cell>
          <cell r="M483">
            <v>9.79711</v>
          </cell>
          <cell r="N483">
            <v>0</v>
          </cell>
          <cell r="O483">
            <v>153.86995000000002</v>
          </cell>
          <cell r="P483">
            <v>0</v>
          </cell>
          <cell r="Q483">
            <v>0</v>
          </cell>
          <cell r="R483">
            <v>0</v>
          </cell>
          <cell r="S483">
            <v>3.9576500000000001</v>
          </cell>
          <cell r="T483">
            <v>0.35260000000000002</v>
          </cell>
          <cell r="U483">
            <v>0</v>
          </cell>
          <cell r="V483">
            <v>0</v>
          </cell>
          <cell r="W483">
            <v>0</v>
          </cell>
          <cell r="X483">
            <v>0</v>
          </cell>
          <cell r="Y483">
            <v>0</v>
          </cell>
          <cell r="Z483">
            <v>6.5</v>
          </cell>
          <cell r="AA483">
            <v>7.3999999999999999E-4</v>
          </cell>
          <cell r="AB483">
            <v>0</v>
          </cell>
          <cell r="AD483">
            <v>153.48372000000001</v>
          </cell>
          <cell r="AE483">
            <v>1738.3604100000002</v>
          </cell>
          <cell r="AG483">
            <v>0</v>
          </cell>
          <cell r="AH483">
            <v>4.0999999999999999E-4</v>
          </cell>
          <cell r="AJ483">
            <v>0</v>
          </cell>
        </row>
        <row r="484">
          <cell r="A484" t="str">
            <v>SCI ST DENIS TALANGE 0000BUDGET 2007</v>
          </cell>
          <cell r="B484" t="str">
            <v>SCI ST DENIS TALANGE 0000</v>
          </cell>
          <cell r="C484" t="str">
            <v>BUDGET 2007</v>
          </cell>
          <cell r="D484">
            <v>0</v>
          </cell>
          <cell r="E484">
            <v>0</v>
          </cell>
          <cell r="F484">
            <v>0</v>
          </cell>
          <cell r="G484">
            <v>0</v>
          </cell>
          <cell r="H484">
            <v>0</v>
          </cell>
          <cell r="I484">
            <v>0</v>
          </cell>
          <cell r="J484">
            <v>0</v>
          </cell>
          <cell r="K484">
            <v>0</v>
          </cell>
          <cell r="L484">
            <v>0</v>
          </cell>
          <cell r="M484">
            <v>0</v>
          </cell>
          <cell r="N484">
            <v>0</v>
          </cell>
          <cell r="O484">
            <v>0</v>
          </cell>
          <cell r="P484">
            <v>0</v>
          </cell>
          <cell r="Q484">
            <v>0</v>
          </cell>
          <cell r="R484">
            <v>0</v>
          </cell>
          <cell r="S484">
            <v>0</v>
          </cell>
          <cell r="T484">
            <v>0</v>
          </cell>
          <cell r="U484">
            <v>0</v>
          </cell>
          <cell r="V484">
            <v>0</v>
          </cell>
          <cell r="W484">
            <v>0</v>
          </cell>
          <cell r="X484">
            <v>0</v>
          </cell>
          <cell r="Y484">
            <v>0</v>
          </cell>
          <cell r="Z484">
            <v>0</v>
          </cell>
          <cell r="AA484">
            <v>0</v>
          </cell>
          <cell r="AB484">
            <v>0</v>
          </cell>
          <cell r="AD484">
            <v>0</v>
          </cell>
          <cell r="AE484">
            <v>0</v>
          </cell>
          <cell r="AG484">
            <v>0</v>
          </cell>
          <cell r="AH484">
            <v>0</v>
          </cell>
          <cell r="AJ484">
            <v>0</v>
          </cell>
        </row>
        <row r="485">
          <cell r="A485" t="str">
            <v>SCI ST DENIS TALANGE 0000BUDGET 2008</v>
          </cell>
          <cell r="B485" t="str">
            <v>SCI ST DENIS TALANGE 0000</v>
          </cell>
          <cell r="C485" t="str">
            <v>BUDGET 2008</v>
          </cell>
          <cell r="D485">
            <v>0</v>
          </cell>
          <cell r="E485">
            <v>0</v>
          </cell>
          <cell r="F485">
            <v>0</v>
          </cell>
          <cell r="G485">
            <v>0</v>
          </cell>
          <cell r="H485">
            <v>0</v>
          </cell>
          <cell r="I485">
            <v>0</v>
          </cell>
          <cell r="J485">
            <v>0</v>
          </cell>
          <cell r="K485">
            <v>0</v>
          </cell>
          <cell r="L485">
            <v>0</v>
          </cell>
          <cell r="M485">
            <v>0</v>
          </cell>
          <cell r="N485">
            <v>0</v>
          </cell>
          <cell r="O485">
            <v>0</v>
          </cell>
          <cell r="P485">
            <v>0</v>
          </cell>
          <cell r="Q485">
            <v>0</v>
          </cell>
          <cell r="R485">
            <v>0</v>
          </cell>
          <cell r="S485">
            <v>0</v>
          </cell>
          <cell r="T485">
            <v>0</v>
          </cell>
          <cell r="U485">
            <v>0</v>
          </cell>
          <cell r="V485">
            <v>0</v>
          </cell>
          <cell r="W485">
            <v>0</v>
          </cell>
          <cell r="X485">
            <v>0</v>
          </cell>
          <cell r="Y485">
            <v>0</v>
          </cell>
          <cell r="Z485">
            <v>0</v>
          </cell>
          <cell r="AA485">
            <v>0</v>
          </cell>
          <cell r="AB485">
            <v>0</v>
          </cell>
          <cell r="AD485">
            <v>0</v>
          </cell>
          <cell r="AE485">
            <v>0</v>
          </cell>
          <cell r="AG485">
            <v>0</v>
          </cell>
          <cell r="AH485">
            <v>0</v>
          </cell>
          <cell r="AJ485">
            <v>0</v>
          </cell>
        </row>
        <row r="486">
          <cell r="A486" t="str">
            <v>SCI ST DENIS TALANGE 0000BUDGET 2009</v>
          </cell>
          <cell r="B486" t="str">
            <v>SCI ST DENIS TALANGE 0000</v>
          </cell>
          <cell r="C486" t="str">
            <v>BUDGET 2009</v>
          </cell>
          <cell r="D486">
            <v>0</v>
          </cell>
          <cell r="E486">
            <v>0</v>
          </cell>
          <cell r="F486">
            <v>0</v>
          </cell>
          <cell r="G486">
            <v>0</v>
          </cell>
          <cell r="H486">
            <v>0</v>
          </cell>
          <cell r="I486">
            <v>0</v>
          </cell>
          <cell r="J486">
            <v>0</v>
          </cell>
          <cell r="K486">
            <v>0</v>
          </cell>
          <cell r="L486">
            <v>0</v>
          </cell>
          <cell r="M486">
            <v>0</v>
          </cell>
          <cell r="N486">
            <v>0</v>
          </cell>
          <cell r="O486">
            <v>0</v>
          </cell>
          <cell r="P486">
            <v>0</v>
          </cell>
          <cell r="Q486">
            <v>0</v>
          </cell>
          <cell r="R486">
            <v>0</v>
          </cell>
          <cell r="S486">
            <v>0</v>
          </cell>
          <cell r="T486">
            <v>0</v>
          </cell>
          <cell r="U486">
            <v>0</v>
          </cell>
          <cell r="V486">
            <v>0</v>
          </cell>
          <cell r="W486">
            <v>0</v>
          </cell>
          <cell r="X486">
            <v>0</v>
          </cell>
          <cell r="Y486">
            <v>0</v>
          </cell>
          <cell r="Z486">
            <v>0</v>
          </cell>
          <cell r="AA486">
            <v>0</v>
          </cell>
          <cell r="AB486">
            <v>0</v>
          </cell>
          <cell r="AD486">
            <v>0</v>
          </cell>
          <cell r="AE486">
            <v>0</v>
          </cell>
          <cell r="AG486">
            <v>0</v>
          </cell>
          <cell r="AH486">
            <v>0</v>
          </cell>
          <cell r="AJ486">
            <v>0</v>
          </cell>
        </row>
        <row r="487">
          <cell r="A487" t="str">
            <v>SCI ST DENIS TALANGE 0000BUDGET 2010</v>
          </cell>
          <cell r="B487" t="str">
            <v>SCI ST DENIS TALANGE 0000</v>
          </cell>
          <cell r="C487" t="str">
            <v>BUDGET 2010</v>
          </cell>
          <cell r="D487">
            <v>0</v>
          </cell>
          <cell r="E487">
            <v>0</v>
          </cell>
          <cell r="F487">
            <v>0</v>
          </cell>
          <cell r="G487">
            <v>0</v>
          </cell>
          <cell r="H487">
            <v>0</v>
          </cell>
          <cell r="I487">
            <v>0</v>
          </cell>
          <cell r="J487">
            <v>0</v>
          </cell>
          <cell r="K487">
            <v>0</v>
          </cell>
          <cell r="L487">
            <v>0</v>
          </cell>
          <cell r="M487">
            <v>0</v>
          </cell>
          <cell r="N487">
            <v>0</v>
          </cell>
          <cell r="O487">
            <v>0</v>
          </cell>
          <cell r="P487">
            <v>0</v>
          </cell>
          <cell r="Q487">
            <v>0</v>
          </cell>
          <cell r="R487">
            <v>0</v>
          </cell>
          <cell r="S487">
            <v>0</v>
          </cell>
          <cell r="T487">
            <v>0</v>
          </cell>
          <cell r="U487">
            <v>0</v>
          </cell>
          <cell r="V487">
            <v>0</v>
          </cell>
          <cell r="W487">
            <v>0</v>
          </cell>
          <cell r="X487">
            <v>0</v>
          </cell>
          <cell r="Y487">
            <v>0</v>
          </cell>
          <cell r="Z487">
            <v>0</v>
          </cell>
          <cell r="AA487">
            <v>0</v>
          </cell>
          <cell r="AB487">
            <v>0</v>
          </cell>
          <cell r="AD487">
            <v>0</v>
          </cell>
          <cell r="AE487">
            <v>0</v>
          </cell>
          <cell r="AG487">
            <v>0</v>
          </cell>
          <cell r="AH487">
            <v>0</v>
          </cell>
          <cell r="AJ487">
            <v>0</v>
          </cell>
        </row>
        <row r="488">
          <cell r="A488" t="str">
            <v>SCI ST DENIS TALANGE 0000BUDGET 2011</v>
          </cell>
          <cell r="B488" t="str">
            <v>SCI ST DENIS TALANGE 0000</v>
          </cell>
          <cell r="C488" t="str">
            <v>BUDGET 2011</v>
          </cell>
          <cell r="D488">
            <v>0</v>
          </cell>
          <cell r="E488">
            <v>0</v>
          </cell>
          <cell r="F488">
            <v>0</v>
          </cell>
          <cell r="G488">
            <v>0</v>
          </cell>
          <cell r="H488">
            <v>0</v>
          </cell>
          <cell r="I488">
            <v>0</v>
          </cell>
          <cell r="J488">
            <v>0</v>
          </cell>
          <cell r="K488">
            <v>0</v>
          </cell>
          <cell r="L488">
            <v>0</v>
          </cell>
          <cell r="M488">
            <v>0</v>
          </cell>
          <cell r="N488">
            <v>0</v>
          </cell>
          <cell r="O488">
            <v>0</v>
          </cell>
          <cell r="P488">
            <v>0</v>
          </cell>
          <cell r="Q488">
            <v>0</v>
          </cell>
          <cell r="R488">
            <v>0</v>
          </cell>
          <cell r="S488">
            <v>0</v>
          </cell>
          <cell r="T488">
            <v>0</v>
          </cell>
          <cell r="U488">
            <v>0</v>
          </cell>
          <cell r="V488">
            <v>0</v>
          </cell>
          <cell r="W488">
            <v>0</v>
          </cell>
          <cell r="X488">
            <v>0</v>
          </cell>
          <cell r="Y488">
            <v>0</v>
          </cell>
          <cell r="Z488">
            <v>0</v>
          </cell>
          <cell r="AA488">
            <v>0</v>
          </cell>
          <cell r="AB488">
            <v>0</v>
          </cell>
          <cell r="AD488">
            <v>0</v>
          </cell>
          <cell r="AE488">
            <v>0</v>
          </cell>
          <cell r="AG488">
            <v>0</v>
          </cell>
          <cell r="AH488">
            <v>0</v>
          </cell>
          <cell r="AJ488">
            <v>0</v>
          </cell>
        </row>
        <row r="489">
          <cell r="A489" t="str">
            <v>SCI ST DENIS TALANGE 0000BUDGET 2012</v>
          </cell>
          <cell r="B489" t="str">
            <v>SCI ST DENIS TALANGE 0000</v>
          </cell>
          <cell r="C489" t="str">
            <v>BUDGET 2012</v>
          </cell>
          <cell r="D489">
            <v>0</v>
          </cell>
          <cell r="E489">
            <v>0</v>
          </cell>
          <cell r="F489">
            <v>0</v>
          </cell>
          <cell r="G489">
            <v>0</v>
          </cell>
          <cell r="H489">
            <v>0</v>
          </cell>
          <cell r="I489">
            <v>0</v>
          </cell>
          <cell r="J489">
            <v>0</v>
          </cell>
          <cell r="K489">
            <v>0</v>
          </cell>
          <cell r="L489">
            <v>0</v>
          </cell>
          <cell r="M489">
            <v>0</v>
          </cell>
          <cell r="N489">
            <v>0</v>
          </cell>
          <cell r="O489">
            <v>0</v>
          </cell>
          <cell r="P489">
            <v>0</v>
          </cell>
          <cell r="Q489">
            <v>0</v>
          </cell>
          <cell r="R489">
            <v>0</v>
          </cell>
          <cell r="S489">
            <v>0</v>
          </cell>
          <cell r="T489">
            <v>0</v>
          </cell>
          <cell r="U489">
            <v>0</v>
          </cell>
          <cell r="V489">
            <v>0</v>
          </cell>
          <cell r="W489">
            <v>0</v>
          </cell>
          <cell r="X489">
            <v>0</v>
          </cell>
          <cell r="Y489">
            <v>0</v>
          </cell>
          <cell r="Z489">
            <v>0</v>
          </cell>
          <cell r="AA489">
            <v>0</v>
          </cell>
          <cell r="AB489">
            <v>0</v>
          </cell>
          <cell r="AD489">
            <v>0</v>
          </cell>
          <cell r="AE489">
            <v>0</v>
          </cell>
          <cell r="AG489">
            <v>0</v>
          </cell>
          <cell r="AH489">
            <v>0</v>
          </cell>
          <cell r="AJ489">
            <v>0</v>
          </cell>
        </row>
        <row r="490">
          <cell r="A490" t="str">
            <v>SCI ST DENIS TALANGE 0000BUDGET 2013</v>
          </cell>
          <cell r="B490" t="str">
            <v>SCI ST DENIS TALANGE 0000</v>
          </cell>
          <cell r="C490" t="str">
            <v>BUDGET 2013</v>
          </cell>
          <cell r="D490">
            <v>0</v>
          </cell>
          <cell r="E490">
            <v>0</v>
          </cell>
          <cell r="F490">
            <v>0</v>
          </cell>
          <cell r="G490">
            <v>0</v>
          </cell>
          <cell r="H490">
            <v>0</v>
          </cell>
          <cell r="I490">
            <v>0</v>
          </cell>
          <cell r="J490">
            <v>0</v>
          </cell>
          <cell r="K490">
            <v>0</v>
          </cell>
          <cell r="L490">
            <v>0</v>
          </cell>
          <cell r="M490">
            <v>0</v>
          </cell>
          <cell r="N490">
            <v>0</v>
          </cell>
          <cell r="O490">
            <v>0</v>
          </cell>
          <cell r="P490">
            <v>0</v>
          </cell>
          <cell r="Q490">
            <v>0</v>
          </cell>
          <cell r="R490">
            <v>0</v>
          </cell>
          <cell r="S490">
            <v>0</v>
          </cell>
          <cell r="T490">
            <v>0</v>
          </cell>
          <cell r="U490">
            <v>0</v>
          </cell>
          <cell r="V490">
            <v>0</v>
          </cell>
          <cell r="W490">
            <v>0</v>
          </cell>
          <cell r="X490">
            <v>0</v>
          </cell>
          <cell r="Y490">
            <v>0</v>
          </cell>
          <cell r="Z490">
            <v>0</v>
          </cell>
          <cell r="AA490">
            <v>0</v>
          </cell>
          <cell r="AB490">
            <v>0</v>
          </cell>
          <cell r="AD490">
            <v>0</v>
          </cell>
          <cell r="AE490">
            <v>0</v>
          </cell>
          <cell r="AG490">
            <v>0</v>
          </cell>
          <cell r="AH490">
            <v>0</v>
          </cell>
          <cell r="AJ490">
            <v>0</v>
          </cell>
        </row>
        <row r="491">
          <cell r="A491" t="str">
            <v>SCI ST DENIS TALANGE 0000BUDGET 2014</v>
          </cell>
          <cell r="B491" t="str">
            <v>SCI ST DENIS TALANGE 0000</v>
          </cell>
          <cell r="C491" t="str">
            <v>BUDGET 2014</v>
          </cell>
          <cell r="D491">
            <v>0</v>
          </cell>
          <cell r="E491">
            <v>0</v>
          </cell>
          <cell r="F491">
            <v>0</v>
          </cell>
          <cell r="G491">
            <v>0</v>
          </cell>
          <cell r="H491">
            <v>0</v>
          </cell>
          <cell r="I491">
            <v>0</v>
          </cell>
          <cell r="J491">
            <v>0</v>
          </cell>
          <cell r="K491">
            <v>0</v>
          </cell>
          <cell r="L491">
            <v>0</v>
          </cell>
          <cell r="M491">
            <v>0</v>
          </cell>
          <cell r="N491">
            <v>0</v>
          </cell>
          <cell r="O491">
            <v>0</v>
          </cell>
          <cell r="P491">
            <v>0</v>
          </cell>
          <cell r="Q491">
            <v>0</v>
          </cell>
          <cell r="R491">
            <v>0</v>
          </cell>
          <cell r="S491">
            <v>0</v>
          </cell>
          <cell r="T491">
            <v>0</v>
          </cell>
          <cell r="U491">
            <v>0</v>
          </cell>
          <cell r="V491">
            <v>0</v>
          </cell>
          <cell r="W491">
            <v>0</v>
          </cell>
          <cell r="X491">
            <v>0</v>
          </cell>
          <cell r="Y491">
            <v>0</v>
          </cell>
          <cell r="Z491">
            <v>0</v>
          </cell>
          <cell r="AA491">
            <v>0</v>
          </cell>
          <cell r="AB491">
            <v>0</v>
          </cell>
          <cell r="AD491">
            <v>0</v>
          </cell>
          <cell r="AE491">
            <v>0</v>
          </cell>
          <cell r="AG491">
            <v>0</v>
          </cell>
          <cell r="AH491">
            <v>0</v>
          </cell>
          <cell r="AJ491">
            <v>0</v>
          </cell>
        </row>
        <row r="492">
          <cell r="A492" t="str">
            <v>SCI ST DENIS TALANGE 0000BUDGET 2015</v>
          </cell>
          <cell r="B492" t="str">
            <v>SCI ST DENIS TALANGE 0000</v>
          </cell>
          <cell r="C492" t="str">
            <v>BUDGET 2015</v>
          </cell>
          <cell r="D492">
            <v>0</v>
          </cell>
          <cell r="E492">
            <v>0</v>
          </cell>
          <cell r="F492">
            <v>0</v>
          </cell>
          <cell r="G492">
            <v>0</v>
          </cell>
          <cell r="H492">
            <v>0</v>
          </cell>
          <cell r="I492">
            <v>0</v>
          </cell>
          <cell r="J492">
            <v>0</v>
          </cell>
          <cell r="K492">
            <v>0</v>
          </cell>
          <cell r="L492">
            <v>0</v>
          </cell>
          <cell r="M492">
            <v>0</v>
          </cell>
          <cell r="N492">
            <v>0</v>
          </cell>
          <cell r="O492">
            <v>0</v>
          </cell>
          <cell r="P492">
            <v>0</v>
          </cell>
          <cell r="Q492">
            <v>0</v>
          </cell>
          <cell r="R492">
            <v>0</v>
          </cell>
          <cell r="S492">
            <v>0</v>
          </cell>
          <cell r="T492">
            <v>0</v>
          </cell>
          <cell r="U492">
            <v>0</v>
          </cell>
          <cell r="V492">
            <v>0</v>
          </cell>
          <cell r="W492">
            <v>0</v>
          </cell>
          <cell r="X492">
            <v>0</v>
          </cell>
          <cell r="Y492">
            <v>0</v>
          </cell>
          <cell r="Z492">
            <v>0</v>
          </cell>
          <cell r="AA492">
            <v>0</v>
          </cell>
          <cell r="AB492">
            <v>0</v>
          </cell>
          <cell r="AD492">
            <v>0</v>
          </cell>
          <cell r="AE492">
            <v>0</v>
          </cell>
          <cell r="AG492">
            <v>0</v>
          </cell>
          <cell r="AH492">
            <v>0</v>
          </cell>
          <cell r="AJ492">
            <v>0</v>
          </cell>
        </row>
        <row r="493">
          <cell r="A493" t="str">
            <v>SCI ST DENIS TALANGE 0000BUDGET 2016</v>
          </cell>
          <cell r="B493" t="str">
            <v>SCI ST DENIS TALANGE 0000</v>
          </cell>
          <cell r="C493" t="str">
            <v>BUDGET 2016</v>
          </cell>
          <cell r="D493">
            <v>0</v>
          </cell>
          <cell r="E493">
            <v>0</v>
          </cell>
          <cell r="F493">
            <v>0</v>
          </cell>
          <cell r="G493">
            <v>0</v>
          </cell>
          <cell r="H493">
            <v>0</v>
          </cell>
          <cell r="I493">
            <v>0</v>
          </cell>
          <cell r="J493">
            <v>0</v>
          </cell>
          <cell r="K493">
            <v>0</v>
          </cell>
          <cell r="L493">
            <v>0</v>
          </cell>
          <cell r="M493">
            <v>0</v>
          </cell>
          <cell r="N493">
            <v>0</v>
          </cell>
          <cell r="O493">
            <v>0</v>
          </cell>
          <cell r="P493">
            <v>0</v>
          </cell>
          <cell r="Q493">
            <v>0</v>
          </cell>
          <cell r="R493">
            <v>0</v>
          </cell>
          <cell r="S493">
            <v>0</v>
          </cell>
          <cell r="T493">
            <v>0</v>
          </cell>
          <cell r="U493">
            <v>0</v>
          </cell>
          <cell r="V493">
            <v>0</v>
          </cell>
          <cell r="W493">
            <v>0</v>
          </cell>
          <cell r="X493">
            <v>0</v>
          </cell>
          <cell r="Y493">
            <v>0</v>
          </cell>
          <cell r="Z493">
            <v>0</v>
          </cell>
          <cell r="AA493">
            <v>0</v>
          </cell>
          <cell r="AB493">
            <v>0</v>
          </cell>
          <cell r="AD493">
            <v>0</v>
          </cell>
          <cell r="AE493">
            <v>0</v>
          </cell>
          <cell r="AG493">
            <v>0</v>
          </cell>
          <cell r="AH493">
            <v>0</v>
          </cell>
          <cell r="AJ493">
            <v>0</v>
          </cell>
        </row>
        <row r="494">
          <cell r="A494" t="str">
            <v>SCI ST DENIS TALANGE 0000BUDGET 2017</v>
          </cell>
          <cell r="B494" t="str">
            <v>SCI ST DENIS TALANGE 0000</v>
          </cell>
          <cell r="C494" t="str">
            <v>BUDGET 2017</v>
          </cell>
          <cell r="D494">
            <v>0</v>
          </cell>
          <cell r="E494">
            <v>0</v>
          </cell>
          <cell r="F494">
            <v>0</v>
          </cell>
          <cell r="G494">
            <v>0</v>
          </cell>
          <cell r="H494">
            <v>0</v>
          </cell>
          <cell r="I494">
            <v>0</v>
          </cell>
          <cell r="J494">
            <v>0</v>
          </cell>
          <cell r="K494">
            <v>0</v>
          </cell>
          <cell r="L494">
            <v>0</v>
          </cell>
          <cell r="M494">
            <v>0</v>
          </cell>
          <cell r="N494">
            <v>0</v>
          </cell>
          <cell r="O494">
            <v>0</v>
          </cell>
          <cell r="P494">
            <v>0</v>
          </cell>
          <cell r="Q494">
            <v>0</v>
          </cell>
          <cell r="R494">
            <v>0</v>
          </cell>
          <cell r="S494">
            <v>0</v>
          </cell>
          <cell r="T494">
            <v>0</v>
          </cell>
          <cell r="U494">
            <v>0</v>
          </cell>
          <cell r="V494">
            <v>0</v>
          </cell>
          <cell r="W494">
            <v>0</v>
          </cell>
          <cell r="X494">
            <v>0</v>
          </cell>
          <cell r="Y494">
            <v>0</v>
          </cell>
          <cell r="Z494">
            <v>0</v>
          </cell>
          <cell r="AA494">
            <v>0</v>
          </cell>
          <cell r="AB494">
            <v>0</v>
          </cell>
          <cell r="AD494">
            <v>0</v>
          </cell>
          <cell r="AE494">
            <v>0</v>
          </cell>
          <cell r="AG494">
            <v>0</v>
          </cell>
          <cell r="AH494">
            <v>0</v>
          </cell>
          <cell r="AJ494">
            <v>0</v>
          </cell>
        </row>
        <row r="495">
          <cell r="A495" t="str">
            <v>SCI ST DENIS TALANGE ACTIF 267738717</v>
          </cell>
          <cell r="B495" t="str">
            <v>SCI ST DENIS TALANGE ACTIF 2677</v>
          </cell>
          <cell r="C495">
            <v>38717</v>
          </cell>
          <cell r="D495">
            <v>2632.7087999999999</v>
          </cell>
          <cell r="E495">
            <v>299.27996999999999</v>
          </cell>
          <cell r="F495">
            <v>1518.6507199999999</v>
          </cell>
          <cell r="G495">
            <v>480.54001</v>
          </cell>
          <cell r="H495">
            <v>-188.21260999999998</v>
          </cell>
          <cell r="I495">
            <v>0</v>
          </cell>
          <cell r="J495">
            <v>167.78382999999999</v>
          </cell>
          <cell r="K495">
            <v>0</v>
          </cell>
          <cell r="L495">
            <v>1221.46693</v>
          </cell>
          <cell r="M495">
            <v>42.09581</v>
          </cell>
          <cell r="N495">
            <v>264.75461999999999</v>
          </cell>
          <cell r="O495">
            <v>0</v>
          </cell>
          <cell r="P495">
            <v>0</v>
          </cell>
          <cell r="Q495">
            <v>0</v>
          </cell>
          <cell r="R495">
            <v>0</v>
          </cell>
          <cell r="S495">
            <v>7.8940799999999998</v>
          </cell>
          <cell r="T495">
            <v>0</v>
          </cell>
          <cell r="U495">
            <v>485.779</v>
          </cell>
          <cell r="V495">
            <v>25.428600000000003</v>
          </cell>
          <cell r="W495">
            <v>0</v>
          </cell>
          <cell r="X495">
            <v>0</v>
          </cell>
          <cell r="Y495">
            <v>989.85380000000009</v>
          </cell>
          <cell r="Z495">
            <v>141.23223000000002</v>
          </cell>
          <cell r="AA495">
            <v>100</v>
          </cell>
          <cell r="AB495">
            <v>134.64250000000001</v>
          </cell>
          <cell r="AD495">
            <v>0</v>
          </cell>
          <cell r="AE495">
            <v>0</v>
          </cell>
          <cell r="AG495">
            <v>1.0000000000000001E-5</v>
          </cell>
          <cell r="AH495">
            <v>1E-4</v>
          </cell>
          <cell r="AJ495">
            <v>0</v>
          </cell>
        </row>
        <row r="496">
          <cell r="A496" t="str">
            <v>SCI ST DENIS TALANGE ACTIF 267739082</v>
          </cell>
          <cell r="B496" t="str">
            <v>SCI ST DENIS TALANGE ACTIF 2677</v>
          </cell>
          <cell r="C496">
            <v>39082</v>
          </cell>
          <cell r="D496">
            <v>2686.8883100000003</v>
          </cell>
          <cell r="E496">
            <v>140.97102999999998</v>
          </cell>
          <cell r="F496">
            <v>1439.0055500000001</v>
          </cell>
          <cell r="G496">
            <v>445.26600000000002</v>
          </cell>
          <cell r="H496">
            <v>-27.71011</v>
          </cell>
          <cell r="I496">
            <v>0</v>
          </cell>
          <cell r="J496">
            <v>141.23223000000002</v>
          </cell>
          <cell r="K496">
            <v>0</v>
          </cell>
          <cell r="L496">
            <v>1240.0391100000002</v>
          </cell>
          <cell r="M496">
            <v>0</v>
          </cell>
          <cell r="N496">
            <v>337.27710999999999</v>
          </cell>
          <cell r="O496">
            <v>50.544739999999997</v>
          </cell>
          <cell r="P496">
            <v>0</v>
          </cell>
          <cell r="Q496">
            <v>0</v>
          </cell>
          <cell r="R496">
            <v>0</v>
          </cell>
          <cell r="S496">
            <v>5.9574999999999996</v>
          </cell>
          <cell r="T496">
            <v>0</v>
          </cell>
          <cell r="U496">
            <v>510.92599999999999</v>
          </cell>
          <cell r="V496">
            <v>25.4358</v>
          </cell>
          <cell r="W496">
            <v>0</v>
          </cell>
          <cell r="X496">
            <v>0</v>
          </cell>
          <cell r="Y496">
            <v>992.00973999999997</v>
          </cell>
          <cell r="Z496">
            <v>106.58247</v>
          </cell>
          <cell r="AA496">
            <v>19.600000000000001</v>
          </cell>
          <cell r="AB496">
            <v>210</v>
          </cell>
          <cell r="AD496">
            <v>0</v>
          </cell>
          <cell r="AE496">
            <v>0</v>
          </cell>
          <cell r="AG496">
            <v>0</v>
          </cell>
          <cell r="AH496">
            <v>1.0000000000000001E-5</v>
          </cell>
          <cell r="AJ496">
            <v>0</v>
          </cell>
        </row>
        <row r="497">
          <cell r="A497" t="str">
            <v>SCI ST DENIS TALANGE ACTIF 267739447</v>
          </cell>
          <cell r="B497" t="str">
            <v>SCI ST DENIS TALANGE ACTIF 2677</v>
          </cell>
          <cell r="C497">
            <v>39447</v>
          </cell>
          <cell r="D497">
            <v>2866.2180400000002</v>
          </cell>
          <cell r="E497">
            <v>765.05363</v>
          </cell>
          <cell r="F497">
            <v>1417.5421299999998</v>
          </cell>
          <cell r="G497">
            <v>18.993749999999999</v>
          </cell>
          <cell r="H497">
            <v>16.131139999999998</v>
          </cell>
          <cell r="I497">
            <v>0</v>
          </cell>
          <cell r="J497">
            <v>0</v>
          </cell>
          <cell r="K497">
            <v>0</v>
          </cell>
          <cell r="L497">
            <v>943.31699000000003</v>
          </cell>
          <cell r="M497">
            <v>0</v>
          </cell>
          <cell r="N497">
            <v>266.93271999999996</v>
          </cell>
          <cell r="O497">
            <v>16.753769999999999</v>
          </cell>
          <cell r="P497">
            <v>0</v>
          </cell>
          <cell r="Q497">
            <v>0</v>
          </cell>
          <cell r="R497">
            <v>0</v>
          </cell>
          <cell r="S497">
            <v>10.92559</v>
          </cell>
          <cell r="T497">
            <v>0</v>
          </cell>
          <cell r="U497">
            <v>1.3983481039758771E-14</v>
          </cell>
          <cell r="V497">
            <v>25.4358</v>
          </cell>
          <cell r="W497">
            <v>0</v>
          </cell>
          <cell r="X497">
            <v>0</v>
          </cell>
          <cell r="Y497">
            <v>990.93177000000003</v>
          </cell>
          <cell r="Z497">
            <v>0</v>
          </cell>
          <cell r="AA497">
            <v>120</v>
          </cell>
          <cell r="AB497">
            <v>99.05</v>
          </cell>
          <cell r="AD497">
            <v>58.5</v>
          </cell>
          <cell r="AE497">
            <v>0</v>
          </cell>
          <cell r="AG497">
            <v>0</v>
          </cell>
          <cell r="AH497">
            <v>0</v>
          </cell>
          <cell r="AJ497">
            <v>0</v>
          </cell>
        </row>
        <row r="498">
          <cell r="A498" t="str">
            <v>SCI ST DENIS TALANGE ACTIF 2677BUDGET 2007</v>
          </cell>
          <cell r="B498" t="str">
            <v>SCI ST DENIS TALANGE ACTIF 2677</v>
          </cell>
          <cell r="C498" t="str">
            <v>BUDGET 2007</v>
          </cell>
          <cell r="D498">
            <v>2865.6280000000002</v>
          </cell>
          <cell r="E498">
            <v>0</v>
          </cell>
          <cell r="F498">
            <v>1440.277</v>
          </cell>
          <cell r="G498">
            <v>522</v>
          </cell>
          <cell r="H498">
            <v>0</v>
          </cell>
          <cell r="I498">
            <v>0</v>
          </cell>
          <cell r="J498">
            <v>0</v>
          </cell>
          <cell r="K498">
            <v>0</v>
          </cell>
          <cell r="L498">
            <v>1357.2529999999999</v>
          </cell>
          <cell r="M498">
            <v>13.5</v>
          </cell>
          <cell r="N498">
            <v>280</v>
          </cell>
          <cell r="O498">
            <v>0</v>
          </cell>
          <cell r="P498">
            <v>0</v>
          </cell>
          <cell r="Q498">
            <v>0</v>
          </cell>
          <cell r="R498">
            <v>0</v>
          </cell>
          <cell r="S498">
            <v>5</v>
          </cell>
          <cell r="T498">
            <v>0</v>
          </cell>
          <cell r="U498">
            <v>463.5</v>
          </cell>
          <cell r="V498">
            <v>63.6</v>
          </cell>
          <cell r="W498">
            <v>0</v>
          </cell>
          <cell r="X498">
            <v>0</v>
          </cell>
          <cell r="Y498">
            <v>1161.1709170000001</v>
          </cell>
          <cell r="Z498">
            <v>0</v>
          </cell>
          <cell r="AA498">
            <v>0</v>
          </cell>
          <cell r="AB498">
            <v>0</v>
          </cell>
          <cell r="AD498">
            <v>0</v>
          </cell>
          <cell r="AE498">
            <v>0</v>
          </cell>
          <cell r="AG498">
            <v>0</v>
          </cell>
          <cell r="AH498">
            <v>0</v>
          </cell>
          <cell r="AJ498">
            <v>0</v>
          </cell>
        </row>
        <row r="499">
          <cell r="A499" t="str">
            <v>SCI ST DENIS TALANGE ACTIF 2677BUDGET 2008</v>
          </cell>
          <cell r="B499" t="str">
            <v>SCI ST DENIS TALANGE ACTIF 2677</v>
          </cell>
          <cell r="C499" t="str">
            <v>BUDGET 2008</v>
          </cell>
          <cell r="D499">
            <v>0</v>
          </cell>
          <cell r="E499">
            <v>0</v>
          </cell>
          <cell r="F499">
            <v>0</v>
          </cell>
          <cell r="G499">
            <v>0</v>
          </cell>
          <cell r="H499">
            <v>0</v>
          </cell>
          <cell r="I499">
            <v>0</v>
          </cell>
          <cell r="J499">
            <v>0</v>
          </cell>
          <cell r="K499">
            <v>0</v>
          </cell>
          <cell r="L499">
            <v>0</v>
          </cell>
          <cell r="M499">
            <v>0</v>
          </cell>
          <cell r="N499">
            <v>0</v>
          </cell>
          <cell r="O499">
            <v>0</v>
          </cell>
          <cell r="P499">
            <v>0</v>
          </cell>
          <cell r="Q499">
            <v>0</v>
          </cell>
          <cell r="R499">
            <v>0</v>
          </cell>
          <cell r="S499">
            <v>0</v>
          </cell>
          <cell r="T499">
            <v>0</v>
          </cell>
          <cell r="U499">
            <v>0</v>
          </cell>
          <cell r="V499">
            <v>0</v>
          </cell>
          <cell r="W499">
            <v>0</v>
          </cell>
          <cell r="X499">
            <v>0</v>
          </cell>
          <cell r="Y499">
            <v>0</v>
          </cell>
          <cell r="Z499">
            <v>0</v>
          </cell>
          <cell r="AA499">
            <v>0</v>
          </cell>
          <cell r="AB499">
            <v>0</v>
          </cell>
          <cell r="AD499">
            <v>0</v>
          </cell>
          <cell r="AE499">
            <v>0</v>
          </cell>
          <cell r="AG499">
            <v>0</v>
          </cell>
          <cell r="AH499">
            <v>0</v>
          </cell>
          <cell r="AJ499">
            <v>0</v>
          </cell>
        </row>
        <row r="500">
          <cell r="A500" t="str">
            <v>SCI ST DENIS TALANGE ACTIF 2677BUDGET 2009</v>
          </cell>
          <cell r="B500" t="str">
            <v>SCI ST DENIS TALANGE ACTIF 2677</v>
          </cell>
          <cell r="C500" t="str">
            <v>BUDGET 2009</v>
          </cell>
          <cell r="D500">
            <v>0</v>
          </cell>
          <cell r="E500">
            <v>0</v>
          </cell>
          <cell r="F500">
            <v>0</v>
          </cell>
          <cell r="G500">
            <v>0</v>
          </cell>
          <cell r="H500">
            <v>0</v>
          </cell>
          <cell r="I500">
            <v>0</v>
          </cell>
          <cell r="J500">
            <v>0</v>
          </cell>
          <cell r="K500">
            <v>0</v>
          </cell>
          <cell r="L500">
            <v>0</v>
          </cell>
          <cell r="M500">
            <v>0</v>
          </cell>
          <cell r="N500">
            <v>0</v>
          </cell>
          <cell r="O500">
            <v>0</v>
          </cell>
          <cell r="P500">
            <v>0</v>
          </cell>
          <cell r="Q500">
            <v>0</v>
          </cell>
          <cell r="R500">
            <v>0</v>
          </cell>
          <cell r="S500">
            <v>0</v>
          </cell>
          <cell r="T500">
            <v>0</v>
          </cell>
          <cell r="U500">
            <v>0</v>
          </cell>
          <cell r="V500">
            <v>0</v>
          </cell>
          <cell r="W500">
            <v>0</v>
          </cell>
          <cell r="X500">
            <v>0</v>
          </cell>
          <cell r="Y500">
            <v>0</v>
          </cell>
          <cell r="Z500">
            <v>0</v>
          </cell>
          <cell r="AA500">
            <v>0</v>
          </cell>
          <cell r="AB500">
            <v>0</v>
          </cell>
          <cell r="AD500">
            <v>0</v>
          </cell>
          <cell r="AE500">
            <v>0</v>
          </cell>
          <cell r="AG500">
            <v>0</v>
          </cell>
          <cell r="AH500">
            <v>0</v>
          </cell>
          <cell r="AJ500">
            <v>0</v>
          </cell>
        </row>
        <row r="501">
          <cell r="A501" t="str">
            <v>SCI ST DENIS TALANGE ACTIF 2677BUDGET 2010</v>
          </cell>
          <cell r="B501" t="str">
            <v>SCI ST DENIS TALANGE ACTIF 2677</v>
          </cell>
          <cell r="C501" t="str">
            <v>BUDGET 2010</v>
          </cell>
          <cell r="D501">
            <v>0</v>
          </cell>
          <cell r="E501">
            <v>0</v>
          </cell>
          <cell r="F501">
            <v>0</v>
          </cell>
          <cell r="G501">
            <v>0</v>
          </cell>
          <cell r="H501">
            <v>0</v>
          </cell>
          <cell r="I501">
            <v>0</v>
          </cell>
          <cell r="J501">
            <v>0</v>
          </cell>
          <cell r="K501">
            <v>0</v>
          </cell>
          <cell r="L501">
            <v>0</v>
          </cell>
          <cell r="M501">
            <v>0</v>
          </cell>
          <cell r="N501">
            <v>0</v>
          </cell>
          <cell r="O501">
            <v>0</v>
          </cell>
          <cell r="P501">
            <v>0</v>
          </cell>
          <cell r="Q501">
            <v>0</v>
          </cell>
          <cell r="R501">
            <v>0</v>
          </cell>
          <cell r="S501">
            <v>0</v>
          </cell>
          <cell r="T501">
            <v>0</v>
          </cell>
          <cell r="U501">
            <v>0</v>
          </cell>
          <cell r="V501">
            <v>0</v>
          </cell>
          <cell r="W501">
            <v>0</v>
          </cell>
          <cell r="X501">
            <v>0</v>
          </cell>
          <cell r="Y501">
            <v>0</v>
          </cell>
          <cell r="Z501">
            <v>0</v>
          </cell>
          <cell r="AA501">
            <v>0</v>
          </cell>
          <cell r="AB501">
            <v>0</v>
          </cell>
          <cell r="AD501">
            <v>0</v>
          </cell>
          <cell r="AE501">
            <v>0</v>
          </cell>
          <cell r="AG501">
            <v>0</v>
          </cell>
          <cell r="AH501">
            <v>0</v>
          </cell>
          <cell r="AJ501">
            <v>0</v>
          </cell>
        </row>
        <row r="502">
          <cell r="A502" t="str">
            <v>SCI ST DENIS TALANGE ACTIF 2677BUDGET 2011</v>
          </cell>
          <cell r="B502" t="str">
            <v>SCI ST DENIS TALANGE ACTIF 2677</v>
          </cell>
          <cell r="C502" t="str">
            <v>BUDGET 2011</v>
          </cell>
          <cell r="D502">
            <v>0</v>
          </cell>
          <cell r="E502">
            <v>0</v>
          </cell>
          <cell r="F502">
            <v>0</v>
          </cell>
          <cell r="G502">
            <v>0</v>
          </cell>
          <cell r="H502">
            <v>0</v>
          </cell>
          <cell r="I502">
            <v>0</v>
          </cell>
          <cell r="J502">
            <v>0</v>
          </cell>
          <cell r="K502">
            <v>0</v>
          </cell>
          <cell r="L502">
            <v>0</v>
          </cell>
          <cell r="M502">
            <v>0</v>
          </cell>
          <cell r="N502">
            <v>0</v>
          </cell>
          <cell r="O502">
            <v>0</v>
          </cell>
          <cell r="P502">
            <v>0</v>
          </cell>
          <cell r="Q502">
            <v>0</v>
          </cell>
          <cell r="R502">
            <v>0</v>
          </cell>
          <cell r="S502">
            <v>0</v>
          </cell>
          <cell r="T502">
            <v>0</v>
          </cell>
          <cell r="U502">
            <v>0</v>
          </cell>
          <cell r="V502">
            <v>0</v>
          </cell>
          <cell r="W502">
            <v>0</v>
          </cell>
          <cell r="X502">
            <v>0</v>
          </cell>
          <cell r="Y502">
            <v>0</v>
          </cell>
          <cell r="Z502">
            <v>0</v>
          </cell>
          <cell r="AA502">
            <v>0</v>
          </cell>
          <cell r="AB502">
            <v>0</v>
          </cell>
          <cell r="AD502">
            <v>0</v>
          </cell>
          <cell r="AE502">
            <v>0</v>
          </cell>
          <cell r="AG502">
            <v>0</v>
          </cell>
          <cell r="AH502">
            <v>0</v>
          </cell>
          <cell r="AJ502">
            <v>0</v>
          </cell>
        </row>
        <row r="503">
          <cell r="A503" t="str">
            <v>SCI ST DENIS TALANGE ACTIF 2677BUDGET 2012</v>
          </cell>
          <cell r="B503" t="str">
            <v>SCI ST DENIS TALANGE ACTIF 2677</v>
          </cell>
          <cell r="C503" t="str">
            <v>BUDGET 2012</v>
          </cell>
          <cell r="D503">
            <v>0</v>
          </cell>
          <cell r="E503">
            <v>0</v>
          </cell>
          <cell r="F503">
            <v>0</v>
          </cell>
          <cell r="G503">
            <v>0</v>
          </cell>
          <cell r="H503">
            <v>0</v>
          </cell>
          <cell r="I503">
            <v>0</v>
          </cell>
          <cell r="J503">
            <v>0</v>
          </cell>
          <cell r="K503">
            <v>0</v>
          </cell>
          <cell r="L503">
            <v>0</v>
          </cell>
          <cell r="M503">
            <v>0</v>
          </cell>
          <cell r="N503">
            <v>0</v>
          </cell>
          <cell r="O503">
            <v>0</v>
          </cell>
          <cell r="P503">
            <v>0</v>
          </cell>
          <cell r="Q503">
            <v>0</v>
          </cell>
          <cell r="R503">
            <v>0</v>
          </cell>
          <cell r="S503">
            <v>0</v>
          </cell>
          <cell r="T503">
            <v>0</v>
          </cell>
          <cell r="U503">
            <v>0</v>
          </cell>
          <cell r="V503">
            <v>0</v>
          </cell>
          <cell r="W503">
            <v>0</v>
          </cell>
          <cell r="X503">
            <v>0</v>
          </cell>
          <cell r="Y503">
            <v>0</v>
          </cell>
          <cell r="Z503">
            <v>0</v>
          </cell>
          <cell r="AA503">
            <v>0</v>
          </cell>
          <cell r="AB503">
            <v>0</v>
          </cell>
          <cell r="AD503">
            <v>0</v>
          </cell>
          <cell r="AE503">
            <v>0</v>
          </cell>
          <cell r="AG503">
            <v>0</v>
          </cell>
          <cell r="AH503">
            <v>0</v>
          </cell>
          <cell r="AJ503">
            <v>0</v>
          </cell>
        </row>
        <row r="504">
          <cell r="A504" t="str">
            <v>SCI ST DENIS TALANGE ACTIF 2677BUDGET 2013</v>
          </cell>
          <cell r="B504" t="str">
            <v>SCI ST DENIS TALANGE ACTIF 2677</v>
          </cell>
          <cell r="C504" t="str">
            <v>BUDGET 2013</v>
          </cell>
          <cell r="D504">
            <v>0</v>
          </cell>
          <cell r="E504">
            <v>0</v>
          </cell>
          <cell r="F504">
            <v>0</v>
          </cell>
          <cell r="G504">
            <v>0</v>
          </cell>
          <cell r="H504">
            <v>0</v>
          </cell>
          <cell r="I504">
            <v>0</v>
          </cell>
          <cell r="J504">
            <v>0</v>
          </cell>
          <cell r="K504">
            <v>0</v>
          </cell>
          <cell r="L504">
            <v>0</v>
          </cell>
          <cell r="M504">
            <v>0</v>
          </cell>
          <cell r="N504">
            <v>0</v>
          </cell>
          <cell r="O504">
            <v>0</v>
          </cell>
          <cell r="P504">
            <v>0</v>
          </cell>
          <cell r="Q504">
            <v>0</v>
          </cell>
          <cell r="R504">
            <v>0</v>
          </cell>
          <cell r="S504">
            <v>0</v>
          </cell>
          <cell r="T504">
            <v>0</v>
          </cell>
          <cell r="U504">
            <v>0</v>
          </cell>
          <cell r="V504">
            <v>0</v>
          </cell>
          <cell r="W504">
            <v>0</v>
          </cell>
          <cell r="X504">
            <v>0</v>
          </cell>
          <cell r="Y504">
            <v>0</v>
          </cell>
          <cell r="Z504">
            <v>0</v>
          </cell>
          <cell r="AA504">
            <v>0</v>
          </cell>
          <cell r="AB504">
            <v>0</v>
          </cell>
          <cell r="AD504">
            <v>0</v>
          </cell>
          <cell r="AE504">
            <v>0</v>
          </cell>
          <cell r="AG504">
            <v>0</v>
          </cell>
          <cell r="AH504">
            <v>0</v>
          </cell>
          <cell r="AJ504">
            <v>0</v>
          </cell>
        </row>
        <row r="505">
          <cell r="A505" t="str">
            <v>SCI ST DENIS TALANGE ACTIF 2677BUDGET 2014</v>
          </cell>
          <cell r="B505" t="str">
            <v>SCI ST DENIS TALANGE ACTIF 2677</v>
          </cell>
          <cell r="C505" t="str">
            <v>BUDGET 2014</v>
          </cell>
          <cell r="D505">
            <v>0</v>
          </cell>
          <cell r="E505">
            <v>0</v>
          </cell>
          <cell r="F505">
            <v>0</v>
          </cell>
          <cell r="G505">
            <v>0</v>
          </cell>
          <cell r="H505">
            <v>0</v>
          </cell>
          <cell r="I505">
            <v>0</v>
          </cell>
          <cell r="J505">
            <v>0</v>
          </cell>
          <cell r="K505">
            <v>0</v>
          </cell>
          <cell r="L505">
            <v>0</v>
          </cell>
          <cell r="M505">
            <v>0</v>
          </cell>
          <cell r="N505">
            <v>0</v>
          </cell>
          <cell r="O505">
            <v>0</v>
          </cell>
          <cell r="P505">
            <v>0</v>
          </cell>
          <cell r="Q505">
            <v>0</v>
          </cell>
          <cell r="R505">
            <v>0</v>
          </cell>
          <cell r="S505">
            <v>0</v>
          </cell>
          <cell r="T505">
            <v>0</v>
          </cell>
          <cell r="U505">
            <v>0</v>
          </cell>
          <cell r="V505">
            <v>0</v>
          </cell>
          <cell r="W505">
            <v>0</v>
          </cell>
          <cell r="X505">
            <v>0</v>
          </cell>
          <cell r="Y505">
            <v>0</v>
          </cell>
          <cell r="Z505">
            <v>0</v>
          </cell>
          <cell r="AA505">
            <v>0</v>
          </cell>
          <cell r="AB505">
            <v>0</v>
          </cell>
          <cell r="AD505">
            <v>0</v>
          </cell>
          <cell r="AE505">
            <v>0</v>
          </cell>
          <cell r="AG505">
            <v>0</v>
          </cell>
          <cell r="AH505">
            <v>0</v>
          </cell>
          <cell r="AJ505">
            <v>0</v>
          </cell>
        </row>
        <row r="506">
          <cell r="A506" t="str">
            <v>SCI ST DENIS TALANGE ACTIF 2677BUDGET 2015</v>
          </cell>
          <cell r="B506" t="str">
            <v>SCI ST DENIS TALANGE ACTIF 2677</v>
          </cell>
          <cell r="C506" t="str">
            <v>BUDGET 2015</v>
          </cell>
          <cell r="D506">
            <v>0</v>
          </cell>
          <cell r="E506">
            <v>0</v>
          </cell>
          <cell r="F506">
            <v>0</v>
          </cell>
          <cell r="G506">
            <v>0</v>
          </cell>
          <cell r="H506">
            <v>0</v>
          </cell>
          <cell r="I506">
            <v>0</v>
          </cell>
          <cell r="J506">
            <v>0</v>
          </cell>
          <cell r="K506">
            <v>0</v>
          </cell>
          <cell r="L506">
            <v>0</v>
          </cell>
          <cell r="M506">
            <v>0</v>
          </cell>
          <cell r="N506">
            <v>0</v>
          </cell>
          <cell r="O506">
            <v>0</v>
          </cell>
          <cell r="P506">
            <v>0</v>
          </cell>
          <cell r="Q506">
            <v>0</v>
          </cell>
          <cell r="R506">
            <v>0</v>
          </cell>
          <cell r="S506">
            <v>0</v>
          </cell>
          <cell r="T506">
            <v>0</v>
          </cell>
          <cell r="U506">
            <v>0</v>
          </cell>
          <cell r="V506">
            <v>0</v>
          </cell>
          <cell r="W506">
            <v>0</v>
          </cell>
          <cell r="X506">
            <v>0</v>
          </cell>
          <cell r="Y506">
            <v>0</v>
          </cell>
          <cell r="Z506">
            <v>0</v>
          </cell>
          <cell r="AA506">
            <v>0</v>
          </cell>
          <cell r="AB506">
            <v>0</v>
          </cell>
          <cell r="AD506">
            <v>0</v>
          </cell>
          <cell r="AE506">
            <v>0</v>
          </cell>
          <cell r="AG506">
            <v>0</v>
          </cell>
          <cell r="AH506">
            <v>0</v>
          </cell>
          <cell r="AJ506">
            <v>0</v>
          </cell>
        </row>
        <row r="507">
          <cell r="A507" t="str">
            <v>SCI ST DENIS TALANGE ACTIF 2677BUDGET 2016</v>
          </cell>
          <cell r="B507" t="str">
            <v>SCI ST DENIS TALANGE ACTIF 2677</v>
          </cell>
          <cell r="C507" t="str">
            <v>BUDGET 2016</v>
          </cell>
          <cell r="D507">
            <v>0</v>
          </cell>
          <cell r="E507">
            <v>0</v>
          </cell>
          <cell r="F507">
            <v>0</v>
          </cell>
          <cell r="G507">
            <v>0</v>
          </cell>
          <cell r="H507">
            <v>0</v>
          </cell>
          <cell r="I507">
            <v>0</v>
          </cell>
          <cell r="J507">
            <v>0</v>
          </cell>
          <cell r="K507">
            <v>0</v>
          </cell>
          <cell r="L507">
            <v>0</v>
          </cell>
          <cell r="M507">
            <v>0</v>
          </cell>
          <cell r="N507">
            <v>0</v>
          </cell>
          <cell r="O507">
            <v>0</v>
          </cell>
          <cell r="P507">
            <v>0</v>
          </cell>
          <cell r="Q507">
            <v>0</v>
          </cell>
          <cell r="R507">
            <v>0</v>
          </cell>
          <cell r="S507">
            <v>0</v>
          </cell>
          <cell r="T507">
            <v>0</v>
          </cell>
          <cell r="U507">
            <v>0</v>
          </cell>
          <cell r="V507">
            <v>0</v>
          </cell>
          <cell r="W507">
            <v>0</v>
          </cell>
          <cell r="X507">
            <v>0</v>
          </cell>
          <cell r="Y507">
            <v>0</v>
          </cell>
          <cell r="Z507">
            <v>0</v>
          </cell>
          <cell r="AA507">
            <v>0</v>
          </cell>
          <cell r="AB507">
            <v>0</v>
          </cell>
          <cell r="AD507">
            <v>0</v>
          </cell>
          <cell r="AE507">
            <v>0</v>
          </cell>
          <cell r="AG507">
            <v>0</v>
          </cell>
          <cell r="AH507">
            <v>0</v>
          </cell>
          <cell r="AJ507">
            <v>0</v>
          </cell>
        </row>
        <row r="508">
          <cell r="A508" t="str">
            <v>SCI ST DENIS TALANGE ACTIF 2677BUDGET 2017</v>
          </cell>
          <cell r="B508" t="str">
            <v>SCI ST DENIS TALANGE ACTIF 2677</v>
          </cell>
          <cell r="C508" t="str">
            <v>BUDGET 2017</v>
          </cell>
          <cell r="D508">
            <v>0</v>
          </cell>
          <cell r="E508">
            <v>0</v>
          </cell>
          <cell r="F508">
            <v>0</v>
          </cell>
          <cell r="G508">
            <v>0</v>
          </cell>
          <cell r="H508">
            <v>0</v>
          </cell>
          <cell r="I508">
            <v>0</v>
          </cell>
          <cell r="J508">
            <v>0</v>
          </cell>
          <cell r="K508">
            <v>0</v>
          </cell>
          <cell r="L508">
            <v>0</v>
          </cell>
          <cell r="M508">
            <v>0</v>
          </cell>
          <cell r="N508">
            <v>0</v>
          </cell>
          <cell r="O508">
            <v>0</v>
          </cell>
          <cell r="P508">
            <v>0</v>
          </cell>
          <cell r="Q508">
            <v>0</v>
          </cell>
          <cell r="R508">
            <v>0</v>
          </cell>
          <cell r="S508">
            <v>0</v>
          </cell>
          <cell r="T508">
            <v>0</v>
          </cell>
          <cell r="U508">
            <v>0</v>
          </cell>
          <cell r="V508">
            <v>0</v>
          </cell>
          <cell r="W508">
            <v>0</v>
          </cell>
          <cell r="X508">
            <v>0</v>
          </cell>
          <cell r="Y508">
            <v>0</v>
          </cell>
          <cell r="Z508">
            <v>0</v>
          </cell>
          <cell r="AA508">
            <v>0</v>
          </cell>
          <cell r="AB508">
            <v>0</v>
          </cell>
          <cell r="AD508">
            <v>0</v>
          </cell>
          <cell r="AE508">
            <v>0</v>
          </cell>
          <cell r="AG508">
            <v>0</v>
          </cell>
          <cell r="AH508">
            <v>0</v>
          </cell>
          <cell r="AJ508">
            <v>0</v>
          </cell>
        </row>
        <row r="509">
          <cell r="A509" t="str">
            <v>SCI ST DENIS TALANGE ACTIF 267838717</v>
          </cell>
          <cell r="B509" t="str">
            <v>SCI ST DENIS TALANGE ACTIF 2678</v>
          </cell>
          <cell r="C509">
            <v>38717</v>
          </cell>
          <cell r="D509">
            <v>3465.2375400000001</v>
          </cell>
          <cell r="E509">
            <v>415.92597999999998</v>
          </cell>
          <cell r="F509">
            <v>1313.87519</v>
          </cell>
          <cell r="G509">
            <v>125.84008</v>
          </cell>
          <cell r="H509">
            <v>58.342339999999993</v>
          </cell>
          <cell r="I509">
            <v>0</v>
          </cell>
          <cell r="J509">
            <v>72.407020000000003</v>
          </cell>
          <cell r="K509">
            <v>0</v>
          </cell>
          <cell r="L509">
            <v>1407.2930799999999</v>
          </cell>
          <cell r="M509">
            <v>39.1633</v>
          </cell>
          <cell r="N509">
            <v>143.69557</v>
          </cell>
          <cell r="O509">
            <v>0</v>
          </cell>
          <cell r="P509">
            <v>0</v>
          </cell>
          <cell r="Q509">
            <v>0</v>
          </cell>
          <cell r="R509">
            <v>0</v>
          </cell>
          <cell r="S509">
            <v>10.471270000000001</v>
          </cell>
          <cell r="T509">
            <v>8.4228500000000004</v>
          </cell>
          <cell r="U509">
            <v>133.32300000000001</v>
          </cell>
          <cell r="V509">
            <v>0</v>
          </cell>
          <cell r="W509">
            <v>0</v>
          </cell>
          <cell r="X509">
            <v>0</v>
          </cell>
          <cell r="Y509">
            <v>1418.1380800000002</v>
          </cell>
          <cell r="Z509">
            <v>167.77176</v>
          </cell>
          <cell r="AA509">
            <v>0</v>
          </cell>
          <cell r="AB509">
            <v>0</v>
          </cell>
          <cell r="AD509">
            <v>0</v>
          </cell>
          <cell r="AE509">
            <v>0</v>
          </cell>
          <cell r="AG509">
            <v>0</v>
          </cell>
          <cell r="AH509">
            <v>0</v>
          </cell>
          <cell r="AJ509">
            <v>0</v>
          </cell>
        </row>
        <row r="510">
          <cell r="A510" t="str">
            <v>SCI ST DENIS TALANGE ACTIF 267839082</v>
          </cell>
          <cell r="B510" t="str">
            <v>SCI ST DENIS TALANGE ACTIF 2678</v>
          </cell>
          <cell r="C510">
            <v>39082</v>
          </cell>
          <cell r="D510">
            <v>3513.8376000000003</v>
          </cell>
          <cell r="E510">
            <v>24.751999999999999</v>
          </cell>
          <cell r="F510">
            <v>1345.6318799999999</v>
          </cell>
          <cell r="G510">
            <v>120.64501999999999</v>
          </cell>
          <cell r="H510">
            <v>99.166839999999993</v>
          </cell>
          <cell r="I510">
            <v>0</v>
          </cell>
          <cell r="J510">
            <v>154.77176</v>
          </cell>
          <cell r="K510">
            <v>0</v>
          </cell>
          <cell r="L510">
            <v>1407.6460199999997</v>
          </cell>
          <cell r="M510">
            <v>0</v>
          </cell>
          <cell r="N510">
            <v>97.947999999999993</v>
          </cell>
          <cell r="O510">
            <v>65.780299999999997</v>
          </cell>
          <cell r="P510">
            <v>0</v>
          </cell>
          <cell r="Q510">
            <v>0</v>
          </cell>
          <cell r="R510">
            <v>0</v>
          </cell>
          <cell r="S510">
            <v>8.5329300000000003</v>
          </cell>
          <cell r="T510">
            <v>0</v>
          </cell>
          <cell r="U510">
            <v>141.01599999999999</v>
          </cell>
          <cell r="V510">
            <v>0</v>
          </cell>
          <cell r="W510">
            <v>0</v>
          </cell>
          <cell r="X510">
            <v>0</v>
          </cell>
          <cell r="Y510">
            <v>1421.9106800000002</v>
          </cell>
          <cell r="Z510">
            <v>127.20298</v>
          </cell>
          <cell r="AA510">
            <v>0</v>
          </cell>
          <cell r="AB510">
            <v>0</v>
          </cell>
          <cell r="AD510">
            <v>0</v>
          </cell>
          <cell r="AE510">
            <v>0</v>
          </cell>
          <cell r="AG510">
            <v>4.4999999999999999E-4</v>
          </cell>
          <cell r="AH510">
            <v>0</v>
          </cell>
          <cell r="AJ510">
            <v>0</v>
          </cell>
        </row>
        <row r="511">
          <cell r="A511" t="str">
            <v>SCI ST DENIS TALANGE ACTIF 267839447</v>
          </cell>
          <cell r="B511" t="str">
            <v>SCI ST DENIS TALANGE ACTIF 2678</v>
          </cell>
          <cell r="C511">
            <v>39447</v>
          </cell>
          <cell r="D511">
            <v>3638.6472200000003</v>
          </cell>
          <cell r="E511">
            <v>255.96854000000005</v>
          </cell>
          <cell r="F511">
            <v>1357.5119</v>
          </cell>
          <cell r="G511">
            <v>146.18141</v>
          </cell>
          <cell r="H511">
            <v>0.42222999999999999</v>
          </cell>
          <cell r="I511">
            <v>0</v>
          </cell>
          <cell r="J511">
            <v>0</v>
          </cell>
          <cell r="K511">
            <v>0</v>
          </cell>
          <cell r="L511">
            <v>1717.5350900000001</v>
          </cell>
          <cell r="M511">
            <v>0</v>
          </cell>
          <cell r="N511">
            <v>89.9559</v>
          </cell>
          <cell r="O511">
            <v>21.968040000000002</v>
          </cell>
          <cell r="P511">
            <v>0</v>
          </cell>
          <cell r="Q511">
            <v>0</v>
          </cell>
          <cell r="R511">
            <v>0</v>
          </cell>
          <cell r="S511">
            <v>7.1521000000000008</v>
          </cell>
          <cell r="T511">
            <v>2.2598699999999998</v>
          </cell>
          <cell r="U511">
            <v>671.52200000000005</v>
          </cell>
          <cell r="V511">
            <v>0</v>
          </cell>
          <cell r="W511">
            <v>0</v>
          </cell>
          <cell r="X511">
            <v>0</v>
          </cell>
          <cell r="Y511">
            <v>1421.9106800000002</v>
          </cell>
          <cell r="Z511">
            <v>0</v>
          </cell>
          <cell r="AA511">
            <v>168.70417999999998</v>
          </cell>
          <cell r="AB511">
            <v>0</v>
          </cell>
          <cell r="AD511">
            <v>0</v>
          </cell>
          <cell r="AE511">
            <v>0</v>
          </cell>
          <cell r="AG511">
            <v>0</v>
          </cell>
          <cell r="AH511">
            <v>0</v>
          </cell>
          <cell r="AJ511">
            <v>0</v>
          </cell>
        </row>
        <row r="512">
          <cell r="A512" t="str">
            <v>SCI ST DENIS TALANGE ACTIF 2678BUDGET 2007</v>
          </cell>
          <cell r="B512" t="str">
            <v>SCI ST DENIS TALANGE ACTIF 2678</v>
          </cell>
          <cell r="C512" t="str">
            <v>BUDGET 2007</v>
          </cell>
          <cell r="D512">
            <v>3738.8330000000001</v>
          </cell>
          <cell r="E512">
            <v>0</v>
          </cell>
          <cell r="F512">
            <v>1369.5</v>
          </cell>
          <cell r="G512">
            <v>137</v>
          </cell>
          <cell r="H512">
            <v>0</v>
          </cell>
          <cell r="I512">
            <v>0</v>
          </cell>
          <cell r="J512">
            <v>0</v>
          </cell>
          <cell r="K512">
            <v>-16.328810000000001</v>
          </cell>
          <cell r="L512">
            <v>1047</v>
          </cell>
          <cell r="M512">
            <v>12.5</v>
          </cell>
          <cell r="N512">
            <v>400</v>
          </cell>
          <cell r="O512">
            <v>0</v>
          </cell>
          <cell r="P512">
            <v>0</v>
          </cell>
          <cell r="Q512">
            <v>0</v>
          </cell>
          <cell r="R512">
            <v>0</v>
          </cell>
          <cell r="S512">
            <v>5</v>
          </cell>
          <cell r="T512">
            <v>0</v>
          </cell>
          <cell r="U512">
            <v>145</v>
          </cell>
          <cell r="V512">
            <v>0</v>
          </cell>
          <cell r="W512">
            <v>0</v>
          </cell>
          <cell r="X512">
            <v>0</v>
          </cell>
          <cell r="Y512">
            <v>1418.1380800000002</v>
          </cell>
          <cell r="Z512">
            <v>0</v>
          </cell>
          <cell r="AA512">
            <v>0</v>
          </cell>
          <cell r="AB512">
            <v>0</v>
          </cell>
          <cell r="AD512">
            <v>0</v>
          </cell>
          <cell r="AE512">
            <v>0</v>
          </cell>
          <cell r="AG512">
            <v>0</v>
          </cell>
          <cell r="AH512">
            <v>0</v>
          </cell>
          <cell r="AJ512">
            <v>0</v>
          </cell>
        </row>
        <row r="513">
          <cell r="A513" t="str">
            <v>SCI ST DENIS TALANGE ACTIF 2678BUDGET 2008</v>
          </cell>
          <cell r="B513" t="str">
            <v>SCI ST DENIS TALANGE ACTIF 2678</v>
          </cell>
          <cell r="C513" t="str">
            <v>BUDGET 2008</v>
          </cell>
          <cell r="D513">
            <v>0</v>
          </cell>
          <cell r="E513">
            <v>0</v>
          </cell>
          <cell r="F513">
            <v>0</v>
          </cell>
          <cell r="G513">
            <v>0</v>
          </cell>
          <cell r="H513">
            <v>0</v>
          </cell>
          <cell r="I513">
            <v>0</v>
          </cell>
          <cell r="J513">
            <v>0</v>
          </cell>
          <cell r="K513">
            <v>0</v>
          </cell>
          <cell r="L513">
            <v>0</v>
          </cell>
          <cell r="M513">
            <v>0</v>
          </cell>
          <cell r="N513">
            <v>0</v>
          </cell>
          <cell r="O513">
            <v>0</v>
          </cell>
          <cell r="P513">
            <v>0</v>
          </cell>
          <cell r="Q513">
            <v>0</v>
          </cell>
          <cell r="R513">
            <v>0</v>
          </cell>
          <cell r="S513">
            <v>0</v>
          </cell>
          <cell r="T513">
            <v>0</v>
          </cell>
          <cell r="U513">
            <v>0</v>
          </cell>
          <cell r="V513">
            <v>0</v>
          </cell>
          <cell r="W513">
            <v>0</v>
          </cell>
          <cell r="X513">
            <v>0</v>
          </cell>
          <cell r="Y513">
            <v>0</v>
          </cell>
          <cell r="Z513">
            <v>0</v>
          </cell>
          <cell r="AA513">
            <v>0</v>
          </cell>
          <cell r="AB513">
            <v>0</v>
          </cell>
          <cell r="AD513">
            <v>0</v>
          </cell>
          <cell r="AE513">
            <v>0</v>
          </cell>
          <cell r="AG513">
            <v>0</v>
          </cell>
          <cell r="AH513">
            <v>0</v>
          </cell>
          <cell r="AJ513">
            <v>0</v>
          </cell>
        </row>
        <row r="514">
          <cell r="A514" t="str">
            <v>SCI ST DENIS TALANGE ACTIF 2678BUDGET 2009</v>
          </cell>
          <cell r="B514" t="str">
            <v>SCI ST DENIS TALANGE ACTIF 2678</v>
          </cell>
          <cell r="C514" t="str">
            <v>BUDGET 2009</v>
          </cell>
          <cell r="D514">
            <v>0</v>
          </cell>
          <cell r="E514">
            <v>0</v>
          </cell>
          <cell r="F514">
            <v>0</v>
          </cell>
          <cell r="G514">
            <v>0</v>
          </cell>
          <cell r="H514">
            <v>0</v>
          </cell>
          <cell r="I514">
            <v>0</v>
          </cell>
          <cell r="J514">
            <v>0</v>
          </cell>
          <cell r="K514">
            <v>0</v>
          </cell>
          <cell r="L514">
            <v>0</v>
          </cell>
          <cell r="M514">
            <v>0</v>
          </cell>
          <cell r="N514">
            <v>0</v>
          </cell>
          <cell r="O514">
            <v>0</v>
          </cell>
          <cell r="P514">
            <v>0</v>
          </cell>
          <cell r="Q514">
            <v>0</v>
          </cell>
          <cell r="R514">
            <v>0</v>
          </cell>
          <cell r="S514">
            <v>0</v>
          </cell>
          <cell r="T514">
            <v>0</v>
          </cell>
          <cell r="U514">
            <v>0</v>
          </cell>
          <cell r="V514">
            <v>0</v>
          </cell>
          <cell r="W514">
            <v>0</v>
          </cell>
          <cell r="X514">
            <v>0</v>
          </cell>
          <cell r="Y514">
            <v>0</v>
          </cell>
          <cell r="Z514">
            <v>0</v>
          </cell>
          <cell r="AA514">
            <v>0</v>
          </cell>
          <cell r="AB514">
            <v>0</v>
          </cell>
          <cell r="AD514">
            <v>0</v>
          </cell>
          <cell r="AE514">
            <v>0</v>
          </cell>
          <cell r="AG514">
            <v>0</v>
          </cell>
          <cell r="AH514">
            <v>0</v>
          </cell>
          <cell r="AJ514">
            <v>0</v>
          </cell>
        </row>
        <row r="515">
          <cell r="A515" t="str">
            <v>SCI ST DENIS TALANGE ACTIF 2678BUDGET 2010</v>
          </cell>
          <cell r="B515" t="str">
            <v>SCI ST DENIS TALANGE ACTIF 2678</v>
          </cell>
          <cell r="C515" t="str">
            <v>BUDGET 2010</v>
          </cell>
          <cell r="D515">
            <v>0</v>
          </cell>
          <cell r="E515">
            <v>0</v>
          </cell>
          <cell r="F515">
            <v>0</v>
          </cell>
          <cell r="G515">
            <v>0</v>
          </cell>
          <cell r="H515">
            <v>0</v>
          </cell>
          <cell r="I515">
            <v>0</v>
          </cell>
          <cell r="J515">
            <v>0</v>
          </cell>
          <cell r="K515">
            <v>0</v>
          </cell>
          <cell r="L515">
            <v>0</v>
          </cell>
          <cell r="M515">
            <v>0</v>
          </cell>
          <cell r="N515">
            <v>0</v>
          </cell>
          <cell r="O515">
            <v>0</v>
          </cell>
          <cell r="P515">
            <v>0</v>
          </cell>
          <cell r="Q515">
            <v>0</v>
          </cell>
          <cell r="R515">
            <v>0</v>
          </cell>
          <cell r="S515">
            <v>0</v>
          </cell>
          <cell r="T515">
            <v>0</v>
          </cell>
          <cell r="U515">
            <v>0</v>
          </cell>
          <cell r="V515">
            <v>0</v>
          </cell>
          <cell r="W515">
            <v>0</v>
          </cell>
          <cell r="X515">
            <v>0</v>
          </cell>
          <cell r="Y515">
            <v>0</v>
          </cell>
          <cell r="Z515">
            <v>0</v>
          </cell>
          <cell r="AA515">
            <v>0</v>
          </cell>
          <cell r="AB515">
            <v>0</v>
          </cell>
          <cell r="AD515">
            <v>0</v>
          </cell>
          <cell r="AE515">
            <v>0</v>
          </cell>
          <cell r="AG515">
            <v>0</v>
          </cell>
          <cell r="AH515">
            <v>0</v>
          </cell>
          <cell r="AJ515">
            <v>0</v>
          </cell>
        </row>
        <row r="516">
          <cell r="A516" t="str">
            <v>SCI ST DENIS TALANGE ACTIF 2678BUDGET 2011</v>
          </cell>
          <cell r="B516" t="str">
            <v>SCI ST DENIS TALANGE ACTIF 2678</v>
          </cell>
          <cell r="C516" t="str">
            <v>BUDGET 2011</v>
          </cell>
          <cell r="D516">
            <v>0</v>
          </cell>
          <cell r="E516">
            <v>0</v>
          </cell>
          <cell r="F516">
            <v>0</v>
          </cell>
          <cell r="G516">
            <v>0</v>
          </cell>
          <cell r="H516">
            <v>0</v>
          </cell>
          <cell r="I516">
            <v>0</v>
          </cell>
          <cell r="J516">
            <v>0</v>
          </cell>
          <cell r="K516">
            <v>0</v>
          </cell>
          <cell r="L516">
            <v>0</v>
          </cell>
          <cell r="M516">
            <v>0</v>
          </cell>
          <cell r="N516">
            <v>0</v>
          </cell>
          <cell r="O516">
            <v>0</v>
          </cell>
          <cell r="P516">
            <v>0</v>
          </cell>
          <cell r="Q516">
            <v>0</v>
          </cell>
          <cell r="R516">
            <v>0</v>
          </cell>
          <cell r="S516">
            <v>0</v>
          </cell>
          <cell r="T516">
            <v>0</v>
          </cell>
          <cell r="U516">
            <v>0</v>
          </cell>
          <cell r="V516">
            <v>0</v>
          </cell>
          <cell r="W516">
            <v>0</v>
          </cell>
          <cell r="X516">
            <v>0</v>
          </cell>
          <cell r="Y516">
            <v>0</v>
          </cell>
          <cell r="Z516">
            <v>0</v>
          </cell>
          <cell r="AA516">
            <v>0</v>
          </cell>
          <cell r="AB516">
            <v>0</v>
          </cell>
          <cell r="AD516">
            <v>0</v>
          </cell>
          <cell r="AE516">
            <v>0</v>
          </cell>
          <cell r="AG516">
            <v>0</v>
          </cell>
          <cell r="AH516">
            <v>0</v>
          </cell>
          <cell r="AJ516">
            <v>0</v>
          </cell>
        </row>
        <row r="517">
          <cell r="A517" t="str">
            <v>SCI ST DENIS TALANGE ACTIF 2678BUDGET 2012</v>
          </cell>
          <cell r="B517" t="str">
            <v>SCI ST DENIS TALANGE ACTIF 2678</v>
          </cell>
          <cell r="C517" t="str">
            <v>BUDGET 2012</v>
          </cell>
          <cell r="D517">
            <v>0</v>
          </cell>
          <cell r="E517">
            <v>0</v>
          </cell>
          <cell r="F517">
            <v>0</v>
          </cell>
          <cell r="G517">
            <v>0</v>
          </cell>
          <cell r="H517">
            <v>0</v>
          </cell>
          <cell r="I517">
            <v>0</v>
          </cell>
          <cell r="J517">
            <v>0</v>
          </cell>
          <cell r="K517">
            <v>0</v>
          </cell>
          <cell r="L517">
            <v>0</v>
          </cell>
          <cell r="M517">
            <v>0</v>
          </cell>
          <cell r="N517">
            <v>0</v>
          </cell>
          <cell r="O517">
            <v>0</v>
          </cell>
          <cell r="P517">
            <v>0</v>
          </cell>
          <cell r="Q517">
            <v>0</v>
          </cell>
          <cell r="R517">
            <v>0</v>
          </cell>
          <cell r="S517">
            <v>0</v>
          </cell>
          <cell r="T517">
            <v>0</v>
          </cell>
          <cell r="U517">
            <v>0</v>
          </cell>
          <cell r="V517">
            <v>0</v>
          </cell>
          <cell r="W517">
            <v>0</v>
          </cell>
          <cell r="X517">
            <v>0</v>
          </cell>
          <cell r="Y517">
            <v>0</v>
          </cell>
          <cell r="Z517">
            <v>0</v>
          </cell>
          <cell r="AA517">
            <v>0</v>
          </cell>
          <cell r="AB517">
            <v>0</v>
          </cell>
          <cell r="AD517">
            <v>0</v>
          </cell>
          <cell r="AE517">
            <v>0</v>
          </cell>
          <cell r="AG517">
            <v>0</v>
          </cell>
          <cell r="AH517">
            <v>0</v>
          </cell>
          <cell r="AJ517">
            <v>0</v>
          </cell>
        </row>
        <row r="518">
          <cell r="A518" t="str">
            <v>SCI ST DENIS TALANGE ACTIF 2678BUDGET 2013</v>
          </cell>
          <cell r="B518" t="str">
            <v>SCI ST DENIS TALANGE ACTIF 2678</v>
          </cell>
          <cell r="C518" t="str">
            <v>BUDGET 2013</v>
          </cell>
          <cell r="D518">
            <v>0</v>
          </cell>
          <cell r="E518">
            <v>0</v>
          </cell>
          <cell r="F518">
            <v>0</v>
          </cell>
          <cell r="G518">
            <v>0</v>
          </cell>
          <cell r="H518">
            <v>0</v>
          </cell>
          <cell r="I518">
            <v>0</v>
          </cell>
          <cell r="J518">
            <v>0</v>
          </cell>
          <cell r="K518">
            <v>0</v>
          </cell>
          <cell r="L518">
            <v>0</v>
          </cell>
          <cell r="M518">
            <v>0</v>
          </cell>
          <cell r="N518">
            <v>0</v>
          </cell>
          <cell r="O518">
            <v>0</v>
          </cell>
          <cell r="P518">
            <v>0</v>
          </cell>
          <cell r="Q518">
            <v>0</v>
          </cell>
          <cell r="R518">
            <v>0</v>
          </cell>
          <cell r="S518">
            <v>0</v>
          </cell>
          <cell r="T518">
            <v>0</v>
          </cell>
          <cell r="U518">
            <v>0</v>
          </cell>
          <cell r="V518">
            <v>0</v>
          </cell>
          <cell r="W518">
            <v>0</v>
          </cell>
          <cell r="X518">
            <v>0</v>
          </cell>
          <cell r="Y518">
            <v>0</v>
          </cell>
          <cell r="Z518">
            <v>0</v>
          </cell>
          <cell r="AA518">
            <v>0</v>
          </cell>
          <cell r="AB518">
            <v>0</v>
          </cell>
          <cell r="AD518">
            <v>0</v>
          </cell>
          <cell r="AE518">
            <v>0</v>
          </cell>
          <cell r="AG518">
            <v>0</v>
          </cell>
          <cell r="AH518">
            <v>0</v>
          </cell>
          <cell r="AJ518">
            <v>0</v>
          </cell>
        </row>
        <row r="519">
          <cell r="A519" t="str">
            <v>SCI ST DENIS TALANGE ACTIF 2678BUDGET 2014</v>
          </cell>
          <cell r="B519" t="str">
            <v>SCI ST DENIS TALANGE ACTIF 2678</v>
          </cell>
          <cell r="C519" t="str">
            <v>BUDGET 2014</v>
          </cell>
          <cell r="D519">
            <v>0</v>
          </cell>
          <cell r="E519">
            <v>0</v>
          </cell>
          <cell r="F519">
            <v>0</v>
          </cell>
          <cell r="G519">
            <v>0</v>
          </cell>
          <cell r="H519">
            <v>0</v>
          </cell>
          <cell r="I519">
            <v>0</v>
          </cell>
          <cell r="J519">
            <v>0</v>
          </cell>
          <cell r="K519">
            <v>0</v>
          </cell>
          <cell r="L519">
            <v>0</v>
          </cell>
          <cell r="M519">
            <v>0</v>
          </cell>
          <cell r="N519">
            <v>0</v>
          </cell>
          <cell r="O519">
            <v>0</v>
          </cell>
          <cell r="P519">
            <v>0</v>
          </cell>
          <cell r="Q519">
            <v>0</v>
          </cell>
          <cell r="R519">
            <v>0</v>
          </cell>
          <cell r="S519">
            <v>0</v>
          </cell>
          <cell r="T519">
            <v>0</v>
          </cell>
          <cell r="U519">
            <v>0</v>
          </cell>
          <cell r="V519">
            <v>0</v>
          </cell>
          <cell r="W519">
            <v>0</v>
          </cell>
          <cell r="X519">
            <v>0</v>
          </cell>
          <cell r="Y519">
            <v>0</v>
          </cell>
          <cell r="Z519">
            <v>0</v>
          </cell>
          <cell r="AA519">
            <v>0</v>
          </cell>
          <cell r="AB519">
            <v>0</v>
          </cell>
          <cell r="AD519">
            <v>0</v>
          </cell>
          <cell r="AE519">
            <v>0</v>
          </cell>
          <cell r="AG519">
            <v>0</v>
          </cell>
          <cell r="AH519">
            <v>0</v>
          </cell>
          <cell r="AJ519">
            <v>0</v>
          </cell>
        </row>
        <row r="520">
          <cell r="A520" t="str">
            <v>SCI ST DENIS TALANGE ACTIF 2678BUDGET 2015</v>
          </cell>
          <cell r="B520" t="str">
            <v>SCI ST DENIS TALANGE ACTIF 2678</v>
          </cell>
          <cell r="C520" t="str">
            <v>BUDGET 2015</v>
          </cell>
          <cell r="D520">
            <v>0</v>
          </cell>
          <cell r="E520">
            <v>0</v>
          </cell>
          <cell r="F520">
            <v>0</v>
          </cell>
          <cell r="G520">
            <v>0</v>
          </cell>
          <cell r="H520">
            <v>0</v>
          </cell>
          <cell r="I520">
            <v>0</v>
          </cell>
          <cell r="J520">
            <v>0</v>
          </cell>
          <cell r="K520">
            <v>0</v>
          </cell>
          <cell r="L520">
            <v>0</v>
          </cell>
          <cell r="M520">
            <v>0</v>
          </cell>
          <cell r="N520">
            <v>0</v>
          </cell>
          <cell r="O520">
            <v>0</v>
          </cell>
          <cell r="P520">
            <v>0</v>
          </cell>
          <cell r="Q520">
            <v>0</v>
          </cell>
          <cell r="R520">
            <v>0</v>
          </cell>
          <cell r="S520">
            <v>0</v>
          </cell>
          <cell r="T520">
            <v>0</v>
          </cell>
          <cell r="U520">
            <v>0</v>
          </cell>
          <cell r="V520">
            <v>0</v>
          </cell>
          <cell r="W520">
            <v>0</v>
          </cell>
          <cell r="X520">
            <v>0</v>
          </cell>
          <cell r="Y520">
            <v>0</v>
          </cell>
          <cell r="Z520">
            <v>0</v>
          </cell>
          <cell r="AA520">
            <v>0</v>
          </cell>
          <cell r="AB520">
            <v>0</v>
          </cell>
          <cell r="AD520">
            <v>0</v>
          </cell>
          <cell r="AE520">
            <v>0</v>
          </cell>
          <cell r="AG520">
            <v>0</v>
          </cell>
          <cell r="AH520">
            <v>0</v>
          </cell>
          <cell r="AJ520">
            <v>0</v>
          </cell>
        </row>
        <row r="521">
          <cell r="A521" t="str">
            <v>SCI ST DENIS TALANGE ACTIF 2678BUDGET 2016</v>
          </cell>
          <cell r="B521" t="str">
            <v>SCI ST DENIS TALANGE ACTIF 2678</v>
          </cell>
          <cell r="C521" t="str">
            <v>BUDGET 2016</v>
          </cell>
          <cell r="D521">
            <v>0</v>
          </cell>
          <cell r="E521">
            <v>0</v>
          </cell>
          <cell r="F521">
            <v>0</v>
          </cell>
          <cell r="G521">
            <v>0</v>
          </cell>
          <cell r="H521">
            <v>0</v>
          </cell>
          <cell r="I521">
            <v>0</v>
          </cell>
          <cell r="J521">
            <v>0</v>
          </cell>
          <cell r="K521">
            <v>0</v>
          </cell>
          <cell r="L521">
            <v>0</v>
          </cell>
          <cell r="M521">
            <v>0</v>
          </cell>
          <cell r="N521">
            <v>0</v>
          </cell>
          <cell r="O521">
            <v>0</v>
          </cell>
          <cell r="P521">
            <v>0</v>
          </cell>
          <cell r="Q521">
            <v>0</v>
          </cell>
          <cell r="R521">
            <v>0</v>
          </cell>
          <cell r="S521">
            <v>0</v>
          </cell>
          <cell r="T521">
            <v>0</v>
          </cell>
          <cell r="U521">
            <v>0</v>
          </cell>
          <cell r="V521">
            <v>0</v>
          </cell>
          <cell r="W521">
            <v>0</v>
          </cell>
          <cell r="X521">
            <v>0</v>
          </cell>
          <cell r="Y521">
            <v>0</v>
          </cell>
          <cell r="Z521">
            <v>0</v>
          </cell>
          <cell r="AA521">
            <v>0</v>
          </cell>
          <cell r="AB521">
            <v>0</v>
          </cell>
          <cell r="AD521">
            <v>0</v>
          </cell>
          <cell r="AE521">
            <v>0</v>
          </cell>
          <cell r="AG521">
            <v>0</v>
          </cell>
          <cell r="AH521">
            <v>0</v>
          </cell>
          <cell r="AJ521">
            <v>0</v>
          </cell>
        </row>
        <row r="522">
          <cell r="A522" t="str">
            <v>SCI ST DENIS TALANGE ACTIF 2678BUDGET 2017</v>
          </cell>
          <cell r="B522" t="str">
            <v>SCI ST DENIS TALANGE ACTIF 2678</v>
          </cell>
          <cell r="C522" t="str">
            <v>BUDGET 2017</v>
          </cell>
          <cell r="D522">
            <v>0</v>
          </cell>
          <cell r="E522">
            <v>0</v>
          </cell>
          <cell r="F522">
            <v>0</v>
          </cell>
          <cell r="G522">
            <v>0</v>
          </cell>
          <cell r="H522">
            <v>0</v>
          </cell>
          <cell r="I522">
            <v>0</v>
          </cell>
          <cell r="J522">
            <v>0</v>
          </cell>
          <cell r="K522">
            <v>0</v>
          </cell>
          <cell r="L522">
            <v>0</v>
          </cell>
          <cell r="M522">
            <v>0</v>
          </cell>
          <cell r="N522">
            <v>0</v>
          </cell>
          <cell r="O522">
            <v>0</v>
          </cell>
          <cell r="P522">
            <v>0</v>
          </cell>
          <cell r="Q522">
            <v>0</v>
          </cell>
          <cell r="R522">
            <v>0</v>
          </cell>
          <cell r="S522">
            <v>0</v>
          </cell>
          <cell r="T522">
            <v>0</v>
          </cell>
          <cell r="U522">
            <v>0</v>
          </cell>
          <cell r="V522">
            <v>0</v>
          </cell>
          <cell r="W522">
            <v>0</v>
          </cell>
          <cell r="X522">
            <v>0</v>
          </cell>
          <cell r="Y522">
            <v>0</v>
          </cell>
          <cell r="Z522">
            <v>0</v>
          </cell>
          <cell r="AA522">
            <v>0</v>
          </cell>
          <cell r="AB522">
            <v>0</v>
          </cell>
          <cell r="AD522">
            <v>0</v>
          </cell>
          <cell r="AE522">
            <v>0</v>
          </cell>
          <cell r="AG522">
            <v>0</v>
          </cell>
          <cell r="AH522">
            <v>0</v>
          </cell>
          <cell r="AJ522">
            <v>0</v>
          </cell>
        </row>
        <row r="523">
          <cell r="A523" t="str">
            <v>SCI ST DENIS TALANGE ACTIF 282538717</v>
          </cell>
          <cell r="B523" t="str">
            <v>SCI ST DENIS TALANGE ACTIF 2825</v>
          </cell>
          <cell r="C523">
            <v>38717</v>
          </cell>
          <cell r="D523">
            <v>1311.0074199999999</v>
          </cell>
          <cell r="E523">
            <v>176.95735000000002</v>
          </cell>
          <cell r="F523">
            <v>829.52099999999996</v>
          </cell>
          <cell r="G523">
            <v>101.6495</v>
          </cell>
          <cell r="H523">
            <v>22.865919999999999</v>
          </cell>
          <cell r="I523">
            <v>0</v>
          </cell>
          <cell r="J523">
            <v>46.390320000000003</v>
          </cell>
          <cell r="K523">
            <v>0</v>
          </cell>
          <cell r="L523">
            <v>783.86383999999987</v>
          </cell>
          <cell r="M523">
            <v>0</v>
          </cell>
          <cell r="N523">
            <v>29.697599999999998</v>
          </cell>
          <cell r="O523">
            <v>0</v>
          </cell>
          <cell r="P523">
            <v>0</v>
          </cell>
          <cell r="Q523">
            <v>0</v>
          </cell>
          <cell r="R523">
            <v>0</v>
          </cell>
          <cell r="S523">
            <v>23.397690000000001</v>
          </cell>
          <cell r="T523">
            <v>0</v>
          </cell>
          <cell r="U523">
            <v>101.6495</v>
          </cell>
          <cell r="V523">
            <v>0</v>
          </cell>
          <cell r="W523">
            <v>1.196</v>
          </cell>
          <cell r="X523">
            <v>0</v>
          </cell>
          <cell r="Y523">
            <v>487.43738000000002</v>
          </cell>
          <cell r="Z523">
            <v>56.179029999999997</v>
          </cell>
          <cell r="AA523">
            <v>40</v>
          </cell>
          <cell r="AB523">
            <v>89.438999999999993</v>
          </cell>
          <cell r="AD523">
            <v>0</v>
          </cell>
          <cell r="AE523">
            <v>392.42881</v>
          </cell>
          <cell r="AG523">
            <v>3.1E-4</v>
          </cell>
          <cell r="AH523">
            <v>0</v>
          </cell>
          <cell r="AJ523">
            <v>0</v>
          </cell>
        </row>
        <row r="524">
          <cell r="A524" t="str">
            <v>SCI ST DENIS TALANGE ACTIF 282539082</v>
          </cell>
          <cell r="B524" t="str">
            <v>SCI ST DENIS TALANGE ACTIF 2825</v>
          </cell>
          <cell r="C524">
            <v>39082</v>
          </cell>
          <cell r="D524">
            <v>1350.5815</v>
          </cell>
          <cell r="E524">
            <v>115.24747000000001</v>
          </cell>
          <cell r="F524">
            <v>767.69056</v>
          </cell>
          <cell r="G524">
            <v>-101.6495</v>
          </cell>
          <cell r="H524">
            <v>50.623110000000004</v>
          </cell>
          <cell r="I524">
            <v>0</v>
          </cell>
          <cell r="J524">
            <v>56.179029999999997</v>
          </cell>
          <cell r="K524">
            <v>0</v>
          </cell>
          <cell r="L524">
            <v>759.55420000000004</v>
          </cell>
          <cell r="M524">
            <v>0</v>
          </cell>
          <cell r="N524">
            <v>30.87332</v>
          </cell>
          <cell r="O524">
            <v>25.370819999999998</v>
          </cell>
          <cell r="P524">
            <v>0</v>
          </cell>
          <cell r="Q524">
            <v>0</v>
          </cell>
          <cell r="R524">
            <v>0</v>
          </cell>
          <cell r="S524">
            <v>1.41309</v>
          </cell>
          <cell r="T524">
            <v>0</v>
          </cell>
          <cell r="U524">
            <v>-101.6495</v>
          </cell>
          <cell r="V524">
            <v>0</v>
          </cell>
          <cell r="W524">
            <v>-1.196</v>
          </cell>
          <cell r="X524">
            <v>0</v>
          </cell>
          <cell r="Y524">
            <v>487.43738000000002</v>
          </cell>
          <cell r="Z524">
            <v>42.472239999999999</v>
          </cell>
          <cell r="AA524">
            <v>50</v>
          </cell>
          <cell r="AB524">
            <v>16.8</v>
          </cell>
          <cell r="AD524">
            <v>0</v>
          </cell>
          <cell r="AE524">
            <v>0</v>
          </cell>
          <cell r="AG524">
            <v>0</v>
          </cell>
          <cell r="AH524">
            <v>0</v>
          </cell>
          <cell r="AJ524">
            <v>0</v>
          </cell>
        </row>
        <row r="525">
          <cell r="A525" t="str">
            <v>SCI ST DENIS TALANGE ACTIF 282539447</v>
          </cell>
          <cell r="B525" t="str">
            <v>SCI ST DENIS TALANGE ACTIF 2825</v>
          </cell>
          <cell r="C525">
            <v>39447</v>
          </cell>
          <cell r="D525">
            <v>1460.0568799999999</v>
          </cell>
          <cell r="E525">
            <v>124.68983999999999</v>
          </cell>
          <cell r="F525">
            <v>771.11226999999997</v>
          </cell>
          <cell r="G525">
            <v>0</v>
          </cell>
          <cell r="H525">
            <v>6.1569799999999999</v>
          </cell>
          <cell r="I525">
            <v>0</v>
          </cell>
          <cell r="J525">
            <v>0</v>
          </cell>
          <cell r="K525">
            <v>0</v>
          </cell>
          <cell r="L525">
            <v>594.15124000000003</v>
          </cell>
          <cell r="M525">
            <v>0</v>
          </cell>
          <cell r="N525">
            <v>270.09388999999999</v>
          </cell>
          <cell r="O525">
            <v>8.4369099999999992</v>
          </cell>
          <cell r="P525">
            <v>0</v>
          </cell>
          <cell r="Q525">
            <v>0</v>
          </cell>
          <cell r="R525">
            <v>0</v>
          </cell>
          <cell r="S525">
            <v>6.0549999999999997</v>
          </cell>
          <cell r="T525">
            <v>0</v>
          </cell>
          <cell r="U525">
            <v>0</v>
          </cell>
          <cell r="V525">
            <v>0</v>
          </cell>
          <cell r="W525">
            <v>0</v>
          </cell>
          <cell r="X525">
            <v>0</v>
          </cell>
          <cell r="Y525">
            <v>487.43738000000002</v>
          </cell>
          <cell r="Z525">
            <v>0</v>
          </cell>
          <cell r="AA525">
            <v>25</v>
          </cell>
          <cell r="AB525">
            <v>-20.045000000000002</v>
          </cell>
          <cell r="AD525">
            <v>0</v>
          </cell>
          <cell r="AE525">
            <v>0</v>
          </cell>
          <cell r="AG525">
            <v>0</v>
          </cell>
          <cell r="AH525">
            <v>0</v>
          </cell>
          <cell r="AJ525">
            <v>0</v>
          </cell>
        </row>
        <row r="526">
          <cell r="A526" t="str">
            <v>SCI ST DENIS TALANGE ACTIF 2825BUDGET 2007</v>
          </cell>
          <cell r="B526" t="str">
            <v>SCI ST DENIS TALANGE ACTIF 2825</v>
          </cell>
          <cell r="C526" t="str">
            <v>BUDGET 2007</v>
          </cell>
          <cell r="D526">
            <v>1354.4062859000001</v>
          </cell>
          <cell r="E526">
            <v>100</v>
          </cell>
          <cell r="F526">
            <v>567.65113465000002</v>
          </cell>
          <cell r="G526">
            <v>122.0545</v>
          </cell>
          <cell r="H526">
            <v>0</v>
          </cell>
          <cell r="I526">
            <v>0</v>
          </cell>
          <cell r="J526">
            <v>0</v>
          </cell>
          <cell r="K526">
            <v>0</v>
          </cell>
          <cell r="L526">
            <v>508.36257000000001</v>
          </cell>
          <cell r="M526">
            <v>4.7074999999999996</v>
          </cell>
          <cell r="N526">
            <v>205.37649999999999</v>
          </cell>
          <cell r="O526">
            <v>0</v>
          </cell>
          <cell r="P526">
            <v>0</v>
          </cell>
          <cell r="Q526">
            <v>0</v>
          </cell>
          <cell r="R526">
            <v>0</v>
          </cell>
          <cell r="S526">
            <v>4</v>
          </cell>
          <cell r="T526">
            <v>0</v>
          </cell>
          <cell r="U526">
            <v>108.6395</v>
          </cell>
          <cell r="V526">
            <v>13.414999999999999</v>
          </cell>
          <cell r="W526">
            <v>0</v>
          </cell>
          <cell r="X526">
            <v>0</v>
          </cell>
          <cell r="Y526">
            <v>487.43738000000002</v>
          </cell>
          <cell r="Z526">
            <v>0</v>
          </cell>
          <cell r="AA526">
            <v>0</v>
          </cell>
          <cell r="AB526">
            <v>0</v>
          </cell>
          <cell r="AD526">
            <v>0</v>
          </cell>
          <cell r="AE526">
            <v>0</v>
          </cell>
          <cell r="AG526">
            <v>0</v>
          </cell>
          <cell r="AH526">
            <v>0</v>
          </cell>
          <cell r="AJ526">
            <v>0</v>
          </cell>
        </row>
        <row r="527">
          <cell r="A527" t="str">
            <v>SCI ST DENIS TALANGE ACTIF 2825BUDGET 2008</v>
          </cell>
          <cell r="B527" t="str">
            <v>SCI ST DENIS TALANGE ACTIF 2825</v>
          </cell>
          <cell r="C527" t="str">
            <v>BUDGET 2008</v>
          </cell>
          <cell r="D527">
            <v>0</v>
          </cell>
          <cell r="E527">
            <v>0</v>
          </cell>
          <cell r="F527">
            <v>0</v>
          </cell>
          <cell r="G527">
            <v>0</v>
          </cell>
          <cell r="H527">
            <v>0</v>
          </cell>
          <cell r="I527">
            <v>0</v>
          </cell>
          <cell r="J527">
            <v>0</v>
          </cell>
          <cell r="K527">
            <v>0</v>
          </cell>
          <cell r="L527">
            <v>0</v>
          </cell>
          <cell r="M527">
            <v>0</v>
          </cell>
          <cell r="N527">
            <v>0</v>
          </cell>
          <cell r="O527">
            <v>0</v>
          </cell>
          <cell r="P527">
            <v>0</v>
          </cell>
          <cell r="Q527">
            <v>0</v>
          </cell>
          <cell r="R527">
            <v>0</v>
          </cell>
          <cell r="S527">
            <v>0</v>
          </cell>
          <cell r="T527">
            <v>0</v>
          </cell>
          <cell r="U527">
            <v>0</v>
          </cell>
          <cell r="V527">
            <v>0</v>
          </cell>
          <cell r="W527">
            <v>0</v>
          </cell>
          <cell r="X527">
            <v>0</v>
          </cell>
          <cell r="Y527">
            <v>0</v>
          </cell>
          <cell r="Z527">
            <v>0</v>
          </cell>
          <cell r="AA527">
            <v>0</v>
          </cell>
          <cell r="AB527">
            <v>0</v>
          </cell>
          <cell r="AD527">
            <v>0</v>
          </cell>
          <cell r="AE527">
            <v>0</v>
          </cell>
          <cell r="AG527">
            <v>0</v>
          </cell>
          <cell r="AH527">
            <v>0</v>
          </cell>
          <cell r="AJ527">
            <v>0</v>
          </cell>
        </row>
        <row r="528">
          <cell r="A528" t="str">
            <v>SCI ST DENIS TALANGE ACTIF 2825BUDGET 2009</v>
          </cell>
          <cell r="B528" t="str">
            <v>SCI ST DENIS TALANGE ACTIF 2825</v>
          </cell>
          <cell r="C528" t="str">
            <v>BUDGET 2009</v>
          </cell>
          <cell r="D528">
            <v>0</v>
          </cell>
          <cell r="E528">
            <v>0</v>
          </cell>
          <cell r="F528">
            <v>0</v>
          </cell>
          <cell r="G528">
            <v>0</v>
          </cell>
          <cell r="H528">
            <v>0</v>
          </cell>
          <cell r="I528">
            <v>0</v>
          </cell>
          <cell r="J528">
            <v>0</v>
          </cell>
          <cell r="K528">
            <v>0</v>
          </cell>
          <cell r="L528">
            <v>0</v>
          </cell>
          <cell r="M528">
            <v>0</v>
          </cell>
          <cell r="N528">
            <v>0</v>
          </cell>
          <cell r="O528">
            <v>0</v>
          </cell>
          <cell r="P528">
            <v>0</v>
          </cell>
          <cell r="Q528">
            <v>0</v>
          </cell>
          <cell r="R528">
            <v>0</v>
          </cell>
          <cell r="S528">
            <v>0</v>
          </cell>
          <cell r="T528">
            <v>0</v>
          </cell>
          <cell r="U528">
            <v>0</v>
          </cell>
          <cell r="V528">
            <v>0</v>
          </cell>
          <cell r="W528">
            <v>0</v>
          </cell>
          <cell r="X528">
            <v>0</v>
          </cell>
          <cell r="Y528">
            <v>0</v>
          </cell>
          <cell r="Z528">
            <v>0</v>
          </cell>
          <cell r="AA528">
            <v>0</v>
          </cell>
          <cell r="AB528">
            <v>0</v>
          </cell>
          <cell r="AD528">
            <v>0</v>
          </cell>
          <cell r="AE528">
            <v>0</v>
          </cell>
          <cell r="AG528">
            <v>0</v>
          </cell>
          <cell r="AH528">
            <v>0</v>
          </cell>
          <cell r="AJ528">
            <v>0</v>
          </cell>
        </row>
        <row r="529">
          <cell r="A529" t="str">
            <v>SCI ST DENIS TALANGE ACTIF 2825BUDGET 2010</v>
          </cell>
          <cell r="B529" t="str">
            <v>SCI ST DENIS TALANGE ACTIF 2825</v>
          </cell>
          <cell r="C529" t="str">
            <v>BUDGET 2010</v>
          </cell>
          <cell r="D529">
            <v>0</v>
          </cell>
          <cell r="E529">
            <v>0</v>
          </cell>
          <cell r="F529">
            <v>0</v>
          </cell>
          <cell r="G529">
            <v>0</v>
          </cell>
          <cell r="H529">
            <v>0</v>
          </cell>
          <cell r="I529">
            <v>0</v>
          </cell>
          <cell r="J529">
            <v>0</v>
          </cell>
          <cell r="K529">
            <v>0</v>
          </cell>
          <cell r="L529">
            <v>0</v>
          </cell>
          <cell r="M529">
            <v>0</v>
          </cell>
          <cell r="N529">
            <v>0</v>
          </cell>
          <cell r="O529">
            <v>0</v>
          </cell>
          <cell r="P529">
            <v>0</v>
          </cell>
          <cell r="Q529">
            <v>0</v>
          </cell>
          <cell r="R529">
            <v>0</v>
          </cell>
          <cell r="S529">
            <v>0</v>
          </cell>
          <cell r="T529">
            <v>0</v>
          </cell>
          <cell r="U529">
            <v>0</v>
          </cell>
          <cell r="V529">
            <v>0</v>
          </cell>
          <cell r="W529">
            <v>0</v>
          </cell>
          <cell r="X529">
            <v>0</v>
          </cell>
          <cell r="Y529">
            <v>0</v>
          </cell>
          <cell r="Z529">
            <v>0</v>
          </cell>
          <cell r="AA529">
            <v>0</v>
          </cell>
          <cell r="AB529">
            <v>0</v>
          </cell>
          <cell r="AD529">
            <v>0</v>
          </cell>
          <cell r="AE529">
            <v>0</v>
          </cell>
          <cell r="AG529">
            <v>0</v>
          </cell>
          <cell r="AH529">
            <v>0</v>
          </cell>
          <cell r="AJ529">
            <v>0</v>
          </cell>
        </row>
        <row r="530">
          <cell r="A530" t="str">
            <v>SCI ST DENIS TALANGE ACTIF 2825BUDGET 2011</v>
          </cell>
          <cell r="B530" t="str">
            <v>SCI ST DENIS TALANGE ACTIF 2825</v>
          </cell>
          <cell r="C530" t="str">
            <v>BUDGET 2011</v>
          </cell>
          <cell r="D530">
            <v>0</v>
          </cell>
          <cell r="E530">
            <v>0</v>
          </cell>
          <cell r="F530">
            <v>0</v>
          </cell>
          <cell r="G530">
            <v>0</v>
          </cell>
          <cell r="H530">
            <v>0</v>
          </cell>
          <cell r="I530">
            <v>0</v>
          </cell>
          <cell r="J530">
            <v>0</v>
          </cell>
          <cell r="K530">
            <v>0</v>
          </cell>
          <cell r="L530">
            <v>0</v>
          </cell>
          <cell r="M530">
            <v>0</v>
          </cell>
          <cell r="N530">
            <v>0</v>
          </cell>
          <cell r="O530">
            <v>0</v>
          </cell>
          <cell r="P530">
            <v>0</v>
          </cell>
          <cell r="Q530">
            <v>0</v>
          </cell>
          <cell r="R530">
            <v>0</v>
          </cell>
          <cell r="S530">
            <v>0</v>
          </cell>
          <cell r="T530">
            <v>0</v>
          </cell>
          <cell r="U530">
            <v>0</v>
          </cell>
          <cell r="V530">
            <v>0</v>
          </cell>
          <cell r="W530">
            <v>0</v>
          </cell>
          <cell r="X530">
            <v>0</v>
          </cell>
          <cell r="Y530">
            <v>0</v>
          </cell>
          <cell r="Z530">
            <v>0</v>
          </cell>
          <cell r="AA530">
            <v>0</v>
          </cell>
          <cell r="AB530">
            <v>0</v>
          </cell>
          <cell r="AD530">
            <v>0</v>
          </cell>
          <cell r="AE530">
            <v>0</v>
          </cell>
          <cell r="AG530">
            <v>0</v>
          </cell>
          <cell r="AH530">
            <v>0</v>
          </cell>
          <cell r="AJ530">
            <v>0</v>
          </cell>
        </row>
        <row r="531">
          <cell r="A531" t="str">
            <v>SCI ST DENIS TALANGE ACTIF 2825BUDGET 2012</v>
          </cell>
          <cell r="B531" t="str">
            <v>SCI ST DENIS TALANGE ACTIF 2825</v>
          </cell>
          <cell r="C531" t="str">
            <v>BUDGET 2012</v>
          </cell>
          <cell r="D531">
            <v>0</v>
          </cell>
          <cell r="E531">
            <v>0</v>
          </cell>
          <cell r="F531">
            <v>0</v>
          </cell>
          <cell r="G531">
            <v>0</v>
          </cell>
          <cell r="H531">
            <v>0</v>
          </cell>
          <cell r="I531">
            <v>0</v>
          </cell>
          <cell r="J531">
            <v>0</v>
          </cell>
          <cell r="K531">
            <v>0</v>
          </cell>
          <cell r="L531">
            <v>0</v>
          </cell>
          <cell r="M531">
            <v>0</v>
          </cell>
          <cell r="N531">
            <v>0</v>
          </cell>
          <cell r="O531">
            <v>0</v>
          </cell>
          <cell r="P531">
            <v>0</v>
          </cell>
          <cell r="Q531">
            <v>0</v>
          </cell>
          <cell r="R531">
            <v>0</v>
          </cell>
          <cell r="S531">
            <v>0</v>
          </cell>
          <cell r="T531">
            <v>0</v>
          </cell>
          <cell r="U531">
            <v>0</v>
          </cell>
          <cell r="V531">
            <v>0</v>
          </cell>
          <cell r="W531">
            <v>0</v>
          </cell>
          <cell r="X531">
            <v>0</v>
          </cell>
          <cell r="Y531">
            <v>0</v>
          </cell>
          <cell r="Z531">
            <v>0</v>
          </cell>
          <cell r="AA531">
            <v>0</v>
          </cell>
          <cell r="AB531">
            <v>0</v>
          </cell>
          <cell r="AD531">
            <v>0</v>
          </cell>
          <cell r="AE531">
            <v>0</v>
          </cell>
          <cell r="AG531">
            <v>0</v>
          </cell>
          <cell r="AH531">
            <v>0</v>
          </cell>
          <cell r="AJ531">
            <v>0</v>
          </cell>
        </row>
        <row r="532">
          <cell r="A532" t="str">
            <v>SCI ST DENIS TALANGE ACTIF 2825BUDGET 2013</v>
          </cell>
          <cell r="B532" t="str">
            <v>SCI ST DENIS TALANGE ACTIF 2825</v>
          </cell>
          <cell r="C532" t="str">
            <v>BUDGET 2013</v>
          </cell>
          <cell r="D532">
            <v>0</v>
          </cell>
          <cell r="E532">
            <v>0</v>
          </cell>
          <cell r="F532">
            <v>0</v>
          </cell>
          <cell r="G532">
            <v>0</v>
          </cell>
          <cell r="H532">
            <v>0</v>
          </cell>
          <cell r="I532">
            <v>0</v>
          </cell>
          <cell r="J532">
            <v>0</v>
          </cell>
          <cell r="K532">
            <v>0</v>
          </cell>
          <cell r="L532">
            <v>0</v>
          </cell>
          <cell r="M532">
            <v>0</v>
          </cell>
          <cell r="N532">
            <v>0</v>
          </cell>
          <cell r="O532">
            <v>0</v>
          </cell>
          <cell r="P532">
            <v>0</v>
          </cell>
          <cell r="Q532">
            <v>0</v>
          </cell>
          <cell r="R532">
            <v>0</v>
          </cell>
          <cell r="S532">
            <v>0</v>
          </cell>
          <cell r="T532">
            <v>0</v>
          </cell>
          <cell r="U532">
            <v>0</v>
          </cell>
          <cell r="V532">
            <v>0</v>
          </cell>
          <cell r="W532">
            <v>0</v>
          </cell>
          <cell r="X532">
            <v>0</v>
          </cell>
          <cell r="Y532">
            <v>0</v>
          </cell>
          <cell r="Z532">
            <v>0</v>
          </cell>
          <cell r="AA532">
            <v>0</v>
          </cell>
          <cell r="AB532">
            <v>0</v>
          </cell>
          <cell r="AD532">
            <v>0</v>
          </cell>
          <cell r="AE532">
            <v>0</v>
          </cell>
          <cell r="AG532">
            <v>0</v>
          </cell>
          <cell r="AH532">
            <v>0</v>
          </cell>
          <cell r="AJ532">
            <v>0</v>
          </cell>
        </row>
        <row r="533">
          <cell r="A533" t="str">
            <v>SCI ST DENIS TALANGE ACTIF 2825BUDGET 2014</v>
          </cell>
          <cell r="B533" t="str">
            <v>SCI ST DENIS TALANGE ACTIF 2825</v>
          </cell>
          <cell r="C533" t="str">
            <v>BUDGET 2014</v>
          </cell>
          <cell r="D533">
            <v>0</v>
          </cell>
          <cell r="E533">
            <v>0</v>
          </cell>
          <cell r="F533">
            <v>0</v>
          </cell>
          <cell r="G533">
            <v>0</v>
          </cell>
          <cell r="H533">
            <v>0</v>
          </cell>
          <cell r="I533">
            <v>0</v>
          </cell>
          <cell r="J533">
            <v>0</v>
          </cell>
          <cell r="K533">
            <v>0</v>
          </cell>
          <cell r="L533">
            <v>0</v>
          </cell>
          <cell r="M533">
            <v>0</v>
          </cell>
          <cell r="N533">
            <v>0</v>
          </cell>
          <cell r="O533">
            <v>0</v>
          </cell>
          <cell r="P533">
            <v>0</v>
          </cell>
          <cell r="Q533">
            <v>0</v>
          </cell>
          <cell r="R533">
            <v>0</v>
          </cell>
          <cell r="S533">
            <v>0</v>
          </cell>
          <cell r="T533">
            <v>0</v>
          </cell>
          <cell r="U533">
            <v>0</v>
          </cell>
          <cell r="V533">
            <v>0</v>
          </cell>
          <cell r="W533">
            <v>0</v>
          </cell>
          <cell r="X533">
            <v>0</v>
          </cell>
          <cell r="Y533">
            <v>0</v>
          </cell>
          <cell r="Z533">
            <v>0</v>
          </cell>
          <cell r="AA533">
            <v>0</v>
          </cell>
          <cell r="AB533">
            <v>0</v>
          </cell>
          <cell r="AD533">
            <v>0</v>
          </cell>
          <cell r="AE533">
            <v>0</v>
          </cell>
          <cell r="AG533">
            <v>0</v>
          </cell>
          <cell r="AH533">
            <v>0</v>
          </cell>
          <cell r="AJ533">
            <v>0</v>
          </cell>
        </row>
        <row r="534">
          <cell r="A534" t="str">
            <v>SCI ST DENIS TALANGE ACTIF 2825BUDGET 2015</v>
          </cell>
          <cell r="B534" t="str">
            <v>SCI ST DENIS TALANGE ACTIF 2825</v>
          </cell>
          <cell r="C534" t="str">
            <v>BUDGET 2015</v>
          </cell>
          <cell r="D534">
            <v>0</v>
          </cell>
          <cell r="E534">
            <v>0</v>
          </cell>
          <cell r="F534">
            <v>0</v>
          </cell>
          <cell r="G534">
            <v>0</v>
          </cell>
          <cell r="H534">
            <v>0</v>
          </cell>
          <cell r="I534">
            <v>0</v>
          </cell>
          <cell r="J534">
            <v>0</v>
          </cell>
          <cell r="K534">
            <v>0</v>
          </cell>
          <cell r="L534">
            <v>0</v>
          </cell>
          <cell r="M534">
            <v>0</v>
          </cell>
          <cell r="N534">
            <v>0</v>
          </cell>
          <cell r="O534">
            <v>0</v>
          </cell>
          <cell r="P534">
            <v>0</v>
          </cell>
          <cell r="Q534">
            <v>0</v>
          </cell>
          <cell r="R534">
            <v>0</v>
          </cell>
          <cell r="S534">
            <v>0</v>
          </cell>
          <cell r="T534">
            <v>0</v>
          </cell>
          <cell r="U534">
            <v>0</v>
          </cell>
          <cell r="V534">
            <v>0</v>
          </cell>
          <cell r="W534">
            <v>0</v>
          </cell>
          <cell r="X534">
            <v>0</v>
          </cell>
          <cell r="Y534">
            <v>0</v>
          </cell>
          <cell r="Z534">
            <v>0</v>
          </cell>
          <cell r="AA534">
            <v>0</v>
          </cell>
          <cell r="AB534">
            <v>0</v>
          </cell>
          <cell r="AD534">
            <v>0</v>
          </cell>
          <cell r="AE534">
            <v>0</v>
          </cell>
          <cell r="AG534">
            <v>0</v>
          </cell>
          <cell r="AH534">
            <v>0</v>
          </cell>
          <cell r="AJ534">
            <v>0</v>
          </cell>
        </row>
        <row r="535">
          <cell r="A535" t="str">
            <v>SCI ST DENIS TALANGE ACTIF 2825BUDGET 2016</v>
          </cell>
          <cell r="B535" t="str">
            <v>SCI ST DENIS TALANGE ACTIF 2825</v>
          </cell>
          <cell r="C535" t="str">
            <v>BUDGET 2016</v>
          </cell>
          <cell r="D535">
            <v>0</v>
          </cell>
          <cell r="E535">
            <v>0</v>
          </cell>
          <cell r="F535">
            <v>0</v>
          </cell>
          <cell r="G535">
            <v>0</v>
          </cell>
          <cell r="H535">
            <v>0</v>
          </cell>
          <cell r="I535">
            <v>0</v>
          </cell>
          <cell r="J535">
            <v>0</v>
          </cell>
          <cell r="K535">
            <v>0</v>
          </cell>
          <cell r="L535">
            <v>0</v>
          </cell>
          <cell r="M535">
            <v>0</v>
          </cell>
          <cell r="N535">
            <v>0</v>
          </cell>
          <cell r="O535">
            <v>0</v>
          </cell>
          <cell r="P535">
            <v>0</v>
          </cell>
          <cell r="Q535">
            <v>0</v>
          </cell>
          <cell r="R535">
            <v>0</v>
          </cell>
          <cell r="S535">
            <v>0</v>
          </cell>
          <cell r="T535">
            <v>0</v>
          </cell>
          <cell r="U535">
            <v>0</v>
          </cell>
          <cell r="V535">
            <v>0</v>
          </cell>
          <cell r="W535">
            <v>0</v>
          </cell>
          <cell r="X535">
            <v>0</v>
          </cell>
          <cell r="Y535">
            <v>0</v>
          </cell>
          <cell r="Z535">
            <v>0</v>
          </cell>
          <cell r="AA535">
            <v>0</v>
          </cell>
          <cell r="AB535">
            <v>0</v>
          </cell>
          <cell r="AD535">
            <v>0</v>
          </cell>
          <cell r="AE535">
            <v>0</v>
          </cell>
          <cell r="AG535">
            <v>0</v>
          </cell>
          <cell r="AH535">
            <v>0</v>
          </cell>
          <cell r="AJ535">
            <v>0</v>
          </cell>
        </row>
        <row r="536">
          <cell r="A536" t="str">
            <v>SCI ST DENIS TALANGE ACTIF 2825BUDGET 2017</v>
          </cell>
          <cell r="B536" t="str">
            <v>SCI ST DENIS TALANGE ACTIF 2825</v>
          </cell>
          <cell r="C536" t="str">
            <v>BUDGET 2017</v>
          </cell>
          <cell r="D536">
            <v>0</v>
          </cell>
          <cell r="E536">
            <v>0</v>
          </cell>
          <cell r="F536">
            <v>0</v>
          </cell>
          <cell r="G536">
            <v>0</v>
          </cell>
          <cell r="H536">
            <v>0</v>
          </cell>
          <cell r="I536">
            <v>0</v>
          </cell>
          <cell r="J536">
            <v>0</v>
          </cell>
          <cell r="K536">
            <v>0</v>
          </cell>
          <cell r="L536">
            <v>0</v>
          </cell>
          <cell r="M536">
            <v>0</v>
          </cell>
          <cell r="N536">
            <v>0</v>
          </cell>
          <cell r="O536">
            <v>0</v>
          </cell>
          <cell r="P536">
            <v>0</v>
          </cell>
          <cell r="Q536">
            <v>0</v>
          </cell>
          <cell r="R536">
            <v>0</v>
          </cell>
          <cell r="S536">
            <v>0</v>
          </cell>
          <cell r="T536">
            <v>0</v>
          </cell>
          <cell r="U536">
            <v>0</v>
          </cell>
          <cell r="V536">
            <v>0</v>
          </cell>
          <cell r="W536">
            <v>0</v>
          </cell>
          <cell r="X536">
            <v>0</v>
          </cell>
          <cell r="Y536">
            <v>0</v>
          </cell>
          <cell r="Z536">
            <v>0</v>
          </cell>
          <cell r="AA536">
            <v>0</v>
          </cell>
          <cell r="AB536">
            <v>0</v>
          </cell>
          <cell r="AD536">
            <v>0</v>
          </cell>
          <cell r="AE536">
            <v>0</v>
          </cell>
          <cell r="AG536">
            <v>0</v>
          </cell>
          <cell r="AH536">
            <v>0</v>
          </cell>
          <cell r="AJ536">
            <v>0</v>
          </cell>
        </row>
        <row r="537">
          <cell r="A537" t="str">
            <v>SCI VALENCE STE 515338717</v>
          </cell>
          <cell r="B537" t="str">
            <v>SCI VALENCE STE 5153</v>
          </cell>
          <cell r="C537">
            <v>38717</v>
          </cell>
          <cell r="D537">
            <v>1321.5101200000001</v>
          </cell>
          <cell r="E537">
            <v>4.3899999999999998E-3</v>
          </cell>
          <cell r="F537">
            <v>335.30210999999997</v>
          </cell>
          <cell r="G537">
            <v>100.62116999999999</v>
          </cell>
          <cell r="H537">
            <v>-7.4821499999999652</v>
          </cell>
          <cell r="I537">
            <v>0</v>
          </cell>
          <cell r="J537">
            <v>7.1440000000000003E-2</v>
          </cell>
          <cell r="K537">
            <v>0</v>
          </cell>
          <cell r="L537">
            <v>328.85391999999996</v>
          </cell>
          <cell r="M537">
            <v>3.3133699999999999</v>
          </cell>
          <cell r="N537">
            <v>132.44076999999999</v>
          </cell>
          <cell r="O537">
            <v>87.721080000000001</v>
          </cell>
          <cell r="P537">
            <v>0</v>
          </cell>
          <cell r="Q537">
            <v>0</v>
          </cell>
          <cell r="R537">
            <v>0</v>
          </cell>
          <cell r="S537">
            <v>4.7271299999999998</v>
          </cell>
          <cell r="T537">
            <v>0.42147000000000001</v>
          </cell>
          <cell r="U537">
            <v>101.23399999999999</v>
          </cell>
          <cell r="V537">
            <v>0</v>
          </cell>
          <cell r="W537">
            <v>0</v>
          </cell>
          <cell r="X537">
            <v>0</v>
          </cell>
          <cell r="Y537">
            <v>225.46424999999999</v>
          </cell>
          <cell r="Z537">
            <v>0</v>
          </cell>
          <cell r="AA537">
            <v>2.4629100000000004</v>
          </cell>
          <cell r="AB537">
            <v>7.9260999999999999</v>
          </cell>
          <cell r="AD537">
            <v>23.170570000000001</v>
          </cell>
          <cell r="AE537">
            <v>275.86202000000003</v>
          </cell>
          <cell r="AG537">
            <v>0</v>
          </cell>
          <cell r="AH537">
            <v>0</v>
          </cell>
          <cell r="AJ537">
            <v>0</v>
          </cell>
        </row>
        <row r="538">
          <cell r="A538" t="str">
            <v>SCI VALENCE STE 515339082</v>
          </cell>
          <cell r="B538" t="str">
            <v>SCI VALENCE STE 5153</v>
          </cell>
          <cell r="C538">
            <v>39082</v>
          </cell>
          <cell r="D538">
            <v>1332.8688200000001</v>
          </cell>
          <cell r="E538">
            <v>1.4238599999999999</v>
          </cell>
          <cell r="F538">
            <v>343.51478000000003</v>
          </cell>
          <cell r="G538">
            <v>99.439890000000005</v>
          </cell>
          <cell r="H538">
            <v>-19.024799999999999</v>
          </cell>
          <cell r="I538">
            <v>0</v>
          </cell>
          <cell r="J538">
            <v>0</v>
          </cell>
          <cell r="K538">
            <v>0</v>
          </cell>
          <cell r="L538">
            <v>324.39641000000006</v>
          </cell>
          <cell r="M538">
            <v>3.53769</v>
          </cell>
          <cell r="N538">
            <v>132.59215</v>
          </cell>
          <cell r="O538">
            <v>88.282130000000009</v>
          </cell>
          <cell r="P538">
            <v>0</v>
          </cell>
          <cell r="Q538">
            <v>0</v>
          </cell>
          <cell r="R538">
            <v>0</v>
          </cell>
          <cell r="S538">
            <v>10.29275</v>
          </cell>
          <cell r="T538">
            <v>3.7175799999999999</v>
          </cell>
          <cell r="U538">
            <v>104.32599999999999</v>
          </cell>
          <cell r="V538">
            <v>0</v>
          </cell>
          <cell r="W538">
            <v>0</v>
          </cell>
          <cell r="X538">
            <v>0</v>
          </cell>
          <cell r="Y538">
            <v>225.50060999999999</v>
          </cell>
          <cell r="Z538">
            <v>2.7364899999999999</v>
          </cell>
          <cell r="AA538">
            <v>135.005</v>
          </cell>
          <cell r="AB538">
            <v>-6.5</v>
          </cell>
          <cell r="AD538">
            <v>34.993650000000002</v>
          </cell>
          <cell r="AE538">
            <v>276.60730000000007</v>
          </cell>
          <cell r="AG538">
            <v>0</v>
          </cell>
          <cell r="AH538">
            <v>0</v>
          </cell>
          <cell r="AJ538">
            <v>0</v>
          </cell>
        </row>
        <row r="539">
          <cell r="A539" t="str">
            <v>SCI VALENCE STE 515339447</v>
          </cell>
          <cell r="B539" t="str">
            <v>SCI VALENCE STE 5153</v>
          </cell>
          <cell r="C539">
            <v>39447</v>
          </cell>
          <cell r="D539">
            <v>1396.8964799999999</v>
          </cell>
          <cell r="E539">
            <v>201.33175</v>
          </cell>
          <cell r="F539">
            <v>356.98894000000001</v>
          </cell>
          <cell r="G539">
            <v>98.504199999999997</v>
          </cell>
          <cell r="H539">
            <v>-7.6544399999999992</v>
          </cell>
          <cell r="I539">
            <v>0</v>
          </cell>
          <cell r="J539">
            <v>2.7364899999999999</v>
          </cell>
          <cell r="K539">
            <v>0</v>
          </cell>
          <cell r="L539">
            <v>291.08780999999999</v>
          </cell>
          <cell r="M539">
            <v>3.3377399999999997</v>
          </cell>
          <cell r="N539">
            <v>152.53198999999998</v>
          </cell>
          <cell r="O539">
            <v>328.62541999999996</v>
          </cell>
          <cell r="P539">
            <v>0</v>
          </cell>
          <cell r="Q539">
            <v>0</v>
          </cell>
          <cell r="R539">
            <v>0</v>
          </cell>
          <cell r="S539">
            <v>1423.5806599999999</v>
          </cell>
          <cell r="T539">
            <v>5.91601</v>
          </cell>
          <cell r="U539">
            <v>107.206</v>
          </cell>
          <cell r="V539">
            <v>0</v>
          </cell>
          <cell r="W539">
            <v>0</v>
          </cell>
          <cell r="X539">
            <v>0</v>
          </cell>
          <cell r="Y539">
            <v>251.69315999999998</v>
          </cell>
          <cell r="Z539">
            <v>2.5004499999999998</v>
          </cell>
          <cell r="AA539">
            <v>243.00214000000003</v>
          </cell>
          <cell r="AB539">
            <v>7.44848</v>
          </cell>
          <cell r="AD539">
            <v>118.24150999999999</v>
          </cell>
          <cell r="AE539">
            <v>362.63989000000004</v>
          </cell>
          <cell r="AG539">
            <v>0</v>
          </cell>
          <cell r="AH539">
            <v>6.8195100000000002</v>
          </cell>
          <cell r="AJ539">
            <v>0</v>
          </cell>
        </row>
        <row r="540">
          <cell r="A540" t="str">
            <v>SCI VALENCE STE 5153BUDGET 2007</v>
          </cell>
          <cell r="B540" t="str">
            <v>SCI VALENCE STE 5153</v>
          </cell>
          <cell r="C540" t="str">
            <v>BUDGET 2007</v>
          </cell>
          <cell r="D540">
            <v>1426.1695</v>
          </cell>
          <cell r="E540">
            <v>200</v>
          </cell>
          <cell r="F540">
            <v>351.96300000000002</v>
          </cell>
          <cell r="G540">
            <v>119.006</v>
          </cell>
          <cell r="H540">
            <v>0</v>
          </cell>
          <cell r="I540">
            <v>0</v>
          </cell>
          <cell r="J540">
            <v>0</v>
          </cell>
          <cell r="K540">
            <v>0</v>
          </cell>
          <cell r="L540">
            <v>397.15550000000002</v>
          </cell>
          <cell r="M540">
            <v>0</v>
          </cell>
          <cell r="N540">
            <v>140.136</v>
          </cell>
          <cell r="O540">
            <v>65.1159325</v>
          </cell>
          <cell r="P540">
            <v>0</v>
          </cell>
          <cell r="Q540">
            <v>0</v>
          </cell>
          <cell r="R540">
            <v>0</v>
          </cell>
          <cell r="S540">
            <v>0</v>
          </cell>
          <cell r="T540">
            <v>7.5</v>
          </cell>
          <cell r="U540">
            <v>119.006</v>
          </cell>
          <cell r="V540">
            <v>0</v>
          </cell>
          <cell r="W540">
            <v>0</v>
          </cell>
          <cell r="X540">
            <v>3.3554216000000001</v>
          </cell>
          <cell r="Y540">
            <v>232.50061130480998</v>
          </cell>
          <cell r="Z540">
            <v>0</v>
          </cell>
          <cell r="AA540">
            <v>310.39</v>
          </cell>
          <cell r="AB540">
            <v>0</v>
          </cell>
          <cell r="AD540">
            <v>0</v>
          </cell>
          <cell r="AE540">
            <v>301.7186780628499</v>
          </cell>
          <cell r="AG540">
            <v>0</v>
          </cell>
          <cell r="AH540">
            <v>0</v>
          </cell>
          <cell r="AJ540">
            <v>0</v>
          </cell>
        </row>
        <row r="541">
          <cell r="A541" t="str">
            <v>SCI VALENCE STE 5153BUDGET 2008</v>
          </cell>
          <cell r="B541" t="str">
            <v>SCI VALENCE STE 5153</v>
          </cell>
          <cell r="C541" t="str">
            <v>BUDGET 2008</v>
          </cell>
          <cell r="D541">
            <v>0</v>
          </cell>
          <cell r="E541">
            <v>0</v>
          </cell>
          <cell r="F541">
            <v>0</v>
          </cell>
          <cell r="G541">
            <v>0</v>
          </cell>
          <cell r="H541">
            <v>0</v>
          </cell>
          <cell r="I541">
            <v>0</v>
          </cell>
          <cell r="J541">
            <v>0</v>
          </cell>
          <cell r="K541">
            <v>0</v>
          </cell>
          <cell r="L541">
            <v>0</v>
          </cell>
          <cell r="M541">
            <v>0</v>
          </cell>
          <cell r="N541">
            <v>0</v>
          </cell>
          <cell r="O541">
            <v>0</v>
          </cell>
          <cell r="P541">
            <v>0</v>
          </cell>
          <cell r="Q541">
            <v>0</v>
          </cell>
          <cell r="R541">
            <v>0</v>
          </cell>
          <cell r="S541">
            <v>0</v>
          </cell>
          <cell r="T541">
            <v>0</v>
          </cell>
          <cell r="U541">
            <v>0</v>
          </cell>
          <cell r="V541">
            <v>0</v>
          </cell>
          <cell r="W541">
            <v>0</v>
          </cell>
          <cell r="X541">
            <v>0</v>
          </cell>
          <cell r="Y541">
            <v>0</v>
          </cell>
          <cell r="Z541">
            <v>0</v>
          </cell>
          <cell r="AA541">
            <v>0</v>
          </cell>
          <cell r="AB541">
            <v>0</v>
          </cell>
          <cell r="AD541">
            <v>0</v>
          </cell>
          <cell r="AE541">
            <v>0</v>
          </cell>
          <cell r="AG541">
            <v>0</v>
          </cell>
          <cell r="AH541">
            <v>0</v>
          </cell>
          <cell r="AJ541">
            <v>0</v>
          </cell>
        </row>
        <row r="542">
          <cell r="A542" t="str">
            <v>SCI VALENCE STE 5153BUDGET 2009</v>
          </cell>
          <cell r="B542" t="str">
            <v>SCI VALENCE STE 5153</v>
          </cell>
          <cell r="C542" t="str">
            <v>BUDGET 2009</v>
          </cell>
          <cell r="D542">
            <v>0</v>
          </cell>
          <cell r="E542">
            <v>0</v>
          </cell>
          <cell r="F542">
            <v>0</v>
          </cell>
          <cell r="G542">
            <v>0</v>
          </cell>
          <cell r="H542">
            <v>0</v>
          </cell>
          <cell r="I542">
            <v>0</v>
          </cell>
          <cell r="J542">
            <v>0</v>
          </cell>
          <cell r="K542">
            <v>0</v>
          </cell>
          <cell r="L542">
            <v>0</v>
          </cell>
          <cell r="M542">
            <v>0</v>
          </cell>
          <cell r="N542">
            <v>0</v>
          </cell>
          <cell r="O542">
            <v>0</v>
          </cell>
          <cell r="P542">
            <v>0</v>
          </cell>
          <cell r="Q542">
            <v>0</v>
          </cell>
          <cell r="R542">
            <v>0</v>
          </cell>
          <cell r="S542">
            <v>0</v>
          </cell>
          <cell r="T542">
            <v>0</v>
          </cell>
          <cell r="U542">
            <v>0</v>
          </cell>
          <cell r="V542">
            <v>0</v>
          </cell>
          <cell r="W542">
            <v>0</v>
          </cell>
          <cell r="X542">
            <v>0</v>
          </cell>
          <cell r="Y542">
            <v>0</v>
          </cell>
          <cell r="Z542">
            <v>0</v>
          </cell>
          <cell r="AA542">
            <v>0</v>
          </cell>
          <cell r="AB542">
            <v>0</v>
          </cell>
          <cell r="AD542">
            <v>0</v>
          </cell>
          <cell r="AE542">
            <v>0</v>
          </cell>
          <cell r="AG542">
            <v>0</v>
          </cell>
          <cell r="AH542">
            <v>0</v>
          </cell>
          <cell r="AJ542">
            <v>0</v>
          </cell>
        </row>
        <row r="543">
          <cell r="A543" t="str">
            <v>SCI VALENCE STE 5153BUDGET 2010</v>
          </cell>
          <cell r="B543" t="str">
            <v>SCI VALENCE STE 5153</v>
          </cell>
          <cell r="C543" t="str">
            <v>BUDGET 2010</v>
          </cell>
          <cell r="D543">
            <v>0</v>
          </cell>
          <cell r="E543">
            <v>0</v>
          </cell>
          <cell r="F543">
            <v>0</v>
          </cell>
          <cell r="G543">
            <v>0</v>
          </cell>
          <cell r="H543">
            <v>0</v>
          </cell>
          <cell r="I543">
            <v>0</v>
          </cell>
          <cell r="J543">
            <v>0</v>
          </cell>
          <cell r="K543">
            <v>0</v>
          </cell>
          <cell r="L543">
            <v>0</v>
          </cell>
          <cell r="M543">
            <v>0</v>
          </cell>
          <cell r="N543">
            <v>0</v>
          </cell>
          <cell r="O543">
            <v>0</v>
          </cell>
          <cell r="P543">
            <v>0</v>
          </cell>
          <cell r="Q543">
            <v>0</v>
          </cell>
          <cell r="R543">
            <v>0</v>
          </cell>
          <cell r="S543">
            <v>0</v>
          </cell>
          <cell r="T543">
            <v>0</v>
          </cell>
          <cell r="U543">
            <v>0</v>
          </cell>
          <cell r="V543">
            <v>0</v>
          </cell>
          <cell r="W543">
            <v>0</v>
          </cell>
          <cell r="X543">
            <v>0</v>
          </cell>
          <cell r="Y543">
            <v>0</v>
          </cell>
          <cell r="Z543">
            <v>0</v>
          </cell>
          <cell r="AA543">
            <v>0</v>
          </cell>
          <cell r="AB543">
            <v>0</v>
          </cell>
          <cell r="AD543">
            <v>0</v>
          </cell>
          <cell r="AE543">
            <v>0</v>
          </cell>
          <cell r="AG543">
            <v>0</v>
          </cell>
          <cell r="AH543">
            <v>0</v>
          </cell>
          <cell r="AJ543">
            <v>0</v>
          </cell>
        </row>
        <row r="544">
          <cell r="A544" t="str">
            <v>SCI VALENCE STE 5153BUDGET 2011</v>
          </cell>
          <cell r="B544" t="str">
            <v>SCI VALENCE STE 5153</v>
          </cell>
          <cell r="C544" t="str">
            <v>BUDGET 2011</v>
          </cell>
          <cell r="D544">
            <v>0</v>
          </cell>
          <cell r="E544">
            <v>0</v>
          </cell>
          <cell r="F544">
            <v>0</v>
          </cell>
          <cell r="G544">
            <v>0</v>
          </cell>
          <cell r="H544">
            <v>0</v>
          </cell>
          <cell r="I544">
            <v>0</v>
          </cell>
          <cell r="J544">
            <v>0</v>
          </cell>
          <cell r="K544">
            <v>0</v>
          </cell>
          <cell r="L544">
            <v>0</v>
          </cell>
          <cell r="M544">
            <v>0</v>
          </cell>
          <cell r="N544">
            <v>0</v>
          </cell>
          <cell r="O544">
            <v>0</v>
          </cell>
          <cell r="P544">
            <v>0</v>
          </cell>
          <cell r="Q544">
            <v>0</v>
          </cell>
          <cell r="R544">
            <v>0</v>
          </cell>
          <cell r="S544">
            <v>0</v>
          </cell>
          <cell r="T544">
            <v>0</v>
          </cell>
          <cell r="U544">
            <v>0</v>
          </cell>
          <cell r="V544">
            <v>0</v>
          </cell>
          <cell r="W544">
            <v>0</v>
          </cell>
          <cell r="X544">
            <v>0</v>
          </cell>
          <cell r="Y544">
            <v>0</v>
          </cell>
          <cell r="Z544">
            <v>0</v>
          </cell>
          <cell r="AA544">
            <v>0</v>
          </cell>
          <cell r="AB544">
            <v>0</v>
          </cell>
          <cell r="AD544">
            <v>0</v>
          </cell>
          <cell r="AE544">
            <v>0</v>
          </cell>
          <cell r="AG544">
            <v>0</v>
          </cell>
          <cell r="AH544">
            <v>0</v>
          </cell>
          <cell r="AJ544">
            <v>0</v>
          </cell>
        </row>
        <row r="545">
          <cell r="A545" t="str">
            <v>SCI VALENCE STE 5153BUDGET 2012</v>
          </cell>
          <cell r="B545" t="str">
            <v>SCI VALENCE STE 5153</v>
          </cell>
          <cell r="C545" t="str">
            <v>BUDGET 2012</v>
          </cell>
          <cell r="D545">
            <v>0</v>
          </cell>
          <cell r="E545">
            <v>0</v>
          </cell>
          <cell r="F545">
            <v>0</v>
          </cell>
          <cell r="G545">
            <v>0</v>
          </cell>
          <cell r="H545">
            <v>0</v>
          </cell>
          <cell r="I545">
            <v>0</v>
          </cell>
          <cell r="J545">
            <v>0</v>
          </cell>
          <cell r="K545">
            <v>0</v>
          </cell>
          <cell r="L545">
            <v>0</v>
          </cell>
          <cell r="M545">
            <v>0</v>
          </cell>
          <cell r="N545">
            <v>0</v>
          </cell>
          <cell r="O545">
            <v>0</v>
          </cell>
          <cell r="P545">
            <v>0</v>
          </cell>
          <cell r="Q545">
            <v>0</v>
          </cell>
          <cell r="R545">
            <v>0</v>
          </cell>
          <cell r="S545">
            <v>0</v>
          </cell>
          <cell r="T545">
            <v>0</v>
          </cell>
          <cell r="U545">
            <v>0</v>
          </cell>
          <cell r="V545">
            <v>0</v>
          </cell>
          <cell r="W545">
            <v>0</v>
          </cell>
          <cell r="X545">
            <v>0</v>
          </cell>
          <cell r="Y545">
            <v>0</v>
          </cell>
          <cell r="Z545">
            <v>0</v>
          </cell>
          <cell r="AA545">
            <v>0</v>
          </cell>
          <cell r="AB545">
            <v>0</v>
          </cell>
          <cell r="AD545">
            <v>0</v>
          </cell>
          <cell r="AE545">
            <v>0</v>
          </cell>
          <cell r="AG545">
            <v>0</v>
          </cell>
          <cell r="AH545">
            <v>0</v>
          </cell>
          <cell r="AJ545">
            <v>0</v>
          </cell>
        </row>
        <row r="546">
          <cell r="A546" t="str">
            <v>SCI VALENCE STE 5153BUDGET 2013</v>
          </cell>
          <cell r="B546" t="str">
            <v>SCI VALENCE STE 5153</v>
          </cell>
          <cell r="C546" t="str">
            <v>BUDGET 2013</v>
          </cell>
          <cell r="D546">
            <v>0</v>
          </cell>
          <cell r="E546">
            <v>0</v>
          </cell>
          <cell r="F546">
            <v>0</v>
          </cell>
          <cell r="G546">
            <v>0</v>
          </cell>
          <cell r="H546">
            <v>0</v>
          </cell>
          <cell r="I546">
            <v>0</v>
          </cell>
          <cell r="J546">
            <v>0</v>
          </cell>
          <cell r="K546">
            <v>0</v>
          </cell>
          <cell r="L546">
            <v>0</v>
          </cell>
          <cell r="M546">
            <v>0</v>
          </cell>
          <cell r="N546">
            <v>0</v>
          </cell>
          <cell r="O546">
            <v>0</v>
          </cell>
          <cell r="P546">
            <v>0</v>
          </cell>
          <cell r="Q546">
            <v>0</v>
          </cell>
          <cell r="R546">
            <v>0</v>
          </cell>
          <cell r="S546">
            <v>0</v>
          </cell>
          <cell r="T546">
            <v>0</v>
          </cell>
          <cell r="U546">
            <v>0</v>
          </cell>
          <cell r="V546">
            <v>0</v>
          </cell>
          <cell r="W546">
            <v>0</v>
          </cell>
          <cell r="X546">
            <v>0</v>
          </cell>
          <cell r="Y546">
            <v>0</v>
          </cell>
          <cell r="Z546">
            <v>0</v>
          </cell>
          <cell r="AA546">
            <v>0</v>
          </cell>
          <cell r="AB546">
            <v>0</v>
          </cell>
          <cell r="AD546">
            <v>0</v>
          </cell>
          <cell r="AE546">
            <v>0</v>
          </cell>
          <cell r="AG546">
            <v>0</v>
          </cell>
          <cell r="AH546">
            <v>0</v>
          </cell>
          <cell r="AJ546">
            <v>0</v>
          </cell>
        </row>
        <row r="547">
          <cell r="A547" t="str">
            <v>SCI VALENCE STE 5153BUDGET 2014</v>
          </cell>
          <cell r="B547" t="str">
            <v>SCI VALENCE STE 5153</v>
          </cell>
          <cell r="C547" t="str">
            <v>BUDGET 2014</v>
          </cell>
          <cell r="D547">
            <v>0</v>
          </cell>
          <cell r="E547">
            <v>0</v>
          </cell>
          <cell r="F547">
            <v>0</v>
          </cell>
          <cell r="G547">
            <v>0</v>
          </cell>
          <cell r="H547">
            <v>0</v>
          </cell>
          <cell r="I547">
            <v>0</v>
          </cell>
          <cell r="J547">
            <v>0</v>
          </cell>
          <cell r="K547">
            <v>0</v>
          </cell>
          <cell r="L547">
            <v>0</v>
          </cell>
          <cell r="M547">
            <v>0</v>
          </cell>
          <cell r="N547">
            <v>0</v>
          </cell>
          <cell r="O547">
            <v>0</v>
          </cell>
          <cell r="P547">
            <v>0</v>
          </cell>
          <cell r="Q547">
            <v>0</v>
          </cell>
          <cell r="R547">
            <v>0</v>
          </cell>
          <cell r="S547">
            <v>0</v>
          </cell>
          <cell r="T547">
            <v>0</v>
          </cell>
          <cell r="U547">
            <v>0</v>
          </cell>
          <cell r="V547">
            <v>0</v>
          </cell>
          <cell r="W547">
            <v>0</v>
          </cell>
          <cell r="X547">
            <v>0</v>
          </cell>
          <cell r="Y547">
            <v>0</v>
          </cell>
          <cell r="Z547">
            <v>0</v>
          </cell>
          <cell r="AA547">
            <v>0</v>
          </cell>
          <cell r="AB547">
            <v>0</v>
          </cell>
          <cell r="AD547">
            <v>0</v>
          </cell>
          <cell r="AE547">
            <v>0</v>
          </cell>
          <cell r="AG547">
            <v>0</v>
          </cell>
          <cell r="AH547">
            <v>0</v>
          </cell>
          <cell r="AJ547">
            <v>0</v>
          </cell>
        </row>
        <row r="548">
          <cell r="A548" t="str">
            <v>SCI VALENCE STE 5153BUDGET 2015</v>
          </cell>
          <cell r="B548" t="str">
            <v>SCI VALENCE STE 5153</v>
          </cell>
          <cell r="C548" t="str">
            <v>BUDGET 2015</v>
          </cell>
          <cell r="D548">
            <v>0</v>
          </cell>
          <cell r="E548">
            <v>0</v>
          </cell>
          <cell r="F548">
            <v>0</v>
          </cell>
          <cell r="G548">
            <v>0</v>
          </cell>
          <cell r="H548">
            <v>0</v>
          </cell>
          <cell r="I548">
            <v>0</v>
          </cell>
          <cell r="J548">
            <v>0</v>
          </cell>
          <cell r="K548">
            <v>0</v>
          </cell>
          <cell r="L548">
            <v>0</v>
          </cell>
          <cell r="M548">
            <v>0</v>
          </cell>
          <cell r="N548">
            <v>0</v>
          </cell>
          <cell r="O548">
            <v>0</v>
          </cell>
          <cell r="P548">
            <v>0</v>
          </cell>
          <cell r="Q548">
            <v>0</v>
          </cell>
          <cell r="R548">
            <v>0</v>
          </cell>
          <cell r="S548">
            <v>0</v>
          </cell>
          <cell r="T548">
            <v>0</v>
          </cell>
          <cell r="U548">
            <v>0</v>
          </cell>
          <cell r="V548">
            <v>0</v>
          </cell>
          <cell r="W548">
            <v>0</v>
          </cell>
          <cell r="X548">
            <v>0</v>
          </cell>
          <cell r="Y548">
            <v>0</v>
          </cell>
          <cell r="Z548">
            <v>0</v>
          </cell>
          <cell r="AA548">
            <v>0</v>
          </cell>
          <cell r="AB548">
            <v>0</v>
          </cell>
          <cell r="AD548">
            <v>0</v>
          </cell>
          <cell r="AE548">
            <v>0</v>
          </cell>
          <cell r="AG548">
            <v>0</v>
          </cell>
          <cell r="AH548">
            <v>0</v>
          </cell>
          <cell r="AJ548">
            <v>0</v>
          </cell>
        </row>
        <row r="549">
          <cell r="A549" t="str">
            <v>SCI VALENCE STE 5153BUDGET 2016</v>
          </cell>
          <cell r="B549" t="str">
            <v>SCI VALENCE STE 5153</v>
          </cell>
          <cell r="C549" t="str">
            <v>BUDGET 2016</v>
          </cell>
          <cell r="D549">
            <v>0</v>
          </cell>
          <cell r="E549">
            <v>0</v>
          </cell>
          <cell r="F549">
            <v>0</v>
          </cell>
          <cell r="G549">
            <v>0</v>
          </cell>
          <cell r="H549">
            <v>0</v>
          </cell>
          <cell r="I549">
            <v>0</v>
          </cell>
          <cell r="J549">
            <v>0</v>
          </cell>
          <cell r="K549">
            <v>0</v>
          </cell>
          <cell r="L549">
            <v>0</v>
          </cell>
          <cell r="M549">
            <v>0</v>
          </cell>
          <cell r="N549">
            <v>0</v>
          </cell>
          <cell r="O549">
            <v>0</v>
          </cell>
          <cell r="P549">
            <v>0</v>
          </cell>
          <cell r="Q549">
            <v>0</v>
          </cell>
          <cell r="R549">
            <v>0</v>
          </cell>
          <cell r="S549">
            <v>0</v>
          </cell>
          <cell r="T549">
            <v>0</v>
          </cell>
          <cell r="U549">
            <v>0</v>
          </cell>
          <cell r="V549">
            <v>0</v>
          </cell>
          <cell r="W549">
            <v>0</v>
          </cell>
          <cell r="X549">
            <v>0</v>
          </cell>
          <cell r="Y549">
            <v>0</v>
          </cell>
          <cell r="Z549">
            <v>0</v>
          </cell>
          <cell r="AA549">
            <v>0</v>
          </cell>
          <cell r="AB549">
            <v>0</v>
          </cell>
          <cell r="AD549">
            <v>0</v>
          </cell>
          <cell r="AE549">
            <v>0</v>
          </cell>
          <cell r="AG549">
            <v>0</v>
          </cell>
          <cell r="AH549">
            <v>0</v>
          </cell>
          <cell r="AJ549">
            <v>0</v>
          </cell>
        </row>
        <row r="550">
          <cell r="A550" t="str">
            <v>SCI VALENCE STE 5153BUDGET 2017</v>
          </cell>
          <cell r="B550" t="str">
            <v>SCI VALENCE STE 5153</v>
          </cell>
          <cell r="C550" t="str">
            <v>BUDGET 2017</v>
          </cell>
          <cell r="D550">
            <v>0</v>
          </cell>
          <cell r="E550">
            <v>0</v>
          </cell>
          <cell r="F550">
            <v>0</v>
          </cell>
          <cell r="G550">
            <v>0</v>
          </cell>
          <cell r="H550">
            <v>0</v>
          </cell>
          <cell r="I550">
            <v>0</v>
          </cell>
          <cell r="J550">
            <v>0</v>
          </cell>
          <cell r="K550">
            <v>0</v>
          </cell>
          <cell r="L550">
            <v>0</v>
          </cell>
          <cell r="M550">
            <v>0</v>
          </cell>
          <cell r="N550">
            <v>0</v>
          </cell>
          <cell r="O550">
            <v>0</v>
          </cell>
          <cell r="P550">
            <v>0</v>
          </cell>
          <cell r="Q550">
            <v>0</v>
          </cell>
          <cell r="R550">
            <v>0</v>
          </cell>
          <cell r="S550">
            <v>0</v>
          </cell>
          <cell r="T550">
            <v>0</v>
          </cell>
          <cell r="U550">
            <v>0</v>
          </cell>
          <cell r="V550">
            <v>0</v>
          </cell>
          <cell r="W550">
            <v>0</v>
          </cell>
          <cell r="X550">
            <v>0</v>
          </cell>
          <cell r="Y550">
            <v>0</v>
          </cell>
          <cell r="Z550">
            <v>0</v>
          </cell>
          <cell r="AA550">
            <v>0</v>
          </cell>
          <cell r="AB550">
            <v>0</v>
          </cell>
          <cell r="AD550">
            <v>0</v>
          </cell>
          <cell r="AE550">
            <v>0</v>
          </cell>
          <cell r="AG550">
            <v>0</v>
          </cell>
          <cell r="AH550">
            <v>0</v>
          </cell>
          <cell r="AJ550">
            <v>0</v>
          </cell>
        </row>
        <row r="551">
          <cell r="A551" t="str">
            <v>SAS VELIZY STE 546238717</v>
          </cell>
          <cell r="B551" t="str">
            <v>SAS VELIZY STE 5462</v>
          </cell>
          <cell r="C551">
            <v>38717</v>
          </cell>
          <cell r="D551">
            <v>0</v>
          </cell>
          <cell r="E551">
            <v>0</v>
          </cell>
          <cell r="F551">
            <v>0</v>
          </cell>
          <cell r="G551">
            <v>0</v>
          </cell>
          <cell r="H551">
            <v>0</v>
          </cell>
          <cell r="I551">
            <v>0</v>
          </cell>
          <cell r="J551">
            <v>0</v>
          </cell>
          <cell r="K551">
            <v>0</v>
          </cell>
          <cell r="L551">
            <v>0</v>
          </cell>
          <cell r="M551">
            <v>0</v>
          </cell>
          <cell r="N551">
            <v>0</v>
          </cell>
          <cell r="O551">
            <v>24.378740000000001</v>
          </cell>
          <cell r="P551">
            <v>0</v>
          </cell>
          <cell r="Q551">
            <v>0</v>
          </cell>
          <cell r="R551">
            <v>0</v>
          </cell>
          <cell r="S551">
            <v>91.412019999999984</v>
          </cell>
          <cell r="T551">
            <v>0.52024999999999999</v>
          </cell>
          <cell r="U551">
            <v>0</v>
          </cell>
          <cell r="V551">
            <v>0</v>
          </cell>
          <cell r="W551">
            <v>9.2620000000000005</v>
          </cell>
          <cell r="X551">
            <v>5.2999999999999999E-2</v>
          </cell>
          <cell r="Y551">
            <v>0</v>
          </cell>
          <cell r="Z551">
            <v>0</v>
          </cell>
          <cell r="AA551">
            <v>1.0000000000000001E-5</v>
          </cell>
          <cell r="AB551">
            <v>0</v>
          </cell>
          <cell r="AD551">
            <v>4449.6115</v>
          </cell>
          <cell r="AE551">
            <v>4983.9878599999993</v>
          </cell>
          <cell r="AG551">
            <v>0</v>
          </cell>
          <cell r="AH551">
            <v>15</v>
          </cell>
          <cell r="AJ551">
            <v>-3.75</v>
          </cell>
        </row>
        <row r="552">
          <cell r="A552" t="str">
            <v>SAS VELIZY STE 546239082</v>
          </cell>
          <cell r="B552" t="str">
            <v>SAS VELIZY STE 5462</v>
          </cell>
          <cell r="C552">
            <v>39082</v>
          </cell>
          <cell r="D552">
            <v>0</v>
          </cell>
          <cell r="E552">
            <v>2.9999999999999997E-5</v>
          </cell>
          <cell r="F552">
            <v>0</v>
          </cell>
          <cell r="G552">
            <v>0</v>
          </cell>
          <cell r="H552">
            <v>0</v>
          </cell>
          <cell r="I552">
            <v>0</v>
          </cell>
          <cell r="J552">
            <v>0</v>
          </cell>
          <cell r="K552">
            <v>0</v>
          </cell>
          <cell r="L552">
            <v>5.382E-2</v>
          </cell>
          <cell r="M552">
            <v>0.1</v>
          </cell>
          <cell r="N552">
            <v>0</v>
          </cell>
          <cell r="O552">
            <v>36.164239999999999</v>
          </cell>
          <cell r="P552">
            <v>0</v>
          </cell>
          <cell r="Q552">
            <v>0</v>
          </cell>
          <cell r="R552">
            <v>0</v>
          </cell>
          <cell r="S552">
            <v>18.041620000000002</v>
          </cell>
          <cell r="T552">
            <v>0.35457</v>
          </cell>
          <cell r="U552">
            <v>0</v>
          </cell>
          <cell r="V552">
            <v>0</v>
          </cell>
          <cell r="W552">
            <v>0</v>
          </cell>
          <cell r="X552">
            <v>3.75</v>
          </cell>
          <cell r="Y552">
            <v>0</v>
          </cell>
          <cell r="Z552">
            <v>0</v>
          </cell>
          <cell r="AA552">
            <v>0</v>
          </cell>
          <cell r="AB552">
            <v>0</v>
          </cell>
          <cell r="AD552">
            <v>6098.3663699999988</v>
          </cell>
          <cell r="AE552">
            <v>2885.89345</v>
          </cell>
          <cell r="AG552">
            <v>0</v>
          </cell>
          <cell r="AH552">
            <v>0</v>
          </cell>
          <cell r="AJ552">
            <v>0</v>
          </cell>
        </row>
        <row r="553">
          <cell r="A553" t="str">
            <v>SAS VELIZY STE 546239447</v>
          </cell>
          <cell r="B553" t="str">
            <v>SAS VELIZY STE 5462</v>
          </cell>
          <cell r="C553">
            <v>39447</v>
          </cell>
          <cell r="D553">
            <v>0</v>
          </cell>
          <cell r="E553">
            <v>0</v>
          </cell>
          <cell r="F553">
            <v>0</v>
          </cell>
          <cell r="G553">
            <v>0</v>
          </cell>
          <cell r="H553">
            <v>0</v>
          </cell>
          <cell r="I553">
            <v>0</v>
          </cell>
          <cell r="J553">
            <v>0</v>
          </cell>
          <cell r="K553">
            <v>0</v>
          </cell>
          <cell r="L553">
            <v>0</v>
          </cell>
          <cell r="M553">
            <v>0.1046</v>
          </cell>
          <cell r="N553">
            <v>0</v>
          </cell>
          <cell r="O553">
            <v>38.954620000000006</v>
          </cell>
          <cell r="P553">
            <v>0</v>
          </cell>
          <cell r="Q553">
            <v>0</v>
          </cell>
          <cell r="R553">
            <v>0</v>
          </cell>
          <cell r="S553">
            <v>12.743919999999999</v>
          </cell>
          <cell r="T553">
            <v>0.45025999999999999</v>
          </cell>
          <cell r="U553">
            <v>0</v>
          </cell>
          <cell r="V553">
            <v>0</v>
          </cell>
          <cell r="W553">
            <v>0</v>
          </cell>
          <cell r="X553">
            <v>3.8180000000000001</v>
          </cell>
          <cell r="Y553">
            <v>0</v>
          </cell>
          <cell r="Z553">
            <v>0</v>
          </cell>
          <cell r="AA553">
            <v>0</v>
          </cell>
          <cell r="AB553">
            <v>0</v>
          </cell>
          <cell r="AD553">
            <v>6339.9187899999997</v>
          </cell>
          <cell r="AE553">
            <v>2642.51557</v>
          </cell>
          <cell r="AG553">
            <v>15</v>
          </cell>
          <cell r="AH553">
            <v>0</v>
          </cell>
          <cell r="AJ553">
            <v>15</v>
          </cell>
        </row>
        <row r="554">
          <cell r="A554" t="str">
            <v>SAS VELIZY STE 5462BUDGET 2007 V0</v>
          </cell>
          <cell r="B554" t="str">
            <v>SAS VELIZY STE 5462</v>
          </cell>
          <cell r="C554" t="str">
            <v>BUDGET 2007 V0</v>
          </cell>
          <cell r="D554">
            <v>0</v>
          </cell>
          <cell r="E554">
            <v>0</v>
          </cell>
          <cell r="F554">
            <v>0</v>
          </cell>
          <cell r="G554">
            <v>0</v>
          </cell>
          <cell r="H554">
            <v>0</v>
          </cell>
          <cell r="I554">
            <v>0</v>
          </cell>
          <cell r="J554">
            <v>0</v>
          </cell>
          <cell r="K554">
            <v>0</v>
          </cell>
          <cell r="L554">
            <v>0</v>
          </cell>
          <cell r="M554">
            <v>0</v>
          </cell>
          <cell r="N554">
            <v>0</v>
          </cell>
          <cell r="O554">
            <v>36.887279999999997</v>
          </cell>
          <cell r="P554">
            <v>0</v>
          </cell>
          <cell r="Q554">
            <v>0</v>
          </cell>
          <cell r="R554">
            <v>0</v>
          </cell>
          <cell r="S554">
            <v>20.838559999999998</v>
          </cell>
          <cell r="T554">
            <v>0.51917999999999997</v>
          </cell>
          <cell r="U554">
            <v>0</v>
          </cell>
          <cell r="V554">
            <v>0</v>
          </cell>
          <cell r="W554">
            <v>0</v>
          </cell>
          <cell r="X554">
            <v>3.75</v>
          </cell>
          <cell r="Y554">
            <v>0</v>
          </cell>
          <cell r="Z554">
            <v>0</v>
          </cell>
          <cell r="AA554">
            <v>0</v>
          </cell>
          <cell r="AB554">
            <v>0</v>
          </cell>
          <cell r="AD554">
            <v>6305.4851900666699</v>
          </cell>
          <cell r="AE554">
            <v>2605.5500000000002</v>
          </cell>
          <cell r="AG554">
            <v>0</v>
          </cell>
          <cell r="AH554">
            <v>0</v>
          </cell>
          <cell r="AJ554">
            <v>0</v>
          </cell>
        </row>
        <row r="555">
          <cell r="A555" t="str">
            <v>SAS VELIZY STE 5462BUDGET 2007</v>
          </cell>
          <cell r="B555" t="str">
            <v>SAS VELIZY STE 5462</v>
          </cell>
          <cell r="C555" t="str">
            <v>BUDGET 2007</v>
          </cell>
          <cell r="D555">
            <v>0</v>
          </cell>
          <cell r="E555">
            <v>0</v>
          </cell>
          <cell r="F555">
            <v>0</v>
          </cell>
          <cell r="G555">
            <v>0</v>
          </cell>
          <cell r="H555">
            <v>0</v>
          </cell>
          <cell r="I555">
            <v>0</v>
          </cell>
          <cell r="J555">
            <v>0</v>
          </cell>
          <cell r="K555">
            <v>0</v>
          </cell>
          <cell r="L555">
            <v>0</v>
          </cell>
          <cell r="M555">
            <v>0</v>
          </cell>
          <cell r="N555">
            <v>0</v>
          </cell>
          <cell r="O555">
            <v>35.881720000000001</v>
          </cell>
          <cell r="P555">
            <v>0</v>
          </cell>
          <cell r="Q555">
            <v>0</v>
          </cell>
          <cell r="R555">
            <v>0</v>
          </cell>
          <cell r="S555">
            <v>13.17</v>
          </cell>
          <cell r="T555">
            <v>2.81508</v>
          </cell>
          <cell r="U555">
            <v>0</v>
          </cell>
          <cell r="V555">
            <v>0</v>
          </cell>
          <cell r="W555">
            <v>0</v>
          </cell>
          <cell r="X555">
            <v>3.75</v>
          </cell>
          <cell r="Y555">
            <v>0</v>
          </cell>
          <cell r="Z555">
            <v>0</v>
          </cell>
          <cell r="AA555">
            <v>0</v>
          </cell>
          <cell r="AB555">
            <v>0</v>
          </cell>
          <cell r="AD555">
            <v>6234.0694854969997</v>
          </cell>
          <cell r="AE555">
            <v>2556.4005000000002</v>
          </cell>
          <cell r="AG555">
            <v>0</v>
          </cell>
          <cell r="AH555">
            <v>0</v>
          </cell>
          <cell r="AJ555">
            <v>0</v>
          </cell>
        </row>
        <row r="556">
          <cell r="A556" t="str">
            <v>SAS VELIZY STE 5462BUDGET 2008</v>
          </cell>
          <cell r="B556" t="str">
            <v>SAS VELIZY STE 5462</v>
          </cell>
          <cell r="C556" t="str">
            <v>BUDGET 2008</v>
          </cell>
          <cell r="D556">
            <v>0</v>
          </cell>
          <cell r="E556">
            <v>0</v>
          </cell>
          <cell r="F556">
            <v>0</v>
          </cell>
          <cell r="G556">
            <v>0</v>
          </cell>
          <cell r="H556">
            <v>0</v>
          </cell>
          <cell r="I556">
            <v>0</v>
          </cell>
          <cell r="J556">
            <v>0</v>
          </cell>
          <cell r="K556">
            <v>0</v>
          </cell>
          <cell r="L556">
            <v>0</v>
          </cell>
          <cell r="M556">
            <v>0</v>
          </cell>
          <cell r="N556">
            <v>0</v>
          </cell>
          <cell r="O556">
            <v>0</v>
          </cell>
          <cell r="P556">
            <v>0</v>
          </cell>
          <cell r="Q556">
            <v>0</v>
          </cell>
          <cell r="R556">
            <v>0</v>
          </cell>
          <cell r="S556">
            <v>0</v>
          </cell>
          <cell r="T556">
            <v>0</v>
          </cell>
          <cell r="U556">
            <v>0</v>
          </cell>
          <cell r="V556">
            <v>0</v>
          </cell>
          <cell r="W556">
            <v>0</v>
          </cell>
          <cell r="X556">
            <v>0</v>
          </cell>
          <cell r="Y556">
            <v>0</v>
          </cell>
          <cell r="Z556">
            <v>0</v>
          </cell>
          <cell r="AA556">
            <v>0</v>
          </cell>
          <cell r="AB556">
            <v>0</v>
          </cell>
          <cell r="AD556">
            <v>0</v>
          </cell>
          <cell r="AE556">
            <v>0</v>
          </cell>
          <cell r="AG556">
            <v>0</v>
          </cell>
          <cell r="AH556">
            <v>0</v>
          </cell>
          <cell r="AJ556">
            <v>0</v>
          </cell>
        </row>
        <row r="557">
          <cell r="A557" t="str">
            <v>SAS VELIZY STE 5462BUDGET 2009</v>
          </cell>
          <cell r="B557" t="str">
            <v>SAS VELIZY STE 5462</v>
          </cell>
          <cell r="C557" t="str">
            <v>BUDGET 2009</v>
          </cell>
          <cell r="D557">
            <v>0</v>
          </cell>
          <cell r="E557">
            <v>0</v>
          </cell>
          <cell r="F557">
            <v>0</v>
          </cell>
          <cell r="G557">
            <v>0</v>
          </cell>
          <cell r="H557">
            <v>0</v>
          </cell>
          <cell r="I557">
            <v>0</v>
          </cell>
          <cell r="J557">
            <v>0</v>
          </cell>
          <cell r="K557">
            <v>0</v>
          </cell>
          <cell r="L557">
            <v>0</v>
          </cell>
          <cell r="M557">
            <v>0</v>
          </cell>
          <cell r="N557">
            <v>0</v>
          </cell>
          <cell r="O557">
            <v>0</v>
          </cell>
          <cell r="P557">
            <v>0</v>
          </cell>
          <cell r="Q557">
            <v>0</v>
          </cell>
          <cell r="R557">
            <v>0</v>
          </cell>
          <cell r="S557">
            <v>0</v>
          </cell>
          <cell r="T557">
            <v>0</v>
          </cell>
          <cell r="U557">
            <v>0</v>
          </cell>
          <cell r="V557">
            <v>0</v>
          </cell>
          <cell r="W557">
            <v>0</v>
          </cell>
          <cell r="X557">
            <v>0</v>
          </cell>
          <cell r="Y557">
            <v>0</v>
          </cell>
          <cell r="Z557">
            <v>0</v>
          </cell>
          <cell r="AA557">
            <v>0</v>
          </cell>
          <cell r="AB557">
            <v>0</v>
          </cell>
          <cell r="AD557">
            <v>0</v>
          </cell>
          <cell r="AE557">
            <v>0</v>
          </cell>
          <cell r="AG557">
            <v>0</v>
          </cell>
          <cell r="AH557">
            <v>0</v>
          </cell>
          <cell r="AJ557">
            <v>0</v>
          </cell>
        </row>
        <row r="558">
          <cell r="A558" t="str">
            <v>SAS VELIZY STE 5462BUDGET 2010</v>
          </cell>
          <cell r="B558" t="str">
            <v>SAS VELIZY STE 5462</v>
          </cell>
          <cell r="C558" t="str">
            <v>BUDGET 2010</v>
          </cell>
          <cell r="D558">
            <v>0</v>
          </cell>
          <cell r="E558">
            <v>0</v>
          </cell>
          <cell r="F558">
            <v>0</v>
          </cell>
          <cell r="G558">
            <v>0</v>
          </cell>
          <cell r="H558">
            <v>0</v>
          </cell>
          <cell r="I558">
            <v>0</v>
          </cell>
          <cell r="J558">
            <v>0</v>
          </cell>
          <cell r="K558">
            <v>0</v>
          </cell>
          <cell r="L558">
            <v>0</v>
          </cell>
          <cell r="M558">
            <v>0</v>
          </cell>
          <cell r="N558">
            <v>0</v>
          </cell>
          <cell r="O558">
            <v>0</v>
          </cell>
          <cell r="P558">
            <v>0</v>
          </cell>
          <cell r="Q558">
            <v>0</v>
          </cell>
          <cell r="R558">
            <v>0</v>
          </cell>
          <cell r="S558">
            <v>0</v>
          </cell>
          <cell r="T558">
            <v>0</v>
          </cell>
          <cell r="U558">
            <v>0</v>
          </cell>
          <cell r="V558">
            <v>0</v>
          </cell>
          <cell r="W558">
            <v>0</v>
          </cell>
          <cell r="X558">
            <v>0</v>
          </cell>
          <cell r="Y558">
            <v>0</v>
          </cell>
          <cell r="Z558">
            <v>0</v>
          </cell>
          <cell r="AA558">
            <v>0</v>
          </cell>
          <cell r="AB558">
            <v>0</v>
          </cell>
          <cell r="AD558">
            <v>0</v>
          </cell>
          <cell r="AE558">
            <v>0</v>
          </cell>
          <cell r="AG558">
            <v>0</v>
          </cell>
          <cell r="AH558">
            <v>0</v>
          </cell>
          <cell r="AJ558">
            <v>0</v>
          </cell>
        </row>
        <row r="559">
          <cell r="A559" t="str">
            <v>SAS VELIZY STE 5462BUDGET 2011</v>
          </cell>
          <cell r="B559" t="str">
            <v>SAS VELIZY STE 5462</v>
          </cell>
          <cell r="C559" t="str">
            <v>BUDGET 2011</v>
          </cell>
          <cell r="D559">
            <v>0</v>
          </cell>
          <cell r="E559">
            <v>0</v>
          </cell>
          <cell r="F559">
            <v>0</v>
          </cell>
          <cell r="G559">
            <v>0</v>
          </cell>
          <cell r="H559">
            <v>0</v>
          </cell>
          <cell r="I559">
            <v>0</v>
          </cell>
          <cell r="J559">
            <v>0</v>
          </cell>
          <cell r="K559">
            <v>0</v>
          </cell>
          <cell r="L559">
            <v>0</v>
          </cell>
          <cell r="M559">
            <v>0</v>
          </cell>
          <cell r="N559">
            <v>0</v>
          </cell>
          <cell r="O559">
            <v>0</v>
          </cell>
          <cell r="P559">
            <v>0</v>
          </cell>
          <cell r="Q559">
            <v>0</v>
          </cell>
          <cell r="R559">
            <v>0</v>
          </cell>
          <cell r="S559">
            <v>0</v>
          </cell>
          <cell r="T559">
            <v>0</v>
          </cell>
          <cell r="U559">
            <v>0</v>
          </cell>
          <cell r="V559">
            <v>0</v>
          </cell>
          <cell r="W559">
            <v>0</v>
          </cell>
          <cell r="X559">
            <v>0</v>
          </cell>
          <cell r="Y559">
            <v>0</v>
          </cell>
          <cell r="Z559">
            <v>0</v>
          </cell>
          <cell r="AA559">
            <v>0</v>
          </cell>
          <cell r="AB559">
            <v>0</v>
          </cell>
          <cell r="AD559">
            <v>0</v>
          </cell>
          <cell r="AE559">
            <v>0</v>
          </cell>
          <cell r="AG559">
            <v>0</v>
          </cell>
          <cell r="AH559">
            <v>0</v>
          </cell>
          <cell r="AJ559">
            <v>0</v>
          </cell>
        </row>
        <row r="560">
          <cell r="A560" t="str">
            <v>SAS VELIZY STE 5462BUDGET 2012</v>
          </cell>
          <cell r="B560" t="str">
            <v>SAS VELIZY STE 5462</v>
          </cell>
          <cell r="C560" t="str">
            <v>BUDGET 2012</v>
          </cell>
          <cell r="D560">
            <v>0</v>
          </cell>
          <cell r="E560">
            <v>0</v>
          </cell>
          <cell r="F560">
            <v>0</v>
          </cell>
          <cell r="G560">
            <v>0</v>
          </cell>
          <cell r="H560">
            <v>0</v>
          </cell>
          <cell r="I560">
            <v>0</v>
          </cell>
          <cell r="J560">
            <v>0</v>
          </cell>
          <cell r="K560">
            <v>0</v>
          </cell>
          <cell r="L560">
            <v>0</v>
          </cell>
          <cell r="M560">
            <v>0</v>
          </cell>
          <cell r="N560">
            <v>0</v>
          </cell>
          <cell r="O560">
            <v>0</v>
          </cell>
          <cell r="P560">
            <v>0</v>
          </cell>
          <cell r="Q560">
            <v>0</v>
          </cell>
          <cell r="R560">
            <v>0</v>
          </cell>
          <cell r="S560">
            <v>0</v>
          </cell>
          <cell r="T560">
            <v>0</v>
          </cell>
          <cell r="U560">
            <v>0</v>
          </cell>
          <cell r="V560">
            <v>0</v>
          </cell>
          <cell r="W560">
            <v>0</v>
          </cell>
          <cell r="X560">
            <v>0</v>
          </cell>
          <cell r="Y560">
            <v>0</v>
          </cell>
          <cell r="Z560">
            <v>0</v>
          </cell>
          <cell r="AA560">
            <v>0</v>
          </cell>
          <cell r="AB560">
            <v>0</v>
          </cell>
          <cell r="AD560">
            <v>0</v>
          </cell>
          <cell r="AE560">
            <v>0</v>
          </cell>
          <cell r="AG560">
            <v>0</v>
          </cell>
          <cell r="AH560">
            <v>0</v>
          </cell>
          <cell r="AJ560">
            <v>0</v>
          </cell>
        </row>
        <row r="561">
          <cell r="A561" t="str">
            <v>SAS VELIZY STE 5462BUDGET 2013</v>
          </cell>
          <cell r="B561" t="str">
            <v>SAS VELIZY STE 5462</v>
          </cell>
          <cell r="C561" t="str">
            <v>BUDGET 2013</v>
          </cell>
          <cell r="D561">
            <v>0</v>
          </cell>
          <cell r="E561">
            <v>0</v>
          </cell>
          <cell r="F561">
            <v>0</v>
          </cell>
          <cell r="G561">
            <v>0</v>
          </cell>
          <cell r="H561">
            <v>0</v>
          </cell>
          <cell r="I561">
            <v>0</v>
          </cell>
          <cell r="J561">
            <v>0</v>
          </cell>
          <cell r="K561">
            <v>0</v>
          </cell>
          <cell r="L561">
            <v>0</v>
          </cell>
          <cell r="M561">
            <v>0</v>
          </cell>
          <cell r="N561">
            <v>0</v>
          </cell>
          <cell r="O561">
            <v>0</v>
          </cell>
          <cell r="P561">
            <v>0</v>
          </cell>
          <cell r="Q561">
            <v>0</v>
          </cell>
          <cell r="R561">
            <v>0</v>
          </cell>
          <cell r="S561">
            <v>0</v>
          </cell>
          <cell r="T561">
            <v>0</v>
          </cell>
          <cell r="U561">
            <v>0</v>
          </cell>
          <cell r="V561">
            <v>0</v>
          </cell>
          <cell r="W561">
            <v>0</v>
          </cell>
          <cell r="X561">
            <v>0</v>
          </cell>
          <cell r="Y561">
            <v>0</v>
          </cell>
          <cell r="Z561">
            <v>0</v>
          </cell>
          <cell r="AA561">
            <v>0</v>
          </cell>
          <cell r="AB561">
            <v>0</v>
          </cell>
          <cell r="AD561">
            <v>0</v>
          </cell>
          <cell r="AE561">
            <v>0</v>
          </cell>
          <cell r="AG561">
            <v>0</v>
          </cell>
          <cell r="AH561">
            <v>0</v>
          </cell>
          <cell r="AJ561">
            <v>0</v>
          </cell>
        </row>
        <row r="562">
          <cell r="A562" t="str">
            <v>SAS VELIZY STE 5462BUDGET 2014</v>
          </cell>
          <cell r="B562" t="str">
            <v>SAS VELIZY STE 5462</v>
          </cell>
          <cell r="C562" t="str">
            <v>BUDGET 2014</v>
          </cell>
          <cell r="D562">
            <v>0</v>
          </cell>
          <cell r="E562">
            <v>0</v>
          </cell>
          <cell r="F562">
            <v>0</v>
          </cell>
          <cell r="G562">
            <v>0</v>
          </cell>
          <cell r="H562">
            <v>0</v>
          </cell>
          <cell r="I562">
            <v>0</v>
          </cell>
          <cell r="J562">
            <v>0</v>
          </cell>
          <cell r="K562">
            <v>0</v>
          </cell>
          <cell r="L562">
            <v>0</v>
          </cell>
          <cell r="M562">
            <v>0</v>
          </cell>
          <cell r="N562">
            <v>0</v>
          </cell>
          <cell r="O562">
            <v>0</v>
          </cell>
          <cell r="P562">
            <v>0</v>
          </cell>
          <cell r="Q562">
            <v>0</v>
          </cell>
          <cell r="R562">
            <v>0</v>
          </cell>
          <cell r="S562">
            <v>0</v>
          </cell>
          <cell r="T562">
            <v>0</v>
          </cell>
          <cell r="U562">
            <v>0</v>
          </cell>
          <cell r="V562">
            <v>0</v>
          </cell>
          <cell r="W562">
            <v>0</v>
          </cell>
          <cell r="X562">
            <v>0</v>
          </cell>
          <cell r="Y562">
            <v>0</v>
          </cell>
          <cell r="Z562">
            <v>0</v>
          </cell>
          <cell r="AA562">
            <v>0</v>
          </cell>
          <cell r="AB562">
            <v>0</v>
          </cell>
          <cell r="AD562">
            <v>0</v>
          </cell>
          <cell r="AE562">
            <v>0</v>
          </cell>
          <cell r="AG562">
            <v>0</v>
          </cell>
          <cell r="AH562">
            <v>0</v>
          </cell>
          <cell r="AJ562">
            <v>0</v>
          </cell>
        </row>
        <row r="563">
          <cell r="A563" t="str">
            <v>SAS VELIZY STE 5462BUDGET 2015</v>
          </cell>
          <cell r="B563" t="str">
            <v>SAS VELIZY STE 5462</v>
          </cell>
          <cell r="C563" t="str">
            <v>BUDGET 2015</v>
          </cell>
          <cell r="D563">
            <v>0</v>
          </cell>
          <cell r="E563">
            <v>0</v>
          </cell>
          <cell r="F563">
            <v>0</v>
          </cell>
          <cell r="G563">
            <v>0</v>
          </cell>
          <cell r="H563">
            <v>0</v>
          </cell>
          <cell r="I563">
            <v>0</v>
          </cell>
          <cell r="J563">
            <v>0</v>
          </cell>
          <cell r="K563">
            <v>0</v>
          </cell>
          <cell r="L563">
            <v>0</v>
          </cell>
          <cell r="M563">
            <v>0</v>
          </cell>
          <cell r="N563">
            <v>0</v>
          </cell>
          <cell r="O563">
            <v>0</v>
          </cell>
          <cell r="P563">
            <v>0</v>
          </cell>
          <cell r="Q563">
            <v>0</v>
          </cell>
          <cell r="R563">
            <v>0</v>
          </cell>
          <cell r="S563">
            <v>0</v>
          </cell>
          <cell r="T563">
            <v>0</v>
          </cell>
          <cell r="U563">
            <v>0</v>
          </cell>
          <cell r="V563">
            <v>0</v>
          </cell>
          <cell r="W563">
            <v>0</v>
          </cell>
          <cell r="X563">
            <v>0</v>
          </cell>
          <cell r="Y563">
            <v>0</v>
          </cell>
          <cell r="Z563">
            <v>0</v>
          </cell>
          <cell r="AA563">
            <v>0</v>
          </cell>
          <cell r="AB563">
            <v>0</v>
          </cell>
          <cell r="AD563">
            <v>0</v>
          </cell>
          <cell r="AE563">
            <v>0</v>
          </cell>
          <cell r="AG563">
            <v>0</v>
          </cell>
          <cell r="AH563">
            <v>0</v>
          </cell>
          <cell r="AJ563">
            <v>0</v>
          </cell>
        </row>
        <row r="564">
          <cell r="A564" t="str">
            <v>SAS VELIZY STE 5462BUDGET 2016</v>
          </cell>
          <cell r="B564" t="str">
            <v>SAS VELIZY STE 5462</v>
          </cell>
          <cell r="C564" t="str">
            <v>BUDGET 2016</v>
          </cell>
          <cell r="D564">
            <v>0</v>
          </cell>
          <cell r="E564">
            <v>0</v>
          </cell>
          <cell r="F564">
            <v>0</v>
          </cell>
          <cell r="G564">
            <v>0</v>
          </cell>
          <cell r="H564">
            <v>0</v>
          </cell>
          <cell r="I564">
            <v>0</v>
          </cell>
          <cell r="J564">
            <v>0</v>
          </cell>
          <cell r="K564">
            <v>0</v>
          </cell>
          <cell r="L564">
            <v>0</v>
          </cell>
          <cell r="M564">
            <v>0</v>
          </cell>
          <cell r="N564">
            <v>0</v>
          </cell>
          <cell r="O564">
            <v>0</v>
          </cell>
          <cell r="P564">
            <v>0</v>
          </cell>
          <cell r="Q564">
            <v>0</v>
          </cell>
          <cell r="R564">
            <v>0</v>
          </cell>
          <cell r="S564">
            <v>0</v>
          </cell>
          <cell r="T564">
            <v>0</v>
          </cell>
          <cell r="U564">
            <v>0</v>
          </cell>
          <cell r="V564">
            <v>0</v>
          </cell>
          <cell r="W564">
            <v>0</v>
          </cell>
          <cell r="X564">
            <v>0</v>
          </cell>
          <cell r="Y564">
            <v>0</v>
          </cell>
          <cell r="Z564">
            <v>0</v>
          </cell>
          <cell r="AA564">
            <v>0</v>
          </cell>
          <cell r="AB564">
            <v>0</v>
          </cell>
          <cell r="AD564">
            <v>0</v>
          </cell>
          <cell r="AE564">
            <v>0</v>
          </cell>
          <cell r="AG564">
            <v>0</v>
          </cell>
          <cell r="AH564">
            <v>0</v>
          </cell>
          <cell r="AJ564">
            <v>0</v>
          </cell>
        </row>
        <row r="565">
          <cell r="A565" t="str">
            <v>SAS VELIZY STE 5462BUDGET 2017</v>
          </cell>
          <cell r="B565" t="str">
            <v>SAS VELIZY STE 5462</v>
          </cell>
          <cell r="C565" t="str">
            <v>BUDGET 2017</v>
          </cell>
          <cell r="D565">
            <v>0</v>
          </cell>
          <cell r="E565">
            <v>0</v>
          </cell>
          <cell r="F565">
            <v>0</v>
          </cell>
          <cell r="G565">
            <v>0</v>
          </cell>
          <cell r="H565">
            <v>0</v>
          </cell>
          <cell r="I565">
            <v>0</v>
          </cell>
          <cell r="J565">
            <v>0</v>
          </cell>
          <cell r="K565">
            <v>0</v>
          </cell>
          <cell r="L565">
            <v>0</v>
          </cell>
          <cell r="M565">
            <v>0</v>
          </cell>
          <cell r="N565">
            <v>0</v>
          </cell>
          <cell r="O565">
            <v>0</v>
          </cell>
          <cell r="P565">
            <v>0</v>
          </cell>
          <cell r="Q565">
            <v>0</v>
          </cell>
          <cell r="R565">
            <v>0</v>
          </cell>
          <cell r="S565">
            <v>0</v>
          </cell>
          <cell r="T565">
            <v>0</v>
          </cell>
          <cell r="U565">
            <v>0</v>
          </cell>
          <cell r="V565">
            <v>0</v>
          </cell>
          <cell r="W565">
            <v>0</v>
          </cell>
          <cell r="X565">
            <v>0</v>
          </cell>
          <cell r="Y565">
            <v>0</v>
          </cell>
          <cell r="Z565">
            <v>0</v>
          </cell>
          <cell r="AA565">
            <v>0</v>
          </cell>
          <cell r="AB565">
            <v>0</v>
          </cell>
          <cell r="AD565">
            <v>0</v>
          </cell>
          <cell r="AE565">
            <v>0</v>
          </cell>
          <cell r="AG565">
            <v>0</v>
          </cell>
          <cell r="AH565">
            <v>0</v>
          </cell>
          <cell r="AJ565">
            <v>0</v>
          </cell>
        </row>
        <row r="566">
          <cell r="A566" t="str">
            <v>SCI VIVIER MERLE STE 515438717</v>
          </cell>
          <cell r="B566" t="str">
            <v>SCI VIVIER MERLE STE 5154</v>
          </cell>
          <cell r="C566">
            <v>38717</v>
          </cell>
          <cell r="D566">
            <v>2200.62907</v>
          </cell>
          <cell r="E566">
            <v>39.587669999999996</v>
          </cell>
          <cell r="F566">
            <v>99.674120000000002</v>
          </cell>
          <cell r="G566">
            <v>385.52600000000001</v>
          </cell>
          <cell r="H566">
            <v>28.151040000000002</v>
          </cell>
          <cell r="I566">
            <v>0</v>
          </cell>
          <cell r="J566">
            <v>0</v>
          </cell>
          <cell r="K566">
            <v>0</v>
          </cell>
          <cell r="L566">
            <v>120.07522</v>
          </cell>
          <cell r="M566">
            <v>22.430479999999999</v>
          </cell>
          <cell r="N566">
            <v>0</v>
          </cell>
          <cell r="O566">
            <v>0</v>
          </cell>
          <cell r="P566">
            <v>0</v>
          </cell>
          <cell r="Q566">
            <v>0</v>
          </cell>
          <cell r="R566">
            <v>0</v>
          </cell>
          <cell r="S566">
            <v>13.984999999999999</v>
          </cell>
          <cell r="T566">
            <v>0.40006999999999998</v>
          </cell>
          <cell r="U566">
            <v>385.52600000000001</v>
          </cell>
          <cell r="V566">
            <v>0</v>
          </cell>
          <cell r="W566">
            <v>0</v>
          </cell>
          <cell r="X566">
            <v>0</v>
          </cell>
          <cell r="Y566">
            <v>710.21219000000008</v>
          </cell>
          <cell r="Z566">
            <v>0</v>
          </cell>
          <cell r="AA566">
            <v>1.09E-3</v>
          </cell>
          <cell r="AB566">
            <v>5.4625200000000005</v>
          </cell>
          <cell r="AD566">
            <v>27.524090000000001</v>
          </cell>
          <cell r="AE566">
            <v>212.05158</v>
          </cell>
          <cell r="AG566">
            <v>0</v>
          </cell>
          <cell r="AH566">
            <v>0</v>
          </cell>
          <cell r="AJ566">
            <v>0</v>
          </cell>
        </row>
        <row r="567">
          <cell r="A567" t="str">
            <v>SCI VIVIER MERLE STE 515439082</v>
          </cell>
          <cell r="B567" t="str">
            <v>SCI VIVIER MERLE STE 5154</v>
          </cell>
          <cell r="C567">
            <v>39082</v>
          </cell>
          <cell r="D567">
            <v>2315.04979</v>
          </cell>
          <cell r="E567">
            <v>36.00112</v>
          </cell>
          <cell r="F567">
            <v>127.38624</v>
          </cell>
          <cell r="G567">
            <v>403.02800000000002</v>
          </cell>
          <cell r="H567">
            <v>56.535260000000001</v>
          </cell>
          <cell r="I567">
            <v>0</v>
          </cell>
          <cell r="J567">
            <v>0</v>
          </cell>
          <cell r="K567">
            <v>0</v>
          </cell>
          <cell r="L567">
            <v>185.88166000000001</v>
          </cell>
          <cell r="M567">
            <v>3.1424600000000003</v>
          </cell>
          <cell r="N567">
            <v>0</v>
          </cell>
          <cell r="O567">
            <v>0</v>
          </cell>
          <cell r="P567">
            <v>0</v>
          </cell>
          <cell r="Q567">
            <v>0</v>
          </cell>
          <cell r="R567">
            <v>0</v>
          </cell>
          <cell r="S567">
            <v>-3.7938099999999997</v>
          </cell>
          <cell r="T567">
            <v>0.36305999999999999</v>
          </cell>
          <cell r="U567">
            <v>403.02800000000002</v>
          </cell>
          <cell r="V567">
            <v>0</v>
          </cell>
          <cell r="W567">
            <v>0</v>
          </cell>
          <cell r="X567">
            <v>0</v>
          </cell>
          <cell r="Y567">
            <v>710.21219000000008</v>
          </cell>
          <cell r="Z567">
            <v>0</v>
          </cell>
          <cell r="AA567">
            <v>6.9999999999999999E-4</v>
          </cell>
          <cell r="AB567">
            <v>6.5655000000000001</v>
          </cell>
          <cell r="AD567">
            <v>33.543030000000002</v>
          </cell>
          <cell r="AE567">
            <v>191.45690999999999</v>
          </cell>
          <cell r="AG567">
            <v>0</v>
          </cell>
          <cell r="AH567">
            <v>0</v>
          </cell>
          <cell r="AJ567">
            <v>0</v>
          </cell>
        </row>
        <row r="568">
          <cell r="A568" t="str">
            <v>SCI VIVIER MERLE STE 515439447</v>
          </cell>
          <cell r="B568" t="str">
            <v>SCI VIVIER MERLE STE 5154</v>
          </cell>
          <cell r="C568">
            <v>39447</v>
          </cell>
          <cell r="D568">
            <v>2426.9090699999997</v>
          </cell>
          <cell r="E568">
            <v>40.985500000000002</v>
          </cell>
          <cell r="F568">
            <v>129.76908</v>
          </cell>
          <cell r="G568">
            <v>410.66</v>
          </cell>
          <cell r="H568">
            <v>-10.84632</v>
          </cell>
          <cell r="I568">
            <v>0</v>
          </cell>
          <cell r="J568">
            <v>0</v>
          </cell>
          <cell r="K568">
            <v>0</v>
          </cell>
          <cell r="L568">
            <v>131.35557</v>
          </cell>
          <cell r="M568">
            <v>12.588139999999999</v>
          </cell>
          <cell r="N568">
            <v>0</v>
          </cell>
          <cell r="O568">
            <v>0</v>
          </cell>
          <cell r="P568">
            <v>0</v>
          </cell>
          <cell r="Q568">
            <v>0</v>
          </cell>
          <cell r="R568">
            <v>0</v>
          </cell>
          <cell r="S568">
            <v>6.9540500000000005</v>
          </cell>
          <cell r="T568">
            <v>0.51506999999999992</v>
          </cell>
          <cell r="U568">
            <v>410.66</v>
          </cell>
          <cell r="V568">
            <v>0</v>
          </cell>
          <cell r="W568">
            <v>0</v>
          </cell>
          <cell r="X568">
            <v>0</v>
          </cell>
          <cell r="Y568">
            <v>710.21219000000008</v>
          </cell>
          <cell r="Z568">
            <v>0</v>
          </cell>
          <cell r="AA568">
            <v>2.0200000000000001E-3</v>
          </cell>
          <cell r="AB568">
            <v>1.35</v>
          </cell>
          <cell r="AD568">
            <v>60.80735</v>
          </cell>
          <cell r="AE568">
            <v>198.82209</v>
          </cell>
          <cell r="AG568">
            <v>0</v>
          </cell>
          <cell r="AH568">
            <v>0</v>
          </cell>
          <cell r="AJ568">
            <v>0</v>
          </cell>
        </row>
        <row r="569">
          <cell r="A569" t="str">
            <v>SCI VIVIER MERLE STE 5154BUDGET 2007</v>
          </cell>
          <cell r="B569" t="str">
            <v>SCI VIVIER MERLE STE 5154</v>
          </cell>
          <cell r="C569" t="str">
            <v>BUDGET 2007</v>
          </cell>
          <cell r="D569">
            <v>2439.991</v>
          </cell>
          <cell r="E569">
            <v>37.799999999999997</v>
          </cell>
          <cell r="F569">
            <v>202.79182999999998</v>
          </cell>
          <cell r="G569">
            <v>403.02800000000002</v>
          </cell>
          <cell r="H569">
            <v>0</v>
          </cell>
          <cell r="I569">
            <v>0</v>
          </cell>
          <cell r="J569">
            <v>0</v>
          </cell>
          <cell r="K569">
            <v>0</v>
          </cell>
          <cell r="L569">
            <v>199.13800000000001</v>
          </cell>
          <cell r="M569">
            <v>10.605</v>
          </cell>
          <cell r="N569">
            <v>0</v>
          </cell>
          <cell r="O569">
            <v>93.199730000000002</v>
          </cell>
          <cell r="P569">
            <v>0</v>
          </cell>
          <cell r="Q569">
            <v>0</v>
          </cell>
          <cell r="R569">
            <v>0</v>
          </cell>
          <cell r="S569">
            <v>0</v>
          </cell>
          <cell r="T569">
            <v>9.4701506000000002</v>
          </cell>
          <cell r="U569">
            <v>403.02800000000002</v>
          </cell>
          <cell r="V569">
            <v>0</v>
          </cell>
          <cell r="W569">
            <v>0</v>
          </cell>
          <cell r="X569">
            <v>0</v>
          </cell>
          <cell r="Y569">
            <v>710.22113225999999</v>
          </cell>
          <cell r="Z569">
            <v>0</v>
          </cell>
          <cell r="AA569">
            <v>0</v>
          </cell>
          <cell r="AB569">
            <v>0</v>
          </cell>
          <cell r="AD569">
            <v>28.2203940716125</v>
          </cell>
          <cell r="AE569">
            <v>188.30191932127701</v>
          </cell>
          <cell r="AG569">
            <v>0</v>
          </cell>
          <cell r="AH569">
            <v>0</v>
          </cell>
          <cell r="AJ569">
            <v>0</v>
          </cell>
        </row>
        <row r="570">
          <cell r="A570" t="str">
            <v>SCI VIVIER MERLE STE 5154BUDGET 2008</v>
          </cell>
          <cell r="B570" t="str">
            <v>SCI VIVIER MERLE STE 5154</v>
          </cell>
          <cell r="C570" t="str">
            <v>BUDGET 2008</v>
          </cell>
          <cell r="D570">
            <v>0</v>
          </cell>
          <cell r="E570">
            <v>0</v>
          </cell>
          <cell r="F570">
            <v>0</v>
          </cell>
          <cell r="G570">
            <v>0</v>
          </cell>
          <cell r="H570">
            <v>0</v>
          </cell>
          <cell r="I570">
            <v>0</v>
          </cell>
          <cell r="J570">
            <v>0</v>
          </cell>
          <cell r="K570">
            <v>0</v>
          </cell>
          <cell r="L570">
            <v>0</v>
          </cell>
          <cell r="M570">
            <v>0</v>
          </cell>
          <cell r="N570">
            <v>0</v>
          </cell>
          <cell r="O570">
            <v>0</v>
          </cell>
          <cell r="P570">
            <v>0</v>
          </cell>
          <cell r="Q570">
            <v>0</v>
          </cell>
          <cell r="R570">
            <v>0</v>
          </cell>
          <cell r="S570">
            <v>0</v>
          </cell>
          <cell r="T570">
            <v>0</v>
          </cell>
          <cell r="U570">
            <v>0</v>
          </cell>
          <cell r="V570">
            <v>0</v>
          </cell>
          <cell r="W570">
            <v>0</v>
          </cell>
          <cell r="X570">
            <v>0</v>
          </cell>
          <cell r="Y570">
            <v>0</v>
          </cell>
          <cell r="Z570">
            <v>0</v>
          </cell>
          <cell r="AA570">
            <v>0</v>
          </cell>
          <cell r="AB570">
            <v>0</v>
          </cell>
          <cell r="AD570">
            <v>0</v>
          </cell>
          <cell r="AE570">
            <v>0</v>
          </cell>
          <cell r="AG570">
            <v>0</v>
          </cell>
          <cell r="AH570">
            <v>0</v>
          </cell>
          <cell r="AJ570">
            <v>0</v>
          </cell>
        </row>
        <row r="571">
          <cell r="A571" t="str">
            <v>SCI VIVIER MERLE STE 5154BUDGET 2009</v>
          </cell>
          <cell r="B571" t="str">
            <v>SCI VIVIER MERLE STE 5154</v>
          </cell>
          <cell r="C571" t="str">
            <v>BUDGET 2009</v>
          </cell>
          <cell r="D571">
            <v>0</v>
          </cell>
          <cell r="E571">
            <v>0</v>
          </cell>
          <cell r="F571">
            <v>0</v>
          </cell>
          <cell r="G571">
            <v>0</v>
          </cell>
          <cell r="H571">
            <v>0</v>
          </cell>
          <cell r="I571">
            <v>0</v>
          </cell>
          <cell r="J571">
            <v>0</v>
          </cell>
          <cell r="K571">
            <v>0</v>
          </cell>
          <cell r="L571">
            <v>0</v>
          </cell>
          <cell r="M571">
            <v>0</v>
          </cell>
          <cell r="N571">
            <v>0</v>
          </cell>
          <cell r="O571">
            <v>0</v>
          </cell>
          <cell r="P571">
            <v>0</v>
          </cell>
          <cell r="Q571">
            <v>0</v>
          </cell>
          <cell r="R571">
            <v>0</v>
          </cell>
          <cell r="S571">
            <v>0</v>
          </cell>
          <cell r="T571">
            <v>0</v>
          </cell>
          <cell r="U571">
            <v>0</v>
          </cell>
          <cell r="V571">
            <v>0</v>
          </cell>
          <cell r="W571">
            <v>0</v>
          </cell>
          <cell r="X571">
            <v>0</v>
          </cell>
          <cell r="Y571">
            <v>0</v>
          </cell>
          <cell r="Z571">
            <v>0</v>
          </cell>
          <cell r="AA571">
            <v>0</v>
          </cell>
          <cell r="AB571">
            <v>0</v>
          </cell>
          <cell r="AD571">
            <v>0</v>
          </cell>
          <cell r="AE571">
            <v>0</v>
          </cell>
          <cell r="AG571">
            <v>0</v>
          </cell>
          <cell r="AH571">
            <v>0</v>
          </cell>
          <cell r="AJ571">
            <v>0</v>
          </cell>
        </row>
        <row r="572">
          <cell r="A572" t="str">
            <v>SCI VIVIER MERLE STE 5154BUDGET 2010</v>
          </cell>
          <cell r="B572" t="str">
            <v>SCI VIVIER MERLE STE 5154</v>
          </cell>
          <cell r="C572" t="str">
            <v>BUDGET 2010</v>
          </cell>
          <cell r="D572">
            <v>0</v>
          </cell>
          <cell r="E572">
            <v>0</v>
          </cell>
          <cell r="F572">
            <v>0</v>
          </cell>
          <cell r="G572">
            <v>0</v>
          </cell>
          <cell r="H572">
            <v>0</v>
          </cell>
          <cell r="I572">
            <v>0</v>
          </cell>
          <cell r="J572">
            <v>0</v>
          </cell>
          <cell r="K572">
            <v>0</v>
          </cell>
          <cell r="L572">
            <v>0</v>
          </cell>
          <cell r="M572">
            <v>0</v>
          </cell>
          <cell r="N572">
            <v>0</v>
          </cell>
          <cell r="O572">
            <v>0</v>
          </cell>
          <cell r="P572">
            <v>0</v>
          </cell>
          <cell r="Q572">
            <v>0</v>
          </cell>
          <cell r="R572">
            <v>0</v>
          </cell>
          <cell r="S572">
            <v>0</v>
          </cell>
          <cell r="T572">
            <v>0</v>
          </cell>
          <cell r="U572">
            <v>0</v>
          </cell>
          <cell r="V572">
            <v>0</v>
          </cell>
          <cell r="W572">
            <v>0</v>
          </cell>
          <cell r="X572">
            <v>0</v>
          </cell>
          <cell r="Y572">
            <v>0</v>
          </cell>
          <cell r="Z572">
            <v>0</v>
          </cell>
          <cell r="AA572">
            <v>0</v>
          </cell>
          <cell r="AB572">
            <v>0</v>
          </cell>
          <cell r="AD572">
            <v>0</v>
          </cell>
          <cell r="AE572">
            <v>0</v>
          </cell>
          <cell r="AG572">
            <v>0</v>
          </cell>
          <cell r="AH572">
            <v>0</v>
          </cell>
          <cell r="AJ572">
            <v>0</v>
          </cell>
        </row>
        <row r="573">
          <cell r="A573" t="str">
            <v>SCI VIVIER MERLE STE 5154BUDGET 2011</v>
          </cell>
          <cell r="B573" t="str">
            <v>SCI VIVIER MERLE STE 5154</v>
          </cell>
          <cell r="C573" t="str">
            <v>BUDGET 2011</v>
          </cell>
          <cell r="D573">
            <v>0</v>
          </cell>
          <cell r="E573">
            <v>0</v>
          </cell>
          <cell r="F573">
            <v>0</v>
          </cell>
          <cell r="G573">
            <v>0</v>
          </cell>
          <cell r="H573">
            <v>0</v>
          </cell>
          <cell r="I573">
            <v>0</v>
          </cell>
          <cell r="J573">
            <v>0</v>
          </cell>
          <cell r="K573">
            <v>0</v>
          </cell>
          <cell r="L573">
            <v>0</v>
          </cell>
          <cell r="M573">
            <v>0</v>
          </cell>
          <cell r="N573">
            <v>0</v>
          </cell>
          <cell r="O573">
            <v>0</v>
          </cell>
          <cell r="P573">
            <v>0</v>
          </cell>
          <cell r="Q573">
            <v>0</v>
          </cell>
          <cell r="R573">
            <v>0</v>
          </cell>
          <cell r="S573">
            <v>0</v>
          </cell>
          <cell r="T573">
            <v>0</v>
          </cell>
          <cell r="U573">
            <v>0</v>
          </cell>
          <cell r="V573">
            <v>0</v>
          </cell>
          <cell r="W573">
            <v>0</v>
          </cell>
          <cell r="X573">
            <v>0</v>
          </cell>
          <cell r="Y573">
            <v>0</v>
          </cell>
          <cell r="Z573">
            <v>0</v>
          </cell>
          <cell r="AA573">
            <v>0</v>
          </cell>
          <cell r="AB573">
            <v>0</v>
          </cell>
          <cell r="AD573">
            <v>0</v>
          </cell>
          <cell r="AE573">
            <v>0</v>
          </cell>
          <cell r="AG573">
            <v>0</v>
          </cell>
          <cell r="AH573">
            <v>0</v>
          </cell>
          <cell r="AJ573">
            <v>0</v>
          </cell>
        </row>
        <row r="574">
          <cell r="A574" t="str">
            <v>SCI VIVIER MERLE STE 5154BUDGET 2012</v>
          </cell>
          <cell r="B574" t="str">
            <v>SCI VIVIER MERLE STE 5154</v>
          </cell>
          <cell r="C574" t="str">
            <v>BUDGET 2012</v>
          </cell>
          <cell r="D574">
            <v>0</v>
          </cell>
          <cell r="E574">
            <v>0</v>
          </cell>
          <cell r="F574">
            <v>0</v>
          </cell>
          <cell r="G574">
            <v>0</v>
          </cell>
          <cell r="H574">
            <v>0</v>
          </cell>
          <cell r="I574">
            <v>0</v>
          </cell>
          <cell r="J574">
            <v>0</v>
          </cell>
          <cell r="K574">
            <v>0</v>
          </cell>
          <cell r="L574">
            <v>0</v>
          </cell>
          <cell r="M574">
            <v>0</v>
          </cell>
          <cell r="N574">
            <v>0</v>
          </cell>
          <cell r="O574">
            <v>0</v>
          </cell>
          <cell r="P574">
            <v>0</v>
          </cell>
          <cell r="Q574">
            <v>0</v>
          </cell>
          <cell r="R574">
            <v>0</v>
          </cell>
          <cell r="S574">
            <v>0</v>
          </cell>
          <cell r="T574">
            <v>0</v>
          </cell>
          <cell r="U574">
            <v>0</v>
          </cell>
          <cell r="V574">
            <v>0</v>
          </cell>
          <cell r="W574">
            <v>0</v>
          </cell>
          <cell r="X574">
            <v>0</v>
          </cell>
          <cell r="Y574">
            <v>0</v>
          </cell>
          <cell r="Z574">
            <v>0</v>
          </cell>
          <cell r="AA574">
            <v>0</v>
          </cell>
          <cell r="AB574">
            <v>0</v>
          </cell>
          <cell r="AD574">
            <v>0</v>
          </cell>
          <cell r="AE574">
            <v>0</v>
          </cell>
          <cell r="AG574">
            <v>0</v>
          </cell>
          <cell r="AH574">
            <v>0</v>
          </cell>
          <cell r="AJ574">
            <v>0</v>
          </cell>
        </row>
        <row r="575">
          <cell r="A575" t="str">
            <v>SCI VIVIER MERLE STE 5154BUDGET 2013</v>
          </cell>
          <cell r="B575" t="str">
            <v>SCI VIVIER MERLE STE 5154</v>
          </cell>
          <cell r="C575" t="str">
            <v>BUDGET 2013</v>
          </cell>
          <cell r="D575">
            <v>0</v>
          </cell>
          <cell r="E575">
            <v>0</v>
          </cell>
          <cell r="F575">
            <v>0</v>
          </cell>
          <cell r="G575">
            <v>0</v>
          </cell>
          <cell r="H575">
            <v>0</v>
          </cell>
          <cell r="I575">
            <v>0</v>
          </cell>
          <cell r="J575">
            <v>0</v>
          </cell>
          <cell r="K575">
            <v>0</v>
          </cell>
          <cell r="L575">
            <v>0</v>
          </cell>
          <cell r="M575">
            <v>0</v>
          </cell>
          <cell r="N575">
            <v>0</v>
          </cell>
          <cell r="O575">
            <v>0</v>
          </cell>
          <cell r="P575">
            <v>0</v>
          </cell>
          <cell r="Q575">
            <v>0</v>
          </cell>
          <cell r="R575">
            <v>0</v>
          </cell>
          <cell r="S575">
            <v>0</v>
          </cell>
          <cell r="T575">
            <v>0</v>
          </cell>
          <cell r="U575">
            <v>0</v>
          </cell>
          <cell r="V575">
            <v>0</v>
          </cell>
          <cell r="W575">
            <v>0</v>
          </cell>
          <cell r="X575">
            <v>0</v>
          </cell>
          <cell r="Y575">
            <v>0</v>
          </cell>
          <cell r="Z575">
            <v>0</v>
          </cell>
          <cell r="AA575">
            <v>0</v>
          </cell>
          <cell r="AB575">
            <v>0</v>
          </cell>
          <cell r="AD575">
            <v>0</v>
          </cell>
          <cell r="AE575">
            <v>0</v>
          </cell>
          <cell r="AG575">
            <v>0</v>
          </cell>
          <cell r="AH575">
            <v>0</v>
          </cell>
          <cell r="AJ575">
            <v>0</v>
          </cell>
        </row>
        <row r="576">
          <cell r="A576" t="str">
            <v>SCI VIVIER MERLE STE 5154BUDGET 2014</v>
          </cell>
          <cell r="B576" t="str">
            <v>SCI VIVIER MERLE STE 5154</v>
          </cell>
          <cell r="C576" t="str">
            <v>BUDGET 2014</v>
          </cell>
          <cell r="D576">
            <v>0</v>
          </cell>
          <cell r="E576">
            <v>0</v>
          </cell>
          <cell r="F576">
            <v>0</v>
          </cell>
          <cell r="G576">
            <v>0</v>
          </cell>
          <cell r="H576">
            <v>0</v>
          </cell>
          <cell r="I576">
            <v>0</v>
          </cell>
          <cell r="J576">
            <v>0</v>
          </cell>
          <cell r="K576">
            <v>0</v>
          </cell>
          <cell r="L576">
            <v>0</v>
          </cell>
          <cell r="M576">
            <v>0</v>
          </cell>
          <cell r="N576">
            <v>0</v>
          </cell>
          <cell r="O576">
            <v>0</v>
          </cell>
          <cell r="P576">
            <v>0</v>
          </cell>
          <cell r="Q576">
            <v>0</v>
          </cell>
          <cell r="R576">
            <v>0</v>
          </cell>
          <cell r="S576">
            <v>0</v>
          </cell>
          <cell r="T576">
            <v>0</v>
          </cell>
          <cell r="U576">
            <v>0</v>
          </cell>
          <cell r="V576">
            <v>0</v>
          </cell>
          <cell r="W576">
            <v>0</v>
          </cell>
          <cell r="X576">
            <v>0</v>
          </cell>
          <cell r="Y576">
            <v>0</v>
          </cell>
          <cell r="Z576">
            <v>0</v>
          </cell>
          <cell r="AA576">
            <v>0</v>
          </cell>
          <cell r="AB576">
            <v>0</v>
          </cell>
          <cell r="AD576">
            <v>0</v>
          </cell>
          <cell r="AE576">
            <v>0</v>
          </cell>
          <cell r="AG576">
            <v>0</v>
          </cell>
          <cell r="AH576">
            <v>0</v>
          </cell>
          <cell r="AJ576">
            <v>0</v>
          </cell>
        </row>
        <row r="577">
          <cell r="A577" t="str">
            <v>SCI VIVIER MERLE STE 5154BUDGET 2015</v>
          </cell>
          <cell r="B577" t="str">
            <v>SCI VIVIER MERLE STE 5154</v>
          </cell>
          <cell r="C577" t="str">
            <v>BUDGET 2015</v>
          </cell>
          <cell r="D577">
            <v>0</v>
          </cell>
          <cell r="E577">
            <v>0</v>
          </cell>
          <cell r="F577">
            <v>0</v>
          </cell>
          <cell r="G577">
            <v>0</v>
          </cell>
          <cell r="H577">
            <v>0</v>
          </cell>
          <cell r="I577">
            <v>0</v>
          </cell>
          <cell r="J577">
            <v>0</v>
          </cell>
          <cell r="K577">
            <v>0</v>
          </cell>
          <cell r="L577">
            <v>0</v>
          </cell>
          <cell r="M577">
            <v>0</v>
          </cell>
          <cell r="N577">
            <v>0</v>
          </cell>
          <cell r="O577">
            <v>0</v>
          </cell>
          <cell r="P577">
            <v>0</v>
          </cell>
          <cell r="Q577">
            <v>0</v>
          </cell>
          <cell r="R577">
            <v>0</v>
          </cell>
          <cell r="S577">
            <v>0</v>
          </cell>
          <cell r="T577">
            <v>0</v>
          </cell>
          <cell r="U577">
            <v>0</v>
          </cell>
          <cell r="V577">
            <v>0</v>
          </cell>
          <cell r="W577">
            <v>0</v>
          </cell>
          <cell r="X577">
            <v>0</v>
          </cell>
          <cell r="Y577">
            <v>0</v>
          </cell>
          <cell r="Z577">
            <v>0</v>
          </cell>
          <cell r="AA577">
            <v>0</v>
          </cell>
          <cell r="AB577">
            <v>0</v>
          </cell>
          <cell r="AD577">
            <v>0</v>
          </cell>
          <cell r="AE577">
            <v>0</v>
          </cell>
          <cell r="AG577">
            <v>0</v>
          </cell>
          <cell r="AH577">
            <v>0</v>
          </cell>
          <cell r="AJ577">
            <v>0</v>
          </cell>
        </row>
        <row r="578">
          <cell r="A578" t="str">
            <v>SCI VIVIER MERLE STE 5154BUDGET 2016</v>
          </cell>
          <cell r="B578" t="str">
            <v>SCI VIVIER MERLE STE 5154</v>
          </cell>
          <cell r="C578" t="str">
            <v>BUDGET 2016</v>
          </cell>
          <cell r="D578">
            <v>0</v>
          </cell>
          <cell r="E578">
            <v>0</v>
          </cell>
          <cell r="F578">
            <v>0</v>
          </cell>
          <cell r="G578">
            <v>0</v>
          </cell>
          <cell r="H578">
            <v>0</v>
          </cell>
          <cell r="I578">
            <v>0</v>
          </cell>
          <cell r="J578">
            <v>0</v>
          </cell>
          <cell r="K578">
            <v>0</v>
          </cell>
          <cell r="L578">
            <v>0</v>
          </cell>
          <cell r="M578">
            <v>0</v>
          </cell>
          <cell r="N578">
            <v>0</v>
          </cell>
          <cell r="O578">
            <v>0</v>
          </cell>
          <cell r="P578">
            <v>0</v>
          </cell>
          <cell r="Q578">
            <v>0</v>
          </cell>
          <cell r="R578">
            <v>0</v>
          </cell>
          <cell r="S578">
            <v>0</v>
          </cell>
          <cell r="T578">
            <v>0</v>
          </cell>
          <cell r="U578">
            <v>0</v>
          </cell>
          <cell r="V578">
            <v>0</v>
          </cell>
          <cell r="W578">
            <v>0</v>
          </cell>
          <cell r="X578">
            <v>0</v>
          </cell>
          <cell r="Y578">
            <v>0</v>
          </cell>
          <cell r="Z578">
            <v>0</v>
          </cell>
          <cell r="AA578">
            <v>0</v>
          </cell>
          <cell r="AB578">
            <v>0</v>
          </cell>
          <cell r="AD578">
            <v>0</v>
          </cell>
          <cell r="AE578">
            <v>0</v>
          </cell>
          <cell r="AG578">
            <v>0</v>
          </cell>
          <cell r="AH578">
            <v>0</v>
          </cell>
          <cell r="AJ578">
            <v>0</v>
          </cell>
        </row>
        <row r="579">
          <cell r="A579" t="str">
            <v>SCI VIVIER MERLE STE 5154BUDGET 2017</v>
          </cell>
          <cell r="B579" t="str">
            <v>SCI VIVIER MERLE STE 5154</v>
          </cell>
          <cell r="C579" t="str">
            <v>BUDGET 2017</v>
          </cell>
          <cell r="D579">
            <v>0</v>
          </cell>
          <cell r="E579">
            <v>0</v>
          </cell>
          <cell r="F579">
            <v>0</v>
          </cell>
          <cell r="G579">
            <v>0</v>
          </cell>
          <cell r="H579">
            <v>0</v>
          </cell>
          <cell r="I579">
            <v>0</v>
          </cell>
          <cell r="J579">
            <v>0</v>
          </cell>
          <cell r="K579">
            <v>0</v>
          </cell>
          <cell r="L579">
            <v>0</v>
          </cell>
          <cell r="M579">
            <v>0</v>
          </cell>
          <cell r="N579">
            <v>0</v>
          </cell>
          <cell r="O579">
            <v>0</v>
          </cell>
          <cell r="P579">
            <v>0</v>
          </cell>
          <cell r="Q579">
            <v>0</v>
          </cell>
          <cell r="R579">
            <v>0</v>
          </cell>
          <cell r="S579">
            <v>0</v>
          </cell>
          <cell r="T579">
            <v>0</v>
          </cell>
          <cell r="U579">
            <v>0</v>
          </cell>
          <cell r="V579">
            <v>0</v>
          </cell>
          <cell r="W579">
            <v>0</v>
          </cell>
          <cell r="X579">
            <v>0</v>
          </cell>
          <cell r="Y579">
            <v>0</v>
          </cell>
          <cell r="Z579">
            <v>0</v>
          </cell>
          <cell r="AA579">
            <v>0</v>
          </cell>
          <cell r="AB579">
            <v>0</v>
          </cell>
          <cell r="AD579">
            <v>0</v>
          </cell>
          <cell r="AE579">
            <v>0</v>
          </cell>
          <cell r="AG579">
            <v>0</v>
          </cell>
          <cell r="AH579">
            <v>0</v>
          </cell>
          <cell r="AJ579">
            <v>0</v>
          </cell>
        </row>
      </sheetData>
      <sheetData sheetId="9"/>
      <sheetData sheetId="10"/>
      <sheetData sheetId="11"/>
      <sheetData sheetId="1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EL 2003 - BUDGET 2003"/>
      <sheetName val="MASSE SAL. 2003"/>
      <sheetName val="EFF. MOY. 2003"/>
      <sheetName val="EFF. FIN MOIS 2003"/>
      <sheetName val="VENTIL. MASSAI"/>
      <sheetName val="IND. REEL 2003"/>
      <sheetName val="IND. BUD. 2003"/>
      <sheetName val="DONNEES REEL 2003"/>
      <sheetName val="DONNEES BUDGET 2003"/>
      <sheetName val="Suivi PPAT"/>
    </sheetNames>
    <sheetDataSet>
      <sheetData sheetId="0"/>
      <sheetData sheetId="1"/>
      <sheetData sheetId="2"/>
      <sheetData sheetId="3"/>
      <sheetData sheetId="4"/>
      <sheetData sheetId="5" refreshError="1"/>
      <sheetData sheetId="6" refreshError="1">
        <row r="26">
          <cell r="C26" t="str">
            <v>EN €</v>
          </cell>
          <cell r="D26">
            <v>37622</v>
          </cell>
          <cell r="E26">
            <v>37653</v>
          </cell>
          <cell r="F26">
            <v>37681</v>
          </cell>
          <cell r="G26">
            <v>37712</v>
          </cell>
          <cell r="H26">
            <v>37742</v>
          </cell>
          <cell r="I26">
            <v>37773</v>
          </cell>
          <cell r="J26">
            <v>37803</v>
          </cell>
          <cell r="K26">
            <v>37834</v>
          </cell>
          <cell r="L26">
            <v>37865</v>
          </cell>
          <cell r="M26">
            <v>37895</v>
          </cell>
          <cell r="N26">
            <v>37926</v>
          </cell>
          <cell r="O26">
            <v>37956</v>
          </cell>
        </row>
        <row r="27">
          <cell r="B27" t="str">
            <v>GIE GLOBALINDEMN.</v>
          </cell>
          <cell r="D27">
            <v>0</v>
          </cell>
          <cell r="E27">
            <v>0</v>
          </cell>
          <cell r="F27">
            <v>0</v>
          </cell>
          <cell r="G27">
            <v>0</v>
          </cell>
          <cell r="H27">
            <v>0</v>
          </cell>
          <cell r="I27">
            <v>0</v>
          </cell>
          <cell r="J27">
            <v>0</v>
          </cell>
          <cell r="K27">
            <v>0</v>
          </cell>
          <cell r="L27">
            <v>0</v>
          </cell>
          <cell r="M27">
            <v>0</v>
          </cell>
          <cell r="N27">
            <v>0</v>
          </cell>
          <cell r="O27">
            <v>0</v>
          </cell>
        </row>
        <row r="28">
          <cell r="B28" t="str">
            <v>GIE INFORMATIQUEINDEMN.</v>
          </cell>
          <cell r="D28">
            <v>0</v>
          </cell>
          <cell r="E28">
            <v>3500</v>
          </cell>
          <cell r="F28">
            <v>3500</v>
          </cell>
          <cell r="G28">
            <v>3500</v>
          </cell>
          <cell r="H28">
            <v>3500</v>
          </cell>
          <cell r="I28">
            <v>3500</v>
          </cell>
          <cell r="J28">
            <v>3500</v>
          </cell>
          <cell r="K28">
            <v>3500</v>
          </cell>
          <cell r="L28">
            <v>3500</v>
          </cell>
          <cell r="M28">
            <v>3500</v>
          </cell>
          <cell r="N28">
            <v>3500</v>
          </cell>
          <cell r="O28">
            <v>3500</v>
          </cell>
        </row>
        <row r="29">
          <cell r="B29" t="str">
            <v>LA PARISIENNEINDEMN.</v>
          </cell>
          <cell r="D29">
            <v>0</v>
          </cell>
          <cell r="E29">
            <v>0</v>
          </cell>
          <cell r="F29">
            <v>0</v>
          </cell>
          <cell r="G29">
            <v>0</v>
          </cell>
          <cell r="H29">
            <v>0</v>
          </cell>
          <cell r="I29">
            <v>0</v>
          </cell>
          <cell r="J29">
            <v>0</v>
          </cell>
          <cell r="K29">
            <v>0</v>
          </cell>
          <cell r="L29">
            <v>0</v>
          </cell>
          <cell r="M29">
            <v>0</v>
          </cell>
          <cell r="N29">
            <v>0</v>
          </cell>
          <cell r="O29">
            <v>0</v>
          </cell>
        </row>
        <row r="30">
          <cell r="B30" t="str">
            <v>MASSAIINDEMN.</v>
          </cell>
          <cell r="D30">
            <v>10755.56</v>
          </cell>
          <cell r="E30">
            <v>10755.56</v>
          </cell>
          <cell r="F30">
            <v>18486.919999999998</v>
          </cell>
          <cell r="G30">
            <v>18486.919999999998</v>
          </cell>
          <cell r="H30">
            <v>18486.919999999998</v>
          </cell>
          <cell r="I30">
            <v>18486.919999999998</v>
          </cell>
          <cell r="J30">
            <v>18486.919999999998</v>
          </cell>
          <cell r="K30">
            <v>18486.919999999998</v>
          </cell>
          <cell r="L30">
            <v>18486.919999999998</v>
          </cell>
          <cell r="M30">
            <v>18486.919999999998</v>
          </cell>
          <cell r="N30">
            <v>18486.919999999998</v>
          </cell>
          <cell r="O30">
            <v>18486.919999999998</v>
          </cell>
        </row>
        <row r="31">
          <cell r="B31" t="str">
            <v>PROTEGYS NETWORKINDEMN.</v>
          </cell>
          <cell r="D31">
            <v>0</v>
          </cell>
          <cell r="E31">
            <v>0</v>
          </cell>
          <cell r="F31">
            <v>0</v>
          </cell>
          <cell r="G31">
            <v>0</v>
          </cell>
          <cell r="H31">
            <v>0</v>
          </cell>
          <cell r="I31">
            <v>0</v>
          </cell>
          <cell r="J31">
            <v>0</v>
          </cell>
          <cell r="K31">
            <v>0</v>
          </cell>
          <cell r="L31">
            <v>0</v>
          </cell>
          <cell r="M31">
            <v>0</v>
          </cell>
          <cell r="N31">
            <v>0</v>
          </cell>
          <cell r="O31">
            <v>0</v>
          </cell>
        </row>
      </sheetData>
      <sheetData sheetId="7" refreshError="1">
        <row r="1">
          <cell r="A1" t="str">
            <v>EFFECTIFS MOYENS</v>
          </cell>
          <cell r="B1" t="str">
            <v>MOIS1</v>
          </cell>
          <cell r="C1" t="str">
            <v>MOIS2</v>
          </cell>
          <cell r="D1" t="str">
            <v>MOIS3</v>
          </cell>
          <cell r="E1" t="str">
            <v>MOIS4</v>
          </cell>
          <cell r="F1" t="str">
            <v>MOIS5</v>
          </cell>
          <cell r="G1" t="str">
            <v>MOIS6</v>
          </cell>
          <cell r="H1" t="str">
            <v>MOIS7</v>
          </cell>
          <cell r="I1" t="str">
            <v>MOIS8</v>
          </cell>
          <cell r="J1" t="str">
            <v>MOIS9</v>
          </cell>
          <cell r="K1" t="str">
            <v>MOIS10</v>
          </cell>
          <cell r="L1" t="str">
            <v>MOIS11</v>
          </cell>
          <cell r="M1" t="str">
            <v>MOIS12</v>
          </cell>
        </row>
        <row r="2">
          <cell r="A2" t="str">
            <v>SOCIETES</v>
          </cell>
          <cell r="B2">
            <v>37622</v>
          </cell>
          <cell r="C2">
            <v>37653</v>
          </cell>
          <cell r="D2">
            <v>37681</v>
          </cell>
          <cell r="E2">
            <v>37712</v>
          </cell>
          <cell r="F2">
            <v>37742</v>
          </cell>
          <cell r="G2">
            <v>37773</v>
          </cell>
          <cell r="H2">
            <v>37803</v>
          </cell>
          <cell r="I2">
            <v>37834</v>
          </cell>
          <cell r="J2">
            <v>37865</v>
          </cell>
          <cell r="K2">
            <v>37895</v>
          </cell>
          <cell r="L2">
            <v>37926</v>
          </cell>
          <cell r="M2">
            <v>37956</v>
          </cell>
        </row>
        <row r="3">
          <cell r="A3" t="str">
            <v>GIE GLOBALEFFECTIFS MOYENS</v>
          </cell>
          <cell r="B3">
            <v>14.57414210816777</v>
          </cell>
          <cell r="C3">
            <v>13.661431573279881</v>
          </cell>
          <cell r="D3">
            <v>13.657938128763552</v>
          </cell>
          <cell r="E3">
            <v>14.174420729816749</v>
          </cell>
          <cell r="F3">
            <v>14.532914067297105</v>
          </cell>
          <cell r="G3">
            <v>14.741004548354653</v>
          </cell>
          <cell r="H3">
            <v>12.63514675573256</v>
          </cell>
          <cell r="I3">
            <v>11.055753411265991</v>
          </cell>
          <cell r="J3">
            <v>9.8273363655697672</v>
          </cell>
          <cell r="K3">
            <v>8.8446027290127915</v>
          </cell>
          <cell r="L3">
            <v>8.0405479354661722</v>
          </cell>
          <cell r="M3">
            <v>7.3705022741773263</v>
          </cell>
        </row>
        <row r="4">
          <cell r="A4" t="str">
            <v>GIE INFORMATIQUEEFFECTIFS MOYENS</v>
          </cell>
          <cell r="B4">
            <v>6.6046511627906979</v>
          </cell>
          <cell r="C4">
            <v>6.6046511627906979</v>
          </cell>
          <cell r="D4">
            <v>6.4031007751937983</v>
          </cell>
          <cell r="E4">
            <v>6.3023255813953485</v>
          </cell>
          <cell r="F4">
            <v>6.2418604651162788</v>
          </cell>
          <cell r="G4">
            <v>6.2015503875968996</v>
          </cell>
          <cell r="H4">
            <v>5.3156146179401986</v>
          </cell>
          <cell r="I4">
            <v>4.6511627906976747</v>
          </cell>
          <cell r="J4">
            <v>4.1343669250645991</v>
          </cell>
          <cell r="K4">
            <v>3.7209302325581395</v>
          </cell>
          <cell r="L4">
            <v>3.3826638477801265</v>
          </cell>
          <cell r="M4">
            <v>3.1007751937984498</v>
          </cell>
        </row>
        <row r="5">
          <cell r="A5" t="str">
            <v>LA PARISIENNEEFFECTIFS MOYENS</v>
          </cell>
          <cell r="B5">
            <v>17</v>
          </cell>
          <cell r="C5">
            <v>17</v>
          </cell>
          <cell r="D5">
            <v>17</v>
          </cell>
          <cell r="E5">
            <v>17</v>
          </cell>
          <cell r="F5">
            <v>16.972185430463576</v>
          </cell>
          <cell r="G5">
            <v>16.976821192052981</v>
          </cell>
          <cell r="H5">
            <v>14.551561021759698</v>
          </cell>
          <cell r="I5">
            <v>12.732615894039736</v>
          </cell>
          <cell r="J5">
            <v>11.317880794701985</v>
          </cell>
          <cell r="K5">
            <v>10.186092715231785</v>
          </cell>
          <cell r="L5">
            <v>9.2600842865743491</v>
          </cell>
          <cell r="M5">
            <v>8.4884105960264904</v>
          </cell>
        </row>
        <row r="6">
          <cell r="A6" t="str">
            <v>MASSAIEFFECTIFS MOYENS</v>
          </cell>
          <cell r="B6">
            <v>57.592683279575134</v>
          </cell>
          <cell r="C6">
            <v>57.054671918040896</v>
          </cell>
          <cell r="D6">
            <v>55.467663495223896</v>
          </cell>
          <cell r="E6">
            <v>54.872789307834559</v>
          </cell>
          <cell r="F6">
            <v>54.127856680887518</v>
          </cell>
          <cell r="G6">
            <v>53.605126653095532</v>
          </cell>
          <cell r="H6">
            <v>45.947251416939032</v>
          </cell>
          <cell r="I6">
            <v>40.203844989821654</v>
          </cell>
          <cell r="J6">
            <v>35.736751102063693</v>
          </cell>
          <cell r="K6">
            <v>32.163075991857319</v>
          </cell>
          <cell r="L6">
            <v>29.23915999259756</v>
          </cell>
          <cell r="M6">
            <v>26.802563326547766</v>
          </cell>
        </row>
        <row r="7">
          <cell r="A7" t="str">
            <v>PROTEGYS NETWORKEFFECTIFS MOYENS</v>
          </cell>
          <cell r="B7">
            <v>9.7682119205298008</v>
          </cell>
          <cell r="C7">
            <v>9.7210368864815404</v>
          </cell>
          <cell r="D7">
            <v>9.5063898447815198</v>
          </cell>
          <cell r="E7">
            <v>9.2413724762701825</v>
          </cell>
          <cell r="F7">
            <v>9.0456592055059417</v>
          </cell>
          <cell r="G7">
            <v>8.9631728300082116</v>
          </cell>
          <cell r="H7">
            <v>7.6827195685784675</v>
          </cell>
          <cell r="I7">
            <v>6.7223796225061596</v>
          </cell>
          <cell r="J7">
            <v>5.9754485533388086</v>
          </cell>
          <cell r="K7">
            <v>5.3779036980049275</v>
          </cell>
          <cell r="L7">
            <v>4.8890033618226605</v>
          </cell>
          <cell r="M7">
            <v>4.4815864150041058</v>
          </cell>
        </row>
        <row r="8">
          <cell r="B8">
            <v>105.53968847106341</v>
          </cell>
          <cell r="C8">
            <v>104.04179154059302</v>
          </cell>
          <cell r="D8">
            <v>102.03509224396277</v>
          </cell>
          <cell r="E8">
            <v>101.59090809531685</v>
          </cell>
          <cell r="F8">
            <v>100.92047584927042</v>
          </cell>
          <cell r="G8">
            <v>100.48767561110827</v>
          </cell>
          <cell r="H8">
            <v>86.132293380949946</v>
          </cell>
          <cell r="I8">
            <v>75.365756708331205</v>
          </cell>
          <cell r="J8">
            <v>66.991783740738853</v>
          </cell>
          <cell r="K8">
            <v>60.292605366664965</v>
          </cell>
          <cell r="L8">
            <v>54.811459424240866</v>
          </cell>
          <cell r="M8">
            <v>50.243837805554136</v>
          </cell>
        </row>
        <row r="10">
          <cell r="A10" t="str">
            <v>MASSE SALARIALE</v>
          </cell>
          <cell r="B10" t="str">
            <v>MOIS1</v>
          </cell>
          <cell r="C10" t="str">
            <v>MOIS2</v>
          </cell>
          <cell r="D10" t="str">
            <v>MOIS3</v>
          </cell>
          <cell r="E10" t="str">
            <v>MOIS4</v>
          </cell>
          <cell r="F10" t="str">
            <v>MOIS5</v>
          </cell>
          <cell r="G10" t="str">
            <v>MOIS6</v>
          </cell>
          <cell r="H10" t="str">
            <v>MOIS7</v>
          </cell>
          <cell r="I10" t="str">
            <v>MOIS8</v>
          </cell>
          <cell r="J10" t="str">
            <v>MOIS9</v>
          </cell>
          <cell r="K10" t="str">
            <v>MOIS10</v>
          </cell>
          <cell r="L10" t="str">
            <v>MOIS11</v>
          </cell>
          <cell r="M10" t="str">
            <v>MOIS12</v>
          </cell>
        </row>
        <row r="11">
          <cell r="A11" t="str">
            <v>SOCIETES</v>
          </cell>
          <cell r="B11">
            <v>37622</v>
          </cell>
          <cell r="C11">
            <v>37653</v>
          </cell>
          <cell r="D11">
            <v>37681</v>
          </cell>
          <cell r="E11">
            <v>37712</v>
          </cell>
          <cell r="F11">
            <v>37742</v>
          </cell>
          <cell r="G11">
            <v>37773</v>
          </cell>
          <cell r="H11">
            <v>37803</v>
          </cell>
          <cell r="I11">
            <v>37834</v>
          </cell>
          <cell r="J11">
            <v>37865</v>
          </cell>
          <cell r="K11">
            <v>37895</v>
          </cell>
          <cell r="L11">
            <v>37926</v>
          </cell>
          <cell r="M11">
            <v>37956</v>
          </cell>
        </row>
        <row r="12">
          <cell r="A12" t="str">
            <v>GIE GLOBALMASSE SALARIALE</v>
          </cell>
          <cell r="B12">
            <v>132245.81</v>
          </cell>
          <cell r="C12">
            <v>257598.03999999998</v>
          </cell>
          <cell r="D12">
            <v>385312.36</v>
          </cell>
          <cell r="E12">
            <v>518580.43</v>
          </cell>
          <cell r="F12">
            <v>657325.63</v>
          </cell>
          <cell r="G12">
            <v>792805.82000000007</v>
          </cell>
          <cell r="H12">
            <v>792805.82000000007</v>
          </cell>
          <cell r="I12">
            <v>792805.82000000007</v>
          </cell>
          <cell r="J12">
            <v>792805.82000000007</v>
          </cell>
          <cell r="K12">
            <v>792805.82000000007</v>
          </cell>
          <cell r="L12">
            <v>792805.82000000007</v>
          </cell>
          <cell r="M12">
            <v>792805.82000000007</v>
          </cell>
        </row>
        <row r="13">
          <cell r="A13" t="str">
            <v>GIE INFORMATIQUEMASSE SALARIALE</v>
          </cell>
          <cell r="B13">
            <v>40727.14</v>
          </cell>
          <cell r="C13">
            <v>72964.52</v>
          </cell>
          <cell r="D13">
            <v>105147.66</v>
          </cell>
          <cell r="E13">
            <v>137574.70000000001</v>
          </cell>
          <cell r="F13">
            <v>169612.19</v>
          </cell>
          <cell r="G13">
            <v>201269.92</v>
          </cell>
          <cell r="H13">
            <v>201269.92</v>
          </cell>
          <cell r="I13">
            <v>201269.92</v>
          </cell>
          <cell r="J13">
            <v>201269.92</v>
          </cell>
          <cell r="K13">
            <v>201269.92</v>
          </cell>
          <cell r="L13">
            <v>201269.92</v>
          </cell>
          <cell r="M13">
            <v>201269.92</v>
          </cell>
        </row>
        <row r="14">
          <cell r="A14" t="str">
            <v>LA PARISIENNEMASSE SALARIALE</v>
          </cell>
          <cell r="B14">
            <v>91793.66706456602</v>
          </cell>
          <cell r="C14">
            <v>178839.3013434328</v>
          </cell>
          <cell r="D14">
            <v>270618.24928767257</v>
          </cell>
          <cell r="E14">
            <v>407483.63472624996</v>
          </cell>
          <cell r="F14">
            <v>529040.09620114369</v>
          </cell>
          <cell r="G14">
            <v>691802.45273764583</v>
          </cell>
          <cell r="H14">
            <v>691802.45273764583</v>
          </cell>
          <cell r="I14">
            <v>691802.45273764583</v>
          </cell>
          <cell r="J14">
            <v>691802.45273764583</v>
          </cell>
          <cell r="K14">
            <v>691802.45273764583</v>
          </cell>
          <cell r="L14">
            <v>691802.45273764583</v>
          </cell>
          <cell r="M14">
            <v>691802.45273764583</v>
          </cell>
        </row>
        <row r="15">
          <cell r="A15" t="str">
            <v>MASSAIMASSE SALARIALE</v>
          </cell>
          <cell r="B15">
            <v>200294.83293543404</v>
          </cell>
          <cell r="C15">
            <v>390647.49865656724</v>
          </cell>
          <cell r="D15">
            <v>559341.92071232758</v>
          </cell>
          <cell r="E15">
            <v>752615.45527375012</v>
          </cell>
          <cell r="F15">
            <v>931008.6237988564</v>
          </cell>
          <cell r="G15">
            <v>1123849.9572623542</v>
          </cell>
          <cell r="H15">
            <v>1123849.9572623542</v>
          </cell>
          <cell r="I15">
            <v>1123849.9572623542</v>
          </cell>
          <cell r="J15">
            <v>1123849.9572623542</v>
          </cell>
          <cell r="K15">
            <v>1123849.9572623542</v>
          </cell>
          <cell r="L15">
            <v>1123849.9572623542</v>
          </cell>
          <cell r="M15">
            <v>1123849.9572623542</v>
          </cell>
        </row>
        <row r="16">
          <cell r="A16" t="str">
            <v>PROTEGYS NETWORKMASSE SALARIALE</v>
          </cell>
          <cell r="B16">
            <v>43779.5</v>
          </cell>
          <cell r="C16">
            <v>87590.399999999994</v>
          </cell>
          <cell r="D16">
            <v>129638.31</v>
          </cell>
          <cell r="E16">
            <v>169358.89</v>
          </cell>
          <cell r="F16">
            <v>206015.84000000003</v>
          </cell>
          <cell r="G16">
            <v>244118.97000000003</v>
          </cell>
          <cell r="H16">
            <v>244118.97000000003</v>
          </cell>
          <cell r="I16">
            <v>244118.97000000003</v>
          </cell>
          <cell r="J16">
            <v>244118.97000000003</v>
          </cell>
          <cell r="K16">
            <v>244118.97000000003</v>
          </cell>
          <cell r="L16">
            <v>244118.97000000003</v>
          </cell>
          <cell r="M16">
            <v>244118.97000000003</v>
          </cell>
        </row>
        <row r="17">
          <cell r="A17" t="str">
            <v>TOTAL</v>
          </cell>
          <cell r="B17">
            <v>508840.95000000007</v>
          </cell>
          <cell r="C17">
            <v>987639.76000000013</v>
          </cell>
          <cell r="D17">
            <v>1450058.5000000002</v>
          </cell>
          <cell r="E17">
            <v>1985613.1100000003</v>
          </cell>
          <cell r="F17">
            <v>2493002.38</v>
          </cell>
          <cell r="G17">
            <v>3053847.1200000006</v>
          </cell>
          <cell r="H17">
            <v>3053847.1200000006</v>
          </cell>
          <cell r="I17">
            <v>3053847.1200000006</v>
          </cell>
          <cell r="J17">
            <v>3053847.1200000006</v>
          </cell>
          <cell r="K17">
            <v>3053847.1200000006</v>
          </cell>
          <cell r="L17">
            <v>3053847.1200000006</v>
          </cell>
          <cell r="M17">
            <v>3053847.1200000006</v>
          </cell>
        </row>
      </sheetData>
      <sheetData sheetId="8"/>
      <sheetData sheetId="9">
        <row r="2">
          <cell r="A2">
            <v>0</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ro"/>
      <sheetName val="Data"/>
      <sheetName val="Trimestral"/>
      <sheetName val="10 yr"/>
      <sheetName val="financi"/>
      <sheetName val="Sección"/>
      <sheetName val="Assump"/>
      <sheetName val="Superf"/>
      <sheetName val="Grafico"/>
      <sheetName val="Datos Grafico"/>
      <sheetName val="analisis"/>
      <sheetName val="Módulo1"/>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ntRoll"/>
      <sheetName val="Botanic Building"/>
    </sheetNames>
    <sheetDataSet>
      <sheetData sheetId="0" refreshError="1"/>
      <sheetData sheetId="1" refreshError="1">
        <row r="4">
          <cell r="E4">
            <v>39417</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 des actifs"/>
      <sheetName val="Feuil1"/>
    </sheetNames>
    <sheetDataSet>
      <sheetData sheetId="0">
        <row r="2">
          <cell r="K2">
            <v>0.3</v>
          </cell>
        </row>
        <row r="3">
          <cell r="K3">
            <v>0.48</v>
          </cell>
        </row>
        <row r="4">
          <cell r="K4">
            <v>0.49</v>
          </cell>
        </row>
        <row r="5">
          <cell r="K5">
            <v>0.23</v>
          </cell>
        </row>
        <row r="6">
          <cell r="K6">
            <v>0.49</v>
          </cell>
        </row>
        <row r="7">
          <cell r="K7">
            <v>0.35</v>
          </cell>
        </row>
        <row r="8">
          <cell r="K8">
            <v>0.35</v>
          </cell>
        </row>
        <row r="9">
          <cell r="K9">
            <v>0.45</v>
          </cell>
        </row>
        <row r="10">
          <cell r="K10">
            <v>0.38</v>
          </cell>
        </row>
        <row r="11">
          <cell r="K11">
            <v>0.38</v>
          </cell>
        </row>
        <row r="12">
          <cell r="K12">
            <v>0.38</v>
          </cell>
        </row>
        <row r="13">
          <cell r="K13">
            <v>0.41</v>
          </cell>
        </row>
        <row r="14">
          <cell r="K14">
            <v>0.49</v>
          </cell>
        </row>
        <row r="15">
          <cell r="K15">
            <v>0.4</v>
          </cell>
        </row>
        <row r="16">
          <cell r="K16">
            <v>0.4</v>
          </cell>
        </row>
        <row r="17">
          <cell r="K17"/>
        </row>
        <row r="18">
          <cell r="K18">
            <v>0.4</v>
          </cell>
        </row>
        <row r="19">
          <cell r="K19"/>
        </row>
      </sheetData>
      <sheetData sheetId="1">
        <row r="2">
          <cell r="A2" t="str">
            <v>Immobilier</v>
          </cell>
          <cell r="B2" t="str">
            <v>Construction neuve</v>
          </cell>
          <cell r="C2" t="str">
            <v>Tertiaire</v>
          </cell>
        </row>
        <row r="3">
          <cell r="A3" t="str">
            <v>Réhabilitation de sites</v>
          </cell>
          <cell r="B3" t="str">
            <v>Dépollution des sols</v>
          </cell>
          <cell r="C3" t="str">
            <v>Sanitaire et social</v>
          </cell>
        </row>
        <row r="4">
          <cell r="A4" t="str">
            <v>Infrastructures de production d'énergie</v>
          </cell>
          <cell r="B4" t="str">
            <v>Réhabilitation lourde</v>
          </cell>
          <cell r="C4" t="str">
            <v>Commercial</v>
          </cell>
        </row>
        <row r="5">
          <cell r="B5" t="str">
            <v>Production de chaleur</v>
          </cell>
          <cell r="C5" t="str">
            <v>loisir</v>
          </cell>
        </row>
        <row r="6">
          <cell r="B6" t="str">
            <v>Production d'électricité</v>
          </cell>
          <cell r="C6" t="str">
            <v>Tout type de sites</v>
          </cell>
        </row>
        <row r="7">
          <cell r="C7" t="str">
            <v>Logements</v>
          </cell>
        </row>
        <row r="8">
          <cell r="C8" t="str">
            <v>Ensemble hôtelier</v>
          </cell>
        </row>
        <row r="9">
          <cell r="C9" t="str">
            <v>Biomasse</v>
          </cell>
        </row>
        <row r="10">
          <cell r="C10" t="str">
            <v>Eolien</v>
          </cell>
        </row>
        <row r="11">
          <cell r="C11" t="str">
            <v>Solaire photovoltaique</v>
          </cell>
        </row>
        <row r="12">
          <cell r="C12" t="str">
            <v>Solaire thermodynamique</v>
          </cell>
        </row>
        <row r="13">
          <cell r="C13" t="str">
            <v>Géothermie</v>
          </cell>
        </row>
        <row r="14">
          <cell r="C14" t="str">
            <v>Micro hydraulique</v>
          </cell>
        </row>
        <row r="15">
          <cell r="C15" t="str">
            <v>energies marines</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n haussmannien"/>
      <sheetName val="amorts go"/>
      <sheetName val="amorts go Compl"/>
      <sheetName val="amorts facade"/>
      <sheetName val="amorts agct"/>
      <sheetName val="amorts igt"/>
    </sheetNames>
    <sheetDataSet>
      <sheetData sheetId="0" refreshError="1"/>
      <sheetData sheetId="1" refreshError="1"/>
      <sheetData sheetId="2" refreshError="1">
        <row r="6">
          <cell r="C6">
            <v>60</v>
          </cell>
        </row>
      </sheetData>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
      <sheetName val="Ass"/>
      <sheetName val="Ten"/>
      <sheetName val="Cash"/>
      <sheetName val="IRR Matrix"/>
      <sheetName val="Debt"/>
    </sheetNames>
    <sheetDataSet>
      <sheetData sheetId="0" refreshError="1"/>
      <sheetData sheetId="1">
        <row r="9">
          <cell r="E9">
            <v>230</v>
          </cell>
        </row>
      </sheetData>
      <sheetData sheetId="2">
        <row r="2">
          <cell r="A2" t="str">
            <v>Tenant</v>
          </cell>
          <cell r="B2" t="str">
            <v xml:space="preserve">Gross </v>
          </cell>
          <cell r="C2" t="str">
            <v>Weighted</v>
          </cell>
          <cell r="D2" t="str">
            <v>Weighted</v>
          </cell>
          <cell r="E2" t="str">
            <v>Passing rent</v>
          </cell>
          <cell r="G2" t="str">
            <v>Lease</v>
          </cell>
          <cell r="H2" t="str">
            <v>Renewal</v>
          </cell>
          <cell r="I2" t="str">
            <v>Term</v>
          </cell>
          <cell r="J2" t="str">
            <v>ISTAT</v>
          </cell>
          <cell r="K2" t="str">
            <v>Market Rent</v>
          </cell>
        </row>
        <row r="3">
          <cell r="B3" t="str">
            <v>m²</v>
          </cell>
          <cell r="C3" t="str">
            <v>%</v>
          </cell>
          <cell r="D3" t="str">
            <v>m²</v>
          </cell>
          <cell r="E3" t="str">
            <v>TOT. Euro</v>
          </cell>
          <cell r="F3" t="str">
            <v>Euro / m2</v>
          </cell>
          <cell r="G3" t="str">
            <v>Start</v>
          </cell>
          <cell r="H3" t="str">
            <v>to market</v>
          </cell>
          <cell r="I3" t="str">
            <v>(Years)</v>
          </cell>
          <cell r="K3" t="str">
            <v>Euro/sqm or space</v>
          </cell>
          <cell r="M3" t="str">
            <v>Euro.mn</v>
          </cell>
          <cell r="N3">
            <v>37987</v>
          </cell>
          <cell r="O3">
            <v>38353</v>
          </cell>
          <cell r="AX3">
            <v>38718</v>
          </cell>
          <cell r="AY3">
            <v>39083</v>
          </cell>
          <cell r="AZ3">
            <v>39448</v>
          </cell>
          <cell r="BA3">
            <v>39814</v>
          </cell>
          <cell r="BB3">
            <v>40179</v>
          </cell>
          <cell r="BC3">
            <v>40544</v>
          </cell>
          <cell r="BD3">
            <v>40909</v>
          </cell>
          <cell r="BE3">
            <v>41275</v>
          </cell>
          <cell r="BF3">
            <v>41640</v>
          </cell>
          <cell r="BG3">
            <v>42005</v>
          </cell>
          <cell r="BH3">
            <v>42370</v>
          </cell>
          <cell r="BI3">
            <v>42736</v>
          </cell>
          <cell r="BJ3">
            <v>43101</v>
          </cell>
          <cell r="BK3">
            <v>43466</v>
          </cell>
          <cell r="BL3">
            <v>43831</v>
          </cell>
        </row>
        <row r="4">
          <cell r="A4" t="str">
            <v>Enel.it S.p.A.</v>
          </cell>
          <cell r="B4">
            <v>14108.02390500498</v>
          </cell>
          <cell r="C4">
            <v>0.80815564183965916</v>
          </cell>
          <cell r="D4">
            <v>11401.479114038555</v>
          </cell>
          <cell r="E4">
            <v>2718139.96</v>
          </cell>
          <cell r="F4">
            <v>238.40239786548176</v>
          </cell>
          <cell r="H4">
            <v>40179</v>
          </cell>
          <cell r="I4">
            <v>110.00410677618069</v>
          </cell>
          <cell r="J4">
            <v>0.75</v>
          </cell>
          <cell r="L4">
            <v>230</v>
          </cell>
          <cell r="M4">
            <v>2622340.1962288679</v>
          </cell>
          <cell r="N4">
            <v>2718139.96</v>
          </cell>
          <cell r="O4">
            <v>2718139.96</v>
          </cell>
          <cell r="AX4">
            <v>2841832.3165547499</v>
          </cell>
          <cell r="AY4">
            <v>2905773.5436772318</v>
          </cell>
          <cell r="AZ4">
            <v>2971153.4484099695</v>
          </cell>
          <cell r="BA4">
            <v>3038004.4009991935</v>
          </cell>
          <cell r="BB4">
            <v>3131211.3335873885</v>
          </cell>
          <cell r="BC4">
            <v>3201663.5885931049</v>
          </cell>
          <cell r="BD4">
            <v>3273701.0193364494</v>
          </cell>
          <cell r="BE4">
            <v>3347359.2922715195</v>
          </cell>
          <cell r="BF4">
            <v>3422674.8763476284</v>
          </cell>
          <cell r="BG4">
            <v>3499685.0610654498</v>
          </cell>
          <cell r="BH4">
            <v>3578427.9749394222</v>
          </cell>
          <cell r="BI4">
            <v>3658942.6043755589</v>
          </cell>
          <cell r="BJ4">
            <v>3741268.8129740087</v>
          </cell>
          <cell r="BK4">
            <v>3825447.3612659238</v>
          </cell>
          <cell r="BL4">
            <v>3911519.9268944068</v>
          </cell>
        </row>
        <row r="5">
          <cell r="A5" t="str">
            <v>Struttura telecomunicazioni di Enel S.p.A.</v>
          </cell>
          <cell r="B5">
            <v>264.0845128859562</v>
          </cell>
          <cell r="C5">
            <v>0.92763630064716684</v>
          </cell>
          <cell r="D5">
            <v>244.97438059173749</v>
          </cell>
          <cell r="E5">
            <v>0</v>
          </cell>
          <cell r="F5">
            <v>0</v>
          </cell>
          <cell r="H5">
            <v>40179</v>
          </cell>
          <cell r="I5">
            <v>110.00410677618069</v>
          </cell>
          <cell r="J5">
            <v>0.75</v>
          </cell>
          <cell r="L5">
            <v>230</v>
          </cell>
          <cell r="M5">
            <v>56344.107536099618</v>
          </cell>
          <cell r="N5">
            <v>0</v>
          </cell>
          <cell r="O5">
            <v>0</v>
          </cell>
          <cell r="AX5">
            <v>0</v>
          </cell>
          <cell r="AY5">
            <v>0</v>
          </cell>
          <cell r="AZ5">
            <v>0</v>
          </cell>
          <cell r="BA5">
            <v>0</v>
          </cell>
          <cell r="BB5">
            <v>67277.81099935669</v>
          </cell>
          <cell r="BC5">
            <v>68791.561746842213</v>
          </cell>
          <cell r="BD5">
            <v>70339.371886146168</v>
          </cell>
          <cell r="BE5">
            <v>71922.007753584447</v>
          </cell>
          <cell r="BF5">
            <v>73540.252928040092</v>
          </cell>
          <cell r="BG5">
            <v>75194.908618920992</v>
          </cell>
          <cell r="BH5">
            <v>76886.794062846719</v>
          </cell>
          <cell r="BI5">
            <v>78616.746929260771</v>
          </cell>
          <cell r="BJ5">
            <v>80385.623735169138</v>
          </cell>
          <cell r="BK5">
            <v>82194.300269210435</v>
          </cell>
          <cell r="BL5">
            <v>84043.672025267661</v>
          </cell>
        </row>
        <row r="6">
          <cell r="A6" t="str">
            <v>Unrented common areas</v>
          </cell>
          <cell r="B6">
            <v>8996.987538284362</v>
          </cell>
          <cell r="C6">
            <v>0.502753907310586</v>
          </cell>
          <cell r="D6">
            <v>4523.2706388971137</v>
          </cell>
          <cell r="E6">
            <v>0</v>
          </cell>
          <cell r="F6">
            <v>0</v>
          </cell>
          <cell r="H6">
            <v>40179</v>
          </cell>
          <cell r="I6">
            <v>110.00410677618069</v>
          </cell>
          <cell r="J6">
            <v>0.75</v>
          </cell>
          <cell r="L6">
            <v>230</v>
          </cell>
          <cell r="M6">
            <v>1040352.2469463361</v>
          </cell>
          <cell r="N6">
            <v>0</v>
          </cell>
          <cell r="O6">
            <v>0</v>
          </cell>
          <cell r="AX6">
            <v>0</v>
          </cell>
          <cell r="AY6">
            <v>0</v>
          </cell>
          <cell r="AZ6">
            <v>0</v>
          </cell>
          <cell r="BA6">
            <v>0</v>
          </cell>
          <cell r="BB6">
            <v>1242234.9896653781</v>
          </cell>
          <cell r="BC6">
            <v>1270185.2769328491</v>
          </cell>
          <cell r="BD6">
            <v>1298764.4456638382</v>
          </cell>
          <cell r="BE6">
            <v>1327986.6456912744</v>
          </cell>
          <cell r="BF6">
            <v>1357866.3452193281</v>
          </cell>
          <cell r="BG6">
            <v>1388418.3379867629</v>
          </cell>
          <cell r="BH6">
            <v>1419657.750591465</v>
          </cell>
          <cell r="BI6">
            <v>1451600.0499797729</v>
          </cell>
          <cell r="BJ6">
            <v>1484261.0511043177</v>
          </cell>
          <cell r="BK6">
            <v>1517656.9247541646</v>
          </cell>
          <cell r="BL6">
            <v>1551804.2055611333</v>
          </cell>
        </row>
        <row r="7">
          <cell r="A7" t="str">
            <v>Wind</v>
          </cell>
          <cell r="B7">
            <v>7260.8940438247009</v>
          </cell>
          <cell r="C7">
            <v>0.73543434654774087</v>
          </cell>
          <cell r="D7">
            <v>5339.9108664726027</v>
          </cell>
          <cell r="E7">
            <v>1600234.4109706644</v>
          </cell>
          <cell r="F7">
            <v>299.67436741649863</v>
          </cell>
          <cell r="H7">
            <v>40179</v>
          </cell>
          <cell r="I7">
            <v>110.00410677618069</v>
          </cell>
          <cell r="J7">
            <v>0.75</v>
          </cell>
          <cell r="L7">
            <v>230</v>
          </cell>
          <cell r="M7">
            <v>1228179.4992886987</v>
          </cell>
          <cell r="N7">
            <v>1600234.4109706644</v>
          </cell>
          <cell r="O7">
            <v>1600234.4109706644</v>
          </cell>
          <cell r="AX7">
            <v>1673055.0781348981</v>
          </cell>
          <cell r="AY7">
            <v>1710698.8173929334</v>
          </cell>
          <cell r="AZ7">
            <v>1749189.5407842742</v>
          </cell>
          <cell r="BA7">
            <v>1788546.3054519203</v>
          </cell>
          <cell r="BB7">
            <v>1466510.551675508</v>
          </cell>
          <cell r="BC7">
            <v>1499507.0390882068</v>
          </cell>
          <cell r="BD7">
            <v>1533245.9474676915</v>
          </cell>
          <cell r="BE7">
            <v>1567743.9812857145</v>
          </cell>
          <cell r="BF7">
            <v>1603018.2208646431</v>
          </cell>
          <cell r="BG7">
            <v>1639086.1308340975</v>
          </cell>
          <cell r="BH7">
            <v>1675965.5687778646</v>
          </cell>
          <cell r="BI7">
            <v>1713674.7940753666</v>
          </cell>
          <cell r="BJ7">
            <v>1752232.4769420624</v>
          </cell>
          <cell r="BK7">
            <v>1791657.7076732586</v>
          </cell>
          <cell r="BL7">
            <v>1831970.006095907</v>
          </cell>
        </row>
        <row r="8">
          <cell r="A8">
            <v>0</v>
          </cell>
          <cell r="B8">
            <v>0</v>
          </cell>
          <cell r="C8">
            <v>0</v>
          </cell>
          <cell r="D8">
            <v>0</v>
          </cell>
          <cell r="E8">
            <v>0</v>
          </cell>
          <cell r="F8" t="e">
            <v>#DIV/0!</v>
          </cell>
          <cell r="H8">
            <v>0</v>
          </cell>
          <cell r="I8">
            <v>0</v>
          </cell>
          <cell r="J8">
            <v>0.75</v>
          </cell>
          <cell r="L8">
            <v>230</v>
          </cell>
          <cell r="M8">
            <v>0</v>
          </cell>
          <cell r="N8">
            <v>0</v>
          </cell>
          <cell r="O8">
            <v>0</v>
          </cell>
          <cell r="AX8">
            <v>0</v>
          </cell>
          <cell r="AY8">
            <v>0</v>
          </cell>
          <cell r="AZ8">
            <v>0</v>
          </cell>
          <cell r="BA8">
            <v>0</v>
          </cell>
          <cell r="BB8">
            <v>0</v>
          </cell>
          <cell r="BC8">
            <v>0</v>
          </cell>
          <cell r="BD8">
            <v>0</v>
          </cell>
          <cell r="BE8">
            <v>0</v>
          </cell>
          <cell r="BF8">
            <v>0</v>
          </cell>
          <cell r="BG8">
            <v>0</v>
          </cell>
          <cell r="BH8">
            <v>0</v>
          </cell>
          <cell r="BI8">
            <v>0</v>
          </cell>
          <cell r="BJ8">
            <v>0</v>
          </cell>
          <cell r="BK8">
            <v>0</v>
          </cell>
          <cell r="BL8">
            <v>0</v>
          </cell>
        </row>
        <row r="9">
          <cell r="A9">
            <v>0</v>
          </cell>
          <cell r="B9">
            <v>0</v>
          </cell>
          <cell r="C9">
            <v>0</v>
          </cell>
          <cell r="D9">
            <v>0</v>
          </cell>
          <cell r="E9">
            <v>0</v>
          </cell>
          <cell r="F9" t="e">
            <v>#DIV/0!</v>
          </cell>
          <cell r="H9">
            <v>0</v>
          </cell>
          <cell r="I9">
            <v>0</v>
          </cell>
          <cell r="J9">
            <v>0.75</v>
          </cell>
          <cell r="L9">
            <v>230</v>
          </cell>
          <cell r="M9">
            <v>0</v>
          </cell>
          <cell r="N9">
            <v>0</v>
          </cell>
          <cell r="O9">
            <v>0</v>
          </cell>
          <cell r="AX9">
            <v>0</v>
          </cell>
          <cell r="AY9">
            <v>0</v>
          </cell>
          <cell r="AZ9">
            <v>0</v>
          </cell>
          <cell r="BA9">
            <v>0</v>
          </cell>
          <cell r="BB9">
            <v>0</v>
          </cell>
          <cell r="BC9">
            <v>0</v>
          </cell>
          <cell r="BD9">
            <v>0</v>
          </cell>
          <cell r="BE9">
            <v>0</v>
          </cell>
          <cell r="BF9">
            <v>0</v>
          </cell>
          <cell r="BG9">
            <v>0</v>
          </cell>
          <cell r="BH9">
            <v>0</v>
          </cell>
          <cell r="BI9">
            <v>0</v>
          </cell>
          <cell r="BJ9">
            <v>0</v>
          </cell>
          <cell r="BK9">
            <v>0</v>
          </cell>
          <cell r="BL9">
            <v>0</v>
          </cell>
        </row>
        <row r="10">
          <cell r="A10">
            <v>0</v>
          </cell>
          <cell r="B10">
            <v>0</v>
          </cell>
          <cell r="C10">
            <v>0</v>
          </cell>
          <cell r="D10">
            <v>0</v>
          </cell>
          <cell r="E10">
            <v>0</v>
          </cell>
          <cell r="F10" t="e">
            <v>#DIV/0!</v>
          </cell>
          <cell r="H10">
            <v>0</v>
          </cell>
          <cell r="I10">
            <v>0</v>
          </cell>
          <cell r="J10">
            <v>0.75</v>
          </cell>
          <cell r="L10">
            <v>230</v>
          </cell>
          <cell r="M10">
            <v>0</v>
          </cell>
          <cell r="N10">
            <v>0</v>
          </cell>
          <cell r="O10">
            <v>0</v>
          </cell>
          <cell r="AX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row>
        <row r="11">
          <cell r="A11">
            <v>0</v>
          </cell>
          <cell r="B11">
            <v>0</v>
          </cell>
          <cell r="C11">
            <v>0</v>
          </cell>
          <cell r="D11">
            <v>0</v>
          </cell>
          <cell r="E11">
            <v>0</v>
          </cell>
          <cell r="F11" t="e">
            <v>#DIV/0!</v>
          </cell>
          <cell r="H11">
            <v>0</v>
          </cell>
          <cell r="I11">
            <v>0</v>
          </cell>
          <cell r="J11">
            <v>0.75</v>
          </cell>
          <cell r="L11">
            <v>230</v>
          </cell>
          <cell r="M11">
            <v>0</v>
          </cell>
          <cell r="N11">
            <v>0</v>
          </cell>
          <cell r="O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row>
        <row r="12">
          <cell r="A12">
            <v>0</v>
          </cell>
          <cell r="B12">
            <v>0</v>
          </cell>
          <cell r="C12">
            <v>0</v>
          </cell>
          <cell r="D12">
            <v>0</v>
          </cell>
          <cell r="E12">
            <v>0</v>
          </cell>
          <cell r="F12" t="e">
            <v>#DIV/0!</v>
          </cell>
          <cell r="H12">
            <v>0</v>
          </cell>
          <cell r="I12">
            <v>0</v>
          </cell>
          <cell r="J12">
            <v>0.75</v>
          </cell>
          <cell r="L12">
            <v>230</v>
          </cell>
          <cell r="M12">
            <v>0</v>
          </cell>
          <cell r="N12">
            <v>0</v>
          </cell>
          <cell r="O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row>
        <row r="13">
          <cell r="I13">
            <v>0</v>
          </cell>
          <cell r="J13">
            <v>0.75</v>
          </cell>
          <cell r="L13">
            <v>230</v>
          </cell>
          <cell r="M13">
            <v>0</v>
          </cell>
          <cell r="N13">
            <v>0</v>
          </cell>
          <cell r="O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row>
        <row r="14">
          <cell r="I14">
            <v>0</v>
          </cell>
          <cell r="J14">
            <v>0.75</v>
          </cell>
          <cell r="L14">
            <v>230</v>
          </cell>
          <cell r="M14">
            <v>0</v>
          </cell>
          <cell r="N14">
            <v>0</v>
          </cell>
          <cell r="O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row>
        <row r="15">
          <cell r="I15">
            <v>0</v>
          </cell>
          <cell r="J15">
            <v>0.75</v>
          </cell>
          <cell r="L15">
            <v>230</v>
          </cell>
          <cell r="M15">
            <v>0</v>
          </cell>
          <cell r="N15">
            <v>0</v>
          </cell>
          <cell r="O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row>
        <row r="16">
          <cell r="I16">
            <v>0</v>
          </cell>
          <cell r="J16">
            <v>0.75</v>
          </cell>
          <cell r="L16">
            <v>230</v>
          </cell>
          <cell r="M16">
            <v>0</v>
          </cell>
          <cell r="N16">
            <v>0</v>
          </cell>
          <cell r="O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row>
        <row r="17">
          <cell r="I17">
            <v>0</v>
          </cell>
          <cell r="J17">
            <v>0.75</v>
          </cell>
          <cell r="L17">
            <v>230</v>
          </cell>
          <cell r="M17">
            <v>0</v>
          </cell>
          <cell r="N17">
            <v>0</v>
          </cell>
          <cell r="O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row>
        <row r="18">
          <cell r="I18">
            <v>0</v>
          </cell>
          <cell r="J18">
            <v>0.75</v>
          </cell>
          <cell r="L18">
            <v>230</v>
          </cell>
          <cell r="M18">
            <v>0</v>
          </cell>
          <cell r="N18">
            <v>0</v>
          </cell>
          <cell r="O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row>
        <row r="19">
          <cell r="I19">
            <v>0</v>
          </cell>
          <cell r="J19">
            <v>0.75</v>
          </cell>
          <cell r="L19">
            <v>230</v>
          </cell>
          <cell r="M19">
            <v>0</v>
          </cell>
          <cell r="N19">
            <v>0</v>
          </cell>
          <cell r="O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row>
        <row r="20">
          <cell r="I20">
            <v>0</v>
          </cell>
          <cell r="J20">
            <v>0.75</v>
          </cell>
          <cell r="L20">
            <v>230</v>
          </cell>
          <cell r="M20">
            <v>0</v>
          </cell>
          <cell r="N20">
            <v>0</v>
          </cell>
          <cell r="O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row>
        <row r="21">
          <cell r="I21">
            <v>0</v>
          </cell>
          <cell r="J21">
            <v>0.75</v>
          </cell>
          <cell r="L21">
            <v>230</v>
          </cell>
          <cell r="M21">
            <v>0</v>
          </cell>
          <cell r="N21">
            <v>0</v>
          </cell>
          <cell r="O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row>
        <row r="22">
          <cell r="I22">
            <v>0</v>
          </cell>
          <cell r="J22">
            <v>0.75</v>
          </cell>
          <cell r="L22">
            <v>230</v>
          </cell>
          <cell r="M22">
            <v>0</v>
          </cell>
          <cell r="N22">
            <v>0</v>
          </cell>
          <cell r="O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row>
        <row r="23">
          <cell r="I23">
            <v>0</v>
          </cell>
          <cell r="J23">
            <v>0.75</v>
          </cell>
          <cell r="L23">
            <v>230</v>
          </cell>
          <cell r="M23">
            <v>0</v>
          </cell>
          <cell r="N23">
            <v>0</v>
          </cell>
          <cell r="O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row>
        <row r="24">
          <cell r="I24">
            <v>0</v>
          </cell>
          <cell r="J24">
            <v>0.75</v>
          </cell>
          <cell r="L24">
            <v>230</v>
          </cell>
          <cell r="M24">
            <v>0</v>
          </cell>
          <cell r="N24">
            <v>0</v>
          </cell>
          <cell r="O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row>
        <row r="25">
          <cell r="I25">
            <v>0</v>
          </cell>
          <cell r="J25">
            <v>0.75</v>
          </cell>
          <cell r="L25">
            <v>230</v>
          </cell>
          <cell r="M25">
            <v>0</v>
          </cell>
          <cell r="N25">
            <v>0</v>
          </cell>
          <cell r="O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row>
        <row r="26">
          <cell r="I26">
            <v>0</v>
          </cell>
          <cell r="J26">
            <v>0.75</v>
          </cell>
          <cell r="L26">
            <v>230</v>
          </cell>
          <cell r="M26">
            <v>0</v>
          </cell>
          <cell r="N26">
            <v>0</v>
          </cell>
          <cell r="O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row>
        <row r="27">
          <cell r="I27">
            <v>0</v>
          </cell>
          <cell r="J27">
            <v>0.75</v>
          </cell>
          <cell r="L27">
            <v>230</v>
          </cell>
          <cell r="M27">
            <v>0</v>
          </cell>
          <cell r="N27">
            <v>0</v>
          </cell>
          <cell r="O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row>
        <row r="28">
          <cell r="I28">
            <v>0</v>
          </cell>
          <cell r="J28">
            <v>0.75</v>
          </cell>
          <cell r="L28">
            <v>230</v>
          </cell>
          <cell r="M28">
            <v>0</v>
          </cell>
          <cell r="N28">
            <v>0</v>
          </cell>
          <cell r="O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row>
        <row r="29">
          <cell r="I29">
            <v>0</v>
          </cell>
          <cell r="J29">
            <v>0.75</v>
          </cell>
          <cell r="L29">
            <v>230</v>
          </cell>
          <cell r="M29">
            <v>0</v>
          </cell>
          <cell r="N29">
            <v>0</v>
          </cell>
          <cell r="O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row>
        <row r="30">
          <cell r="A30" t="str">
            <v>Total</v>
          </cell>
          <cell r="B30">
            <v>30629.989999999998</v>
          </cell>
          <cell r="D30">
            <v>21509.635000000009</v>
          </cell>
          <cell r="E30">
            <v>4318374.3709706645</v>
          </cell>
          <cell r="F30">
            <v>200.76465132814494</v>
          </cell>
          <cell r="M30">
            <v>4947216.0500000026</v>
          </cell>
          <cell r="N30">
            <v>4318374.3709706645</v>
          </cell>
          <cell r="O30">
            <v>4318374.3709706645</v>
          </cell>
          <cell r="AX30">
            <v>4514887.3946896475</v>
          </cell>
          <cell r="AY30">
            <v>4616472.3610701654</v>
          </cell>
          <cell r="AZ30">
            <v>4720342.9891942441</v>
          </cell>
          <cell r="BA30">
            <v>4826550.7064511143</v>
          </cell>
          <cell r="BB30">
            <v>5907234.6859276313</v>
          </cell>
          <cell r="BC30">
            <v>6040147.466361003</v>
          </cell>
          <cell r="BD30">
            <v>6176050.7843541251</v>
          </cell>
          <cell r="BE30">
            <v>6315011.9270020928</v>
          </cell>
          <cell r="BF30">
            <v>6457099.6953596398</v>
          </cell>
          <cell r="BG30">
            <v>6602384.4385052305</v>
          </cell>
          <cell r="BH30">
            <v>6750938.0883715991</v>
          </cell>
          <cell r="BI30">
            <v>6902834.1953599583</v>
          </cell>
          <cell r="BJ30">
            <v>7058147.9647555575</v>
          </cell>
          <cell r="BK30">
            <v>7216956.2939625569</v>
          </cell>
          <cell r="BL30">
            <v>7379337.8105767146</v>
          </cell>
        </row>
      </sheetData>
      <sheetData sheetId="3"/>
      <sheetData sheetId="4" refreshError="1"/>
      <sheetData sheetId="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Imp"/>
      <sheetName val="HYP"/>
      <sheetName val="HYP1"/>
      <sheetName val="BIL"/>
      <sheetName val="C.RES"/>
      <sheetName val="T.FIN"/>
      <sheetName val="Cash Flow"/>
      <sheetName val="PR1"/>
      <sheetName val="CH1"/>
      <sheetName val="PRCR"/>
      <sheetName val="AMORT"/>
      <sheetName val="AMORT2"/>
      <sheetName val="CRED"/>
      <sheetName val="IS"/>
      <sheetName val="IS2"/>
      <sheetName val="Résultat fiscal"/>
      <sheetName val="TRI1"/>
      <sheetName val="TRI2"/>
      <sheetName val="Valorisation Société"/>
      <sheetName val="Graph"/>
      <sheetName val="Spec"/>
    </sheetNames>
    <sheetDataSet>
      <sheetData sheetId="0"/>
      <sheetData sheetId="1">
        <row r="9">
          <cell r="E9" t="str">
            <v>X</v>
          </cell>
        </row>
        <row r="11">
          <cell r="E11" t="str">
            <v>X</v>
          </cell>
        </row>
        <row r="13">
          <cell r="E13"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
      <sheetName val="Data"/>
      <sheetName val="Extract"/>
      <sheetName val="Hedging"/>
      <sheetName val="Hyp_refi"/>
      <sheetName val="Hyp_SPV"/>
      <sheetName val="Hyp_Asset"/>
      <sheetName val="Hyp_Time"/>
      <sheetName val="Control"/>
      <sheetName val="HoldCo"/>
      <sheetName val="Assets"/>
      <sheetName val="Albine"/>
      <sheetName val="Santerre"/>
      <sheetName val="Chaleons"/>
      <sheetName val="Aunis"/>
      <sheetName val="Teillay"/>
      <sheetName val="Azerables"/>
      <sheetName val="Sebastien"/>
      <sheetName val="Angerville"/>
      <sheetName val="Pointes"/>
      <sheetName val="Ablaincourt"/>
      <sheetName val="A00 _Cov."/>
      <sheetName val="A01_Sommaire"/>
      <sheetName val="A02_Hypothèses"/>
      <sheetName val="A03_Hypothèses Temporelles"/>
      <sheetName val="C01_Calculs"/>
      <sheetName val="R01_Tableau de CF"/>
      <sheetName val="R02_Compte de Résultat"/>
      <sheetName val="R03_Bilan"/>
      <sheetName val="R04_Synthèse"/>
      <sheetName val="R04_bis Synthèse"/>
      <sheetName val="R05_Audit"/>
      <sheetName val="R06_Données Graphiques"/>
      <sheetName val="G01_Graphique Flux"/>
      <sheetName val="G03_Graphique Tranche A"/>
      <sheetName val="G02_Graphique Tranche B"/>
      <sheetName val="G02_Graphique Ressources constr"/>
      <sheetName val="G04_Graphique TRI"/>
      <sheetName val="Détail Expl. et empl.ress (a)"/>
      <sheetName val="Synthèse Exploitation (b)"/>
      <sheetName val="synthèse bilan (c)"/>
      <sheetName val="NDDL_Modèle_Financier_TARANIS"/>
      <sheetName val="Portfolio_Assets"/>
      <sheetName val="ExistingDebt"/>
      <sheetName val="Opex"/>
      <sheetName val="Hanau_Portfolio"/>
      <sheetName val="Pitch"/>
      <sheetName val="HE"/>
      <sheetName val="Espinasses"/>
      <sheetName val="Cernay"/>
      <sheetName val="Salleles"/>
      <sheetName val="Sigma"/>
      <sheetName val="CS6"/>
      <sheetName val="M12"/>
      <sheetName val="M16"/>
      <sheetName val="User Guide"/>
      <sheetName val="Q&amp;A matrix v1.0"/>
      <sheetName val="Request list"/>
      <sheetName val="Operational data"/>
      <sheetName val="CF_Extract_IM"/>
      <sheetName val="NDDL_Modèle_Financier_TARANIS.x"/>
    </sheetNames>
    <definedNames>
      <definedName name="Header1"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14">
          <cell r="L14" t="str">
            <v>fr</v>
          </cell>
        </row>
      </sheetData>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sheetData sheetId="39"/>
      <sheetData sheetId="40"/>
      <sheetData sheetId="41" refreshError="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sonnaliser votre emprunt"/>
      <sheetName val="Données"/>
      <sheetName val="Table d'amortissement"/>
      <sheetName val="Graphique de récapitulation"/>
      <sheetName val="Macros"/>
      <sheetName val="Verrouiller"/>
      <sheetName val="ModifierEmprunt"/>
      <sheetName val="Int. Data Table"/>
      <sheetName val="Int_ Data Table"/>
      <sheetName val="Portfolio_Assets"/>
      <sheetName val="ExistingDebt"/>
      <sheetName val="Cov"/>
      <sheetName val="Extract"/>
      <sheetName val="Hedging"/>
      <sheetName val="Opex"/>
      <sheetName val="Hanau_Portfolio"/>
      <sheetName val="Pitch"/>
      <sheetName val="Control"/>
      <sheetName val="Hyp_refi"/>
      <sheetName val="Hyp_SPV"/>
      <sheetName val="Hyp_Asset"/>
      <sheetName val="HoldCo"/>
      <sheetName val="Assets"/>
      <sheetName val="HE"/>
      <sheetName val="Espinasses"/>
      <sheetName val="Cernay"/>
      <sheetName val="Salleles"/>
      <sheetName val="Sigma"/>
      <sheetName val="CS6"/>
      <sheetName val="M12"/>
      <sheetName val="M16"/>
      <sheetName val="Data"/>
      <sheetName val="CF_Extract_IM"/>
      <sheetName val="Upper Tier S&amp;U - P1"/>
      <sheetName val="Milestone_Inputs"/>
      <sheetName val="Project_Master"/>
      <sheetName val="Lists"/>
      <sheetName val="Taxes"/>
      <sheetName val="Modif Data"/>
      <sheetName val="Synthèse Projet"/>
      <sheetName val="Indicateurs Fin"/>
      <sheetName val="Plan d'affaires"/>
      <sheetName val="Notation AO CRE4"/>
      <sheetName val="Modif"/>
      <sheetName val="BP"/>
      <sheetName val="Hypothèses GF"/>
      <sheetName val="Hyp Taxes"/>
      <sheetName val="Calcul tarif"/>
      <sheetName val="Calcul prime de gestion et capa"/>
      <sheetName val="Priceur"/>
      <sheetName val="Chiffrage OPEX"/>
      <sheetName val="Amortissements"/>
      <sheetName val="TS New Template"/>
      <sheetName val="Calcul Honoraires comptables"/>
      <sheetName val="Curatif"/>
      <sheetName val="Exploitation CVSE"/>
      <sheetName val="Hono CVSE"/>
      <sheetName val="Hono GF"/>
      <sheetName val="DEV SOL"/>
      <sheetName val="DEV TOIT"/>
      <sheetName val="Mémo taxes"/>
      <sheetName val="10-Transfer"/>
      <sheetName val="10-Transfer (old school)"/>
      <sheetName val="Weeks"/>
      <sheetName val="pret telegestion agirest 10ans2"/>
      <sheetName val="Personnaliser_votre_emprunt"/>
      <sheetName val="Table_d'amortissement"/>
      <sheetName val="Graphique_de_récapitulation"/>
      <sheetName val="Int__Data_Table"/>
      <sheetName val="Int__Data_Table1"/>
      <sheetName val="pret_telegestion_agirest_10ans2"/>
    </sheetNames>
    <sheetDataSet>
      <sheetData sheetId="0">
        <row r="7">
          <cell r="H7" t="str">
            <v>Placez votre pointeur</v>
          </cell>
        </row>
      </sheetData>
      <sheetData sheetId="1" refreshError="1"/>
      <sheetData sheetId="2" refreshError="1"/>
      <sheetData sheetId="3" refreshError="1"/>
      <sheetData sheetId="4" refreshError="1"/>
      <sheetData sheetId="5" refreshError="1"/>
      <sheetData sheetId="6" refreshError="1"/>
      <sheetData sheetId="7">
        <row r="3">
          <cell r="A3" t="str">
            <v>Sheet Name</v>
          </cell>
        </row>
      </sheetData>
      <sheetData sheetId="8"/>
      <sheetData sheetId="9">
        <row r="3">
          <cell r="D3" t="str">
            <v># Projects</v>
          </cell>
        </row>
      </sheetData>
      <sheetData sheetId="10"/>
      <sheetData sheetId="11">
        <row r="5">
          <cell r="B5" t="str">
            <v>Project Hanau</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3">
          <cell r="B3">
            <v>43706.570015393518</v>
          </cell>
        </row>
      </sheetData>
      <sheetData sheetId="36"/>
      <sheetData sheetId="37">
        <row r="3">
          <cell r="A3" t="str">
            <v>Année</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efreshError="1"/>
      <sheetData sheetId="64" refreshError="1"/>
      <sheetData sheetId="65">
        <row r="7">
          <cell r="H7" t="str">
            <v>Placez votre pointeur</v>
          </cell>
        </row>
      </sheetData>
      <sheetData sheetId="66"/>
      <sheetData sheetId="67"/>
      <sheetData sheetId="68"/>
      <sheetData sheetId="69"/>
      <sheetData sheetId="70"/>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ntRoll"/>
      <sheetName val="Lafayette0"/>
      <sheetName val="Lafayette"/>
      <sheetName val="Lafayette Conso"/>
      <sheetName val="Tableau de bord"/>
      <sheetName val="Amt"/>
      <sheetName val="Fiche (2)"/>
      <sheetName val="Tab Surfaces"/>
      <sheetName val="Etatloc"/>
      <sheetName val="Etatloc (2)"/>
      <sheetName val="Surloyer"/>
      <sheetName val="Tab Valo (2)"/>
      <sheetName val="SWOT (2)"/>
      <sheetName val="FICHE"/>
      <sheetName val="SWOT"/>
      <sheetName val="Tab Valo"/>
      <sheetName val="L145-39"/>
      <sheetName val="Charts"/>
      <sheetName val="Graph (%loyer triennale)"/>
      <sheetName val="Graph (%loyer fin)"/>
      <sheetName val="Evol VLM Index"/>
      <sheetName val="Références Location"/>
      <sheetName val="Plus Value"/>
      <sheetName val="Indice Insee"/>
      <sheetName val="Etat locatif"/>
      <sheetName val="vérif"/>
      <sheetName val="31-12-09"/>
      <sheetName val="Transactions"/>
      <sheetName val="VLM historiqu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sheetData sheetId="21"/>
      <sheetData sheetId="22"/>
      <sheetData sheetId="23"/>
      <sheetData sheetId="24"/>
      <sheetData sheetId="25"/>
      <sheetData sheetId="26"/>
      <sheetData sheetId="27"/>
      <sheetData sheetId="28"/>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s Sal."/>
      <sheetName val="Archives Sal"/>
      <sheetName val="Archives Achats"/>
      <sheetName val="TAUX ANNUELS"/>
      <sheetName val="Calculs Sal. (2)"/>
      <sheetName val="PPAT AEW 2020,"/>
      <sheetName val="PPAT AEW 2019"/>
      <sheetName val="FNP"/>
      <sheetName val="CEI AEW"/>
      <sheetName val="Budget de fonctionnement (CW)"/>
      <sheetName val="PPAT PROVEXI"/>
      <sheetName val="Sheet1"/>
      <sheetName val="REPARTITION LOCATAIRES 2020"/>
      <sheetName val="def CEI"/>
      <sheetName val="FA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
      <sheetName val="User guide"/>
      <sheetName val="Dashboard"/>
      <sheetName val="Valuation"/>
      <sheetName val="Output"/>
      <sheetName val="Extract"/>
      <sheetName val="Hyp_Scenario"/>
      <sheetName val="Hyp_SPV"/>
      <sheetName val="Hyp_Asset"/>
      <sheetName val="Hyp_Time"/>
      <sheetName val="Hyp_Tax"/>
      <sheetName val="Assets"/>
      <sheetName val="ATLANTA"/>
      <sheetName val="AEI conso"/>
      <sheetName val="AEI"/>
      <sheetName val="AUSTRALIA"/>
      <sheetName val="CANADA"/>
      <sheetName val="ITALY"/>
      <sheetName val="MEXICO"/>
      <sheetName val="POLAND"/>
      <sheetName val="PORTUGAL"/>
      <sheetName val="SOUTHAFRICA"/>
      <sheetName val="USA"/>
      <sheetName val="FS"/>
      <sheetName val="IM"/>
      <sheetName val="Bridge 201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48">
          <cell r="D48">
            <v>0.65</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IM"/>
      <sheetName val="AIM_1_G300"/>
      <sheetName val="Rollup"/>
      <sheetName val="Investment Summary"/>
      <sheetName val="Change Settings"/>
      <sheetName val="Output"/>
      <sheetName val="Historique2"/>
      <sheetName val="Memory"/>
    </sheetNames>
    <sheetDataSet>
      <sheetData sheetId="0" refreshError="1"/>
      <sheetData sheetId="1" refreshError="1"/>
      <sheetData sheetId="2" refreshError="1">
        <row r="1">
          <cell r="A1" t="str">
            <v>Target IRR</v>
          </cell>
        </row>
        <row r="12">
          <cell r="G12">
            <v>-364445.78529033315</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row>
        <row r="13">
          <cell r="G13">
            <v>-9213.6986959999995</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row>
        <row r="14">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row>
        <row r="15">
          <cell r="G15">
            <v>-4928.5</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row>
        <row r="16">
          <cell r="G16">
            <v>-2345</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row>
        <row r="17">
          <cell r="G17">
            <v>-3000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row>
        <row r="18">
          <cell r="G18">
            <v>-911.11446322583288</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row>
        <row r="19">
          <cell r="G19">
            <v>-2004.4518190968322</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row>
        <row r="20">
          <cell r="G20">
            <v>-10933.373558709995</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row>
        <row r="21">
          <cell r="G21">
            <v>-7499.3990378128919</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row>
        <row r="23">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row>
        <row r="24">
          <cell r="G24">
            <v>0</v>
          </cell>
          <cell r="H24">
            <v>0</v>
          </cell>
          <cell r="I24">
            <v>7499.3990378128919</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row>
      </sheetData>
      <sheetData sheetId="3" refreshError="1"/>
      <sheetData sheetId="4" refreshError="1"/>
      <sheetData sheetId="5" refreshError="1"/>
      <sheetData sheetId="6" refreshError="1"/>
      <sheetData sheetId="7"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ancy"/>
      <sheetName val="Table"/>
      <sheetName val="Sheet1"/>
    </sheetNames>
    <sheetDataSet>
      <sheetData sheetId="0"/>
      <sheetData sheetId="1"/>
      <sheetData sheetId="2"/>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 récapitulatif"/>
      <sheetName val="01-Génie civil-second oeuvre"/>
      <sheetName val="02-VRD"/>
      <sheetName val="03-Courants forts"/>
      <sheetName val="04-Chauffage-clim"/>
      <sheetName val="05-Appareils élévateurs"/>
      <sheetName val="06-Groupe électrogène"/>
      <sheetName val="07-Courants faibles"/>
      <sheetName val="08-Protection incendie"/>
      <sheetName val="09-Plomberie-sanitaires"/>
      <sheetName val="10-Installation téléphonique"/>
      <sheetName val="11-Espaces verts"/>
      <sheetName val="12-Signalétique"/>
      <sheetName val="FluxAct"/>
      <sheetName val="Paramètres Généraux"/>
      <sheetName val="Portfolio_Assets"/>
      <sheetName val="ExistingDebt"/>
      <sheetName val="Cov"/>
      <sheetName val="Extract"/>
      <sheetName val="Hedging"/>
      <sheetName val="Opex"/>
      <sheetName val="Hanau_Portfolio"/>
      <sheetName val="Pitch"/>
      <sheetName val="Control"/>
      <sheetName val="Hyp_refi"/>
      <sheetName val="Hyp_SPV"/>
      <sheetName val="Hyp_Asset"/>
      <sheetName val="HoldCo"/>
      <sheetName val="Assets"/>
      <sheetName val="HE"/>
      <sheetName val="Espinasses"/>
      <sheetName val="Cernay"/>
      <sheetName val="Salleles"/>
      <sheetName val="Sigma"/>
      <sheetName val="CS6"/>
      <sheetName val="M12"/>
      <sheetName val="M16"/>
    </sheetNames>
    <sheetDataSet>
      <sheetData sheetId="0" refreshError="1"/>
      <sheetData sheetId="1">
        <row r="8">
          <cell r="N8">
            <v>345176.6</v>
          </cell>
        </row>
      </sheetData>
      <sheetData sheetId="2">
        <row r="8">
          <cell r="N8">
            <v>349000</v>
          </cell>
        </row>
      </sheetData>
      <sheetData sheetId="3" refreshError="1"/>
      <sheetData sheetId="4" refreshError="1"/>
      <sheetData sheetId="5" refreshError="1"/>
      <sheetData sheetId="6"/>
      <sheetData sheetId="7" refreshError="1"/>
      <sheetData sheetId="8" refreshError="1"/>
      <sheetData sheetId="9" refreshError="1"/>
      <sheetData sheetId="10" refreshError="1"/>
      <sheetData sheetId="11">
        <row r="8">
          <cell r="N8">
            <v>23200</v>
          </cell>
        </row>
      </sheetData>
      <sheetData sheetId="12">
        <row r="8">
          <cell r="N8">
            <v>4191.7299999999996</v>
          </cell>
        </row>
      </sheetData>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folio_Assets"/>
      <sheetName val="ExistingDebt"/>
      <sheetName val="Cov"/>
      <sheetName val="Extract"/>
      <sheetName val="Hedging"/>
      <sheetName val="Opex"/>
      <sheetName val="Hanau_Portfolio"/>
      <sheetName val="Pitch"/>
      <sheetName val="Control"/>
      <sheetName val="Hyp_refi"/>
      <sheetName val="Hyp_SPV"/>
      <sheetName val="Hyp_Asset"/>
      <sheetName val="HoldCo"/>
      <sheetName val="Assets"/>
      <sheetName val="HE"/>
      <sheetName val="Espinasses"/>
      <sheetName val="Cernay"/>
      <sheetName val="Salleles"/>
      <sheetName val="Sigma"/>
      <sheetName val="CS6"/>
      <sheetName val="M12"/>
      <sheetName val="M16"/>
      <sheetName val="uwagi ruchowe"/>
      <sheetName val="wykorz bio"/>
      <sheetName val="dyspozycyjnosc"/>
      <sheetName val="Odpady"/>
      <sheetName val="SOA"/>
      <sheetName val="ESA"/>
      <sheetName val="Parametry jakościowe"/>
      <sheetName val="Energia el."/>
      <sheetName val="Media"/>
      <sheetName val="Wydmuch TZ4"/>
      <sheetName val="Wydmuch i kod.TZ2_godz."/>
      <sheetName val="Ciepło"/>
      <sheetName val="KW i CFB"/>
      <sheetName val="wykorzystanie_CFB"/>
      <sheetName val="wspolspalanie"/>
      <sheetName val="CO2"/>
      <sheetName val="zestawienie_wopał_bio"/>
      <sheetName val="sprawność"/>
      <sheetName val="ND&amp;AOD"/>
      <sheetName val="Temp_6_dół (3)"/>
      <sheetName val="Temp_6_góra (3)"/>
      <sheetName val="Ciśn_6_góra"/>
      <sheetName val="paliwa i odpady"/>
      <sheetName val="Wykres1"/>
      <sheetName val="emisje_KW"/>
      <sheetName val="emisje_CFB"/>
      <sheetName val="wazne"/>
      <sheetName val="trojkat bio CFB"/>
      <sheetName val="Postoj CFB"/>
      <sheetName val="Postoj CFB_sierpień"/>
    </sheetNames>
    <sheetDataSet>
      <sheetData sheetId="0">
        <row r="122">
          <cell r="AG122"/>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Imp"/>
      <sheetName val="HYP"/>
      <sheetName val="HYP1"/>
      <sheetName val="BIL"/>
      <sheetName val="C.RES"/>
      <sheetName val="T.FIN"/>
      <sheetName val="Cash Flow"/>
      <sheetName val="PR1"/>
      <sheetName val="CH1"/>
      <sheetName val="PRCR"/>
      <sheetName val="AMORT"/>
      <sheetName val="AMORT2"/>
      <sheetName val="CRED"/>
      <sheetName val="IS"/>
      <sheetName val="IS2"/>
      <sheetName val="TRI1"/>
      <sheetName val="S-IS"/>
      <sheetName val="TRI ASSOCIES 10 ANS"/>
      <sheetName val="TRI2"/>
      <sheetName val="Graph"/>
      <sheetName val="Spec"/>
      <sheetName val="Résultat fiscal"/>
      <sheetName val="Valorisation Société"/>
      <sheetName val="TRI détaillé"/>
    </sheetNames>
    <sheetDataSet>
      <sheetData sheetId="0">
        <row r="23">
          <cell r="A23" t="str">
            <v>2004</v>
          </cell>
        </row>
        <row r="24">
          <cell r="A24">
            <v>2005</v>
          </cell>
        </row>
        <row r="25">
          <cell r="A25">
            <v>2006</v>
          </cell>
        </row>
        <row r="26">
          <cell r="A26">
            <v>2007</v>
          </cell>
        </row>
        <row r="27">
          <cell r="A27">
            <v>2008</v>
          </cell>
        </row>
        <row r="28">
          <cell r="A28">
            <v>2009</v>
          </cell>
        </row>
        <row r="29">
          <cell r="A29">
            <v>2010</v>
          </cell>
        </row>
        <row r="30">
          <cell r="A30">
            <v>2011</v>
          </cell>
        </row>
        <row r="31">
          <cell r="A31">
            <v>2012</v>
          </cell>
        </row>
        <row r="32">
          <cell r="A32">
            <v>2013</v>
          </cell>
        </row>
        <row r="33">
          <cell r="A33">
            <v>2014</v>
          </cell>
        </row>
        <row r="34">
          <cell r="A34">
            <v>2015</v>
          </cell>
        </row>
        <row r="35">
          <cell r="A35">
            <v>2016</v>
          </cell>
        </row>
        <row r="36">
          <cell r="A36">
            <v>2017</v>
          </cell>
        </row>
        <row r="37">
          <cell r="A37">
            <v>2018</v>
          </cell>
        </row>
        <row r="38">
          <cell r="A38">
            <v>2019</v>
          </cell>
        </row>
        <row r="39">
          <cell r="A39">
            <v>2020</v>
          </cell>
        </row>
        <row r="40">
          <cell r="A40">
            <v>2021</v>
          </cell>
        </row>
        <row r="41">
          <cell r="A41">
            <v>2022</v>
          </cell>
        </row>
        <row r="42">
          <cell r="A42">
            <v>2023</v>
          </cell>
        </row>
      </sheetData>
      <sheetData sheetId="1" refreshError="1"/>
      <sheetData sheetId="2" refreshError="1"/>
      <sheetData sheetId="3" refreshError="1"/>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sheetData sheetId="24">
        <row r="13">
          <cell r="F13" t="str">
            <v>Date</v>
          </cell>
          <cell r="G13" t="str">
            <v>Commentaires</v>
          </cell>
          <cell r="I13" t="str">
            <v>Montants</v>
          </cell>
        </row>
        <row r="14">
          <cell r="F14">
            <v>36722</v>
          </cell>
          <cell r="G14" t="str">
            <v>Capital AIH France payé par la CDC</v>
          </cell>
          <cell r="I14">
            <v>-18443.75</v>
          </cell>
        </row>
        <row r="15">
          <cell r="F15">
            <v>36770</v>
          </cell>
          <cell r="G15" t="str">
            <v>Avances d'actionnaires payées par la CDC</v>
          </cell>
          <cell r="I15">
            <v>-55561.824569999997</v>
          </cell>
        </row>
        <row r="16">
          <cell r="F16">
            <v>37086</v>
          </cell>
          <cell r="G16" t="str">
            <v>Intérêts d'avances 2005</v>
          </cell>
          <cell r="I16">
            <v>1851.8783952105593</v>
          </cell>
        </row>
        <row r="17">
          <cell r="F17">
            <v>37239</v>
          </cell>
          <cell r="G17" t="str">
            <v>Remboursement d'avances 2005</v>
          </cell>
          <cell r="I17">
            <v>2000</v>
          </cell>
        </row>
        <row r="18">
          <cell r="F18">
            <v>37451</v>
          </cell>
          <cell r="G18" t="str">
            <v>Dividende 2006</v>
          </cell>
          <cell r="I18">
            <v>528.20000000000005</v>
          </cell>
        </row>
        <row r="19">
          <cell r="F19">
            <v>37451</v>
          </cell>
          <cell r="G19" t="str">
            <v>Intérêts d'avances 2006</v>
          </cell>
          <cell r="I19">
            <v>2316.5602815781581</v>
          </cell>
        </row>
        <row r="20">
          <cell r="F20">
            <v>37451</v>
          </cell>
          <cell r="G20" t="str">
            <v>Remboursement d'avances 2006</v>
          </cell>
          <cell r="I20">
            <v>5400</v>
          </cell>
        </row>
        <row r="21">
          <cell r="F21">
            <v>37816</v>
          </cell>
          <cell r="G21" t="str">
            <v>Dividende 2007</v>
          </cell>
          <cell r="I21">
            <v>847.86594317823096</v>
          </cell>
        </row>
        <row r="22">
          <cell r="F22">
            <v>37816</v>
          </cell>
          <cell r="G22" t="str">
            <v>Intérêts d'avances 2007</v>
          </cell>
          <cell r="I22">
            <v>2147.8102815781581</v>
          </cell>
        </row>
        <row r="23">
          <cell r="F23">
            <v>37816</v>
          </cell>
          <cell r="G23" t="str">
            <v>Remboursement d'avances 2007</v>
          </cell>
          <cell r="I23">
            <v>2100</v>
          </cell>
        </row>
        <row r="24">
          <cell r="F24">
            <v>38182</v>
          </cell>
          <cell r="G24" t="str">
            <v>Dividende 2008</v>
          </cell>
          <cell r="I24">
            <v>1144.5064228695678</v>
          </cell>
        </row>
        <row r="25">
          <cell r="F25">
            <v>38182</v>
          </cell>
          <cell r="G25" t="str">
            <v>Intérêts d'avances 2008</v>
          </cell>
          <cell r="I25">
            <v>2066.8102815781581</v>
          </cell>
        </row>
        <row r="26">
          <cell r="F26">
            <v>38182</v>
          </cell>
          <cell r="G26" t="str">
            <v>Remboursement d'avances 2008</v>
          </cell>
          <cell r="I26">
            <v>1500</v>
          </cell>
        </row>
        <row r="27">
          <cell r="F27">
            <v>38547</v>
          </cell>
          <cell r="G27" t="str">
            <v>Dividende 2009</v>
          </cell>
          <cell r="I27">
            <v>1366.3003637864053</v>
          </cell>
        </row>
        <row r="28">
          <cell r="F28">
            <v>38547</v>
          </cell>
          <cell r="G28" t="str">
            <v>Intérêts d'avances 2009</v>
          </cell>
          <cell r="I28">
            <v>1992.5602815781581</v>
          </cell>
        </row>
        <row r="29">
          <cell r="F29">
            <v>38547</v>
          </cell>
          <cell r="G29" t="str">
            <v>Remboursement d'avances 2009</v>
          </cell>
          <cell r="I29">
            <v>45179.117368403517</v>
          </cell>
        </row>
        <row r="30">
          <cell r="F30">
            <v>38716</v>
          </cell>
          <cell r="G30" t="str">
            <v>Cession de 100% des titres AIH France SA</v>
          </cell>
          <cell r="I30">
            <v>73838.543890027053</v>
          </cell>
        </row>
        <row r="52">
          <cell r="F52" t="str">
            <v>Date</v>
          </cell>
          <cell r="G52" t="str">
            <v>Nb titres</v>
          </cell>
          <cell r="H52" t="str">
            <v>val unitaire</v>
          </cell>
          <cell r="I52" t="str">
            <v>Montants</v>
          </cell>
        </row>
        <row r="96">
          <cell r="F96" t="str">
            <v>Divers mouvements financiers intérêts sur avance, jetons de présence</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IM"/>
      <sheetName val="AIM_1_G300"/>
      <sheetName val="Rollup"/>
      <sheetName val="Investment Summary"/>
      <sheetName val="Change Settings"/>
      <sheetName val="Output"/>
      <sheetName val="Historique2"/>
      <sheetName val="Memory"/>
      <sheetName val="Summary Cashflow"/>
    </sheetNames>
    <sheetDataSet>
      <sheetData sheetId="0" refreshError="1">
        <row r="8">
          <cell r="B8" t="str">
            <v>F:\REM\Acquisitions\Projets</v>
          </cell>
        </row>
      </sheetData>
      <sheetData sheetId="1" refreshError="1"/>
      <sheetData sheetId="2" refreshError="1">
        <row r="1">
          <cell r="A1" t="str">
            <v>Target IRR</v>
          </cell>
          <cell r="B1">
            <v>0.1</v>
          </cell>
          <cell r="H1" t="str">
            <v>Proba</v>
          </cell>
          <cell r="I1" t="str">
            <v>IRR</v>
          </cell>
          <cell r="J1" t="str">
            <v>Rent</v>
          </cell>
          <cell r="K1" t="str">
            <v>downtime</v>
          </cell>
          <cell r="L1" t="str">
            <v>Free Rent</v>
          </cell>
          <cell r="M1" t="str">
            <v>Cap rate</v>
          </cell>
          <cell r="N1" t="str">
            <v>SGAM</v>
          </cell>
          <cell r="O1" t="str">
            <v>LTC senior</v>
          </cell>
          <cell r="P1" t="str">
            <v>LTC capex</v>
          </cell>
          <cell r="AW1" t="str">
            <v>Proba</v>
          </cell>
          <cell r="AX1" t="str">
            <v>IRR</v>
          </cell>
          <cell r="AY1" t="str">
            <v>Rent</v>
          </cell>
          <cell r="AZ1" t="str">
            <v>downtime</v>
          </cell>
          <cell r="BA1" t="str">
            <v>Free Rent</v>
          </cell>
          <cell r="BB1" t="str">
            <v>Cap rate</v>
          </cell>
          <cell r="BC1" t="str">
            <v>SGAM</v>
          </cell>
          <cell r="BD1" t="str">
            <v>LTC senior</v>
          </cell>
          <cell r="BE1" t="str">
            <v>LTC capex</v>
          </cell>
        </row>
        <row r="2">
          <cell r="G2" t="str">
            <v>Worst Case</v>
          </cell>
          <cell r="I2">
            <v>0</v>
          </cell>
          <cell r="J2">
            <v>0</v>
          </cell>
          <cell r="K2">
            <v>0</v>
          </cell>
          <cell r="L2">
            <v>0</v>
          </cell>
          <cell r="M2">
            <v>0</v>
          </cell>
          <cell r="N2">
            <v>0</v>
          </cell>
          <cell r="O2">
            <v>0</v>
          </cell>
          <cell r="P2">
            <v>0</v>
          </cell>
          <cell r="AX2">
            <v>0</v>
          </cell>
          <cell r="AY2">
            <v>0</v>
          </cell>
          <cell r="AZ2">
            <v>0</v>
          </cell>
          <cell r="BA2">
            <v>0</v>
          </cell>
          <cell r="BB2">
            <v>0</v>
          </cell>
          <cell r="BC2">
            <v>0</v>
          </cell>
          <cell r="BD2">
            <v>0</v>
          </cell>
          <cell r="BE2">
            <v>0</v>
          </cell>
        </row>
        <row r="3">
          <cell r="A3" t="str">
            <v>IRR Unleveraged</v>
          </cell>
          <cell r="B3">
            <v>8.991604501400241E-2</v>
          </cell>
          <cell r="G3" t="str">
            <v>Best Case</v>
          </cell>
          <cell r="AW3">
            <v>0</v>
          </cell>
          <cell r="AX3">
            <v>0</v>
          </cell>
          <cell r="AY3">
            <v>0</v>
          </cell>
          <cell r="AZ3">
            <v>0</v>
          </cell>
          <cell r="BA3">
            <v>0</v>
          </cell>
          <cell r="BB3">
            <v>0</v>
          </cell>
          <cell r="BC3">
            <v>0</v>
          </cell>
          <cell r="BD3">
            <v>0</v>
          </cell>
          <cell r="BE3">
            <v>0</v>
          </cell>
        </row>
        <row r="4">
          <cell r="A4" t="str">
            <v>IRR Before Tax</v>
          </cell>
          <cell r="B4">
            <v>0.18510487669864117</v>
          </cell>
          <cell r="G4" t="str">
            <v>Base Case</v>
          </cell>
          <cell r="H4">
            <v>1</v>
          </cell>
          <cell r="AW4">
            <v>1</v>
          </cell>
          <cell r="AX4">
            <v>0</v>
          </cell>
          <cell r="AY4">
            <v>0</v>
          </cell>
          <cell r="AZ4">
            <v>0</v>
          </cell>
          <cell r="BA4">
            <v>0</v>
          </cell>
          <cell r="BB4">
            <v>0</v>
          </cell>
          <cell r="BC4">
            <v>0</v>
          </cell>
          <cell r="BD4">
            <v>0</v>
          </cell>
          <cell r="BE4">
            <v>0</v>
          </cell>
        </row>
        <row r="5">
          <cell r="A5" t="str">
            <v>IRR After Tax</v>
          </cell>
          <cell r="B5">
            <v>0.15105864887717102</v>
          </cell>
          <cell r="G5" t="str">
            <v>Worst Case</v>
          </cell>
          <cell r="H5">
            <v>0</v>
          </cell>
          <cell r="AW5">
            <v>0</v>
          </cell>
          <cell r="AX5">
            <v>0</v>
          </cell>
          <cell r="AY5">
            <v>0</v>
          </cell>
          <cell r="AZ5">
            <v>0</v>
          </cell>
          <cell r="BA5">
            <v>0</v>
          </cell>
          <cell r="BB5">
            <v>0</v>
          </cell>
          <cell r="BC5">
            <v>0</v>
          </cell>
          <cell r="BD5">
            <v>0</v>
          </cell>
          <cell r="BE5">
            <v>0</v>
          </cell>
        </row>
        <row r="6">
          <cell r="A6" t="str">
            <v>IRR FCPR</v>
          </cell>
          <cell r="B6">
            <v>9.9999996530204971E-2</v>
          </cell>
        </row>
        <row r="7">
          <cell r="A7" t="str">
            <v>Net Seller Bid Price</v>
          </cell>
          <cell r="B7">
            <v>364446</v>
          </cell>
          <cell r="E7" t="str">
            <v>Unleveraged Cash Flows</v>
          </cell>
          <cell r="I7" t="str">
            <v>Year 1</v>
          </cell>
          <cell r="M7" t="str">
            <v>Year 2</v>
          </cell>
          <cell r="Q7" t="str">
            <v>Year 3</v>
          </cell>
          <cell r="U7" t="str">
            <v>Year 4</v>
          </cell>
          <cell r="Y7" t="str">
            <v>Year 5</v>
          </cell>
          <cell r="AC7" t="str">
            <v>Year 6</v>
          </cell>
          <cell r="AG7" t="str">
            <v>Year 7</v>
          </cell>
          <cell r="AK7" t="str">
            <v>Year 8</v>
          </cell>
          <cell r="AO7" t="str">
            <v>Year 9</v>
          </cell>
          <cell r="AS7" t="str">
            <v>Year 10</v>
          </cell>
        </row>
        <row r="8">
          <cell r="G8">
            <v>0</v>
          </cell>
          <cell r="H8">
            <v>1</v>
          </cell>
          <cell r="I8">
            <v>2</v>
          </cell>
          <cell r="J8">
            <v>3</v>
          </cell>
          <cell r="K8">
            <v>4</v>
          </cell>
          <cell r="L8">
            <v>5</v>
          </cell>
          <cell r="M8">
            <v>6</v>
          </cell>
          <cell r="N8">
            <v>7</v>
          </cell>
          <cell r="O8">
            <v>8</v>
          </cell>
          <cell r="P8">
            <v>9</v>
          </cell>
          <cell r="Q8">
            <v>10</v>
          </cell>
          <cell r="R8">
            <v>11</v>
          </cell>
          <cell r="S8">
            <v>12</v>
          </cell>
          <cell r="T8">
            <v>13</v>
          </cell>
          <cell r="U8">
            <v>14</v>
          </cell>
          <cell r="V8">
            <v>15</v>
          </cell>
          <cell r="W8">
            <v>16</v>
          </cell>
          <cell r="X8">
            <v>17</v>
          </cell>
          <cell r="Y8">
            <v>18</v>
          </cell>
          <cell r="Z8">
            <v>19</v>
          </cell>
          <cell r="AA8">
            <v>20</v>
          </cell>
          <cell r="AB8">
            <v>21</v>
          </cell>
          <cell r="AC8">
            <v>22</v>
          </cell>
          <cell r="AD8">
            <v>23</v>
          </cell>
          <cell r="AE8">
            <v>24</v>
          </cell>
          <cell r="AF8">
            <v>25</v>
          </cell>
          <cell r="AG8">
            <v>26</v>
          </cell>
          <cell r="AH8">
            <v>27</v>
          </cell>
          <cell r="AI8">
            <v>28</v>
          </cell>
          <cell r="AJ8">
            <v>29</v>
          </cell>
          <cell r="AK8">
            <v>30</v>
          </cell>
          <cell r="AL8">
            <v>31</v>
          </cell>
          <cell r="AM8">
            <v>32</v>
          </cell>
          <cell r="AN8">
            <v>33</v>
          </cell>
          <cell r="AO8">
            <v>34</v>
          </cell>
          <cell r="AP8">
            <v>35</v>
          </cell>
          <cell r="AQ8">
            <v>36</v>
          </cell>
          <cell r="AR8">
            <v>37</v>
          </cell>
          <cell r="AS8">
            <v>38</v>
          </cell>
          <cell r="AT8">
            <v>39</v>
          </cell>
          <cell r="AU8">
            <v>40</v>
          </cell>
          <cell r="AW8" t="str">
            <v>Year 1</v>
          </cell>
          <cell r="AX8" t="str">
            <v>Year 2</v>
          </cell>
          <cell r="AY8" t="str">
            <v>Year 3</v>
          </cell>
          <cell r="AZ8" t="str">
            <v>Year 4</v>
          </cell>
          <cell r="BA8" t="str">
            <v>Year 5</v>
          </cell>
          <cell r="BB8" t="str">
            <v>Year 6</v>
          </cell>
          <cell r="BC8" t="str">
            <v>Year 7</v>
          </cell>
          <cell r="BD8" t="str">
            <v>Year 8</v>
          </cell>
          <cell r="BE8" t="str">
            <v>Year 9</v>
          </cell>
          <cell r="BF8" t="str">
            <v>Year 10</v>
          </cell>
        </row>
        <row r="9">
          <cell r="A9" t="str">
            <v>Régime d'achat</v>
          </cell>
        </row>
        <row r="11">
          <cell r="A11" t="str">
            <v>SGAM Fees</v>
          </cell>
          <cell r="D11">
            <v>378587.98398633313</v>
          </cell>
        </row>
        <row r="12">
          <cell r="D12">
            <v>-364445.78529033315</v>
          </cell>
          <cell r="E12" t="str">
            <v>Net Seller Bid Price</v>
          </cell>
          <cell r="G12">
            <v>-364445.78529033315</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W12">
            <v>0</v>
          </cell>
          <cell r="AX12">
            <v>0</v>
          </cell>
          <cell r="AY12">
            <v>0</v>
          </cell>
          <cell r="AZ12">
            <v>0</v>
          </cell>
          <cell r="BA12">
            <v>0</v>
          </cell>
          <cell r="BB12">
            <v>0</v>
          </cell>
          <cell r="BC12">
            <v>0</v>
          </cell>
          <cell r="BD12">
            <v>0</v>
          </cell>
          <cell r="BE12">
            <v>0</v>
          </cell>
          <cell r="BF12">
            <v>0</v>
          </cell>
        </row>
        <row r="13">
          <cell r="A13" t="str">
            <v>(% NSBP)</v>
          </cell>
          <cell r="B13">
            <v>2.5281397310329634E-2</v>
          </cell>
          <cell r="D13">
            <v>-9213.6986959999995</v>
          </cell>
          <cell r="E13" t="str">
            <v>Registration Duties</v>
          </cell>
          <cell r="G13">
            <v>-9213.6986959999995</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W13">
            <v>0</v>
          </cell>
          <cell r="AX13">
            <v>0</v>
          </cell>
          <cell r="AY13">
            <v>0</v>
          </cell>
          <cell r="AZ13">
            <v>0</v>
          </cell>
          <cell r="BA13">
            <v>0</v>
          </cell>
          <cell r="BB13">
            <v>0</v>
          </cell>
          <cell r="BC13">
            <v>0</v>
          </cell>
          <cell r="BD13">
            <v>0</v>
          </cell>
          <cell r="BE13">
            <v>0</v>
          </cell>
          <cell r="BF13">
            <v>0</v>
          </cell>
        </row>
        <row r="14">
          <cell r="A14" t="str">
            <v>(% NSBP)</v>
          </cell>
          <cell r="B14">
            <v>0</v>
          </cell>
          <cell r="D14">
            <v>0</v>
          </cell>
          <cell r="E14" t="str">
            <v>Salaire du Conservateur</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W14">
            <v>0</v>
          </cell>
          <cell r="AX14">
            <v>0</v>
          </cell>
          <cell r="AY14">
            <v>0</v>
          </cell>
          <cell r="AZ14">
            <v>0</v>
          </cell>
          <cell r="BA14">
            <v>0</v>
          </cell>
          <cell r="BB14">
            <v>0</v>
          </cell>
          <cell r="BC14">
            <v>0</v>
          </cell>
          <cell r="BD14">
            <v>0</v>
          </cell>
          <cell r="BE14">
            <v>0</v>
          </cell>
          <cell r="BF14">
            <v>0</v>
          </cell>
        </row>
        <row r="15">
          <cell r="A15" t="str">
            <v>(% NSBP)</v>
          </cell>
          <cell r="B15">
            <v>1.3523273416576201E-2</v>
          </cell>
          <cell r="D15">
            <v>-4928.5</v>
          </cell>
          <cell r="E15" t="str">
            <v>Notaries</v>
          </cell>
          <cell r="G15">
            <v>-4928.5</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W15">
            <v>0</v>
          </cell>
          <cell r="AX15">
            <v>0</v>
          </cell>
          <cell r="AY15">
            <v>0</v>
          </cell>
          <cell r="AZ15">
            <v>0</v>
          </cell>
          <cell r="BA15">
            <v>0</v>
          </cell>
          <cell r="BB15">
            <v>0</v>
          </cell>
          <cell r="BC15">
            <v>0</v>
          </cell>
          <cell r="BD15">
            <v>0</v>
          </cell>
          <cell r="BE15">
            <v>0</v>
          </cell>
          <cell r="BF15">
            <v>0</v>
          </cell>
        </row>
        <row r="16">
          <cell r="A16" t="str">
            <v>(% NSBP)</v>
          </cell>
          <cell r="B16">
            <v>6.4344275462861296E-3</v>
          </cell>
          <cell r="D16">
            <v>-2345</v>
          </cell>
          <cell r="E16" t="str">
            <v>Lawyers</v>
          </cell>
          <cell r="G16">
            <v>-2345</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W16">
            <v>0</v>
          </cell>
          <cell r="AX16">
            <v>0</v>
          </cell>
          <cell r="AY16">
            <v>0</v>
          </cell>
          <cell r="AZ16">
            <v>0</v>
          </cell>
          <cell r="BA16">
            <v>0</v>
          </cell>
          <cell r="BB16">
            <v>0</v>
          </cell>
          <cell r="BC16">
            <v>0</v>
          </cell>
          <cell r="BD16">
            <v>0</v>
          </cell>
          <cell r="BE16">
            <v>0</v>
          </cell>
          <cell r="BF16">
            <v>0</v>
          </cell>
        </row>
        <row r="17">
          <cell r="A17" t="str">
            <v>(% NSBP)</v>
          </cell>
          <cell r="B17">
            <v>8.2316770314961145E-3</v>
          </cell>
          <cell r="D17">
            <v>-3000</v>
          </cell>
          <cell r="E17" t="str">
            <v>UW Costs</v>
          </cell>
          <cell r="G17">
            <v>-3000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W17">
            <v>0</v>
          </cell>
          <cell r="AX17">
            <v>0</v>
          </cell>
          <cell r="AY17">
            <v>0</v>
          </cell>
          <cell r="AZ17">
            <v>0</v>
          </cell>
          <cell r="BA17">
            <v>0</v>
          </cell>
          <cell r="BB17">
            <v>0</v>
          </cell>
          <cell r="BC17">
            <v>0</v>
          </cell>
          <cell r="BD17">
            <v>0</v>
          </cell>
          <cell r="BE17">
            <v>0</v>
          </cell>
          <cell r="BF17">
            <v>0</v>
          </cell>
        </row>
        <row r="18">
          <cell r="A18" t="str">
            <v>(% NSBP)</v>
          </cell>
          <cell r="B18">
            <v>2.5000000000000001E-3</v>
          </cell>
          <cell r="D18">
            <v>-911.11446322583288</v>
          </cell>
          <cell r="E18" t="str">
            <v>SGAM Acquisition Fees</v>
          </cell>
          <cell r="G18">
            <v>-911.11446322583288</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W18">
            <v>0</v>
          </cell>
          <cell r="AX18">
            <v>0</v>
          </cell>
          <cell r="AY18">
            <v>0</v>
          </cell>
          <cell r="AZ18">
            <v>0</v>
          </cell>
          <cell r="BA18">
            <v>0</v>
          </cell>
          <cell r="BB18">
            <v>0</v>
          </cell>
          <cell r="BC18">
            <v>0</v>
          </cell>
          <cell r="BD18">
            <v>0</v>
          </cell>
          <cell r="BE18">
            <v>0</v>
          </cell>
          <cell r="BF18">
            <v>0</v>
          </cell>
        </row>
        <row r="19">
          <cell r="A19" t="str">
            <v>(% NSBP)</v>
          </cell>
          <cell r="B19">
            <v>5.4999999999999997E-3</v>
          </cell>
          <cell r="D19">
            <v>-2004.4518190968322</v>
          </cell>
          <cell r="E19" t="str">
            <v>Other Acquisition Fees</v>
          </cell>
          <cell r="G19">
            <v>-2004.4518190968322</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W19">
            <v>0</v>
          </cell>
          <cell r="AX19">
            <v>0</v>
          </cell>
          <cell r="AY19">
            <v>0</v>
          </cell>
          <cell r="AZ19">
            <v>0</v>
          </cell>
          <cell r="BA19">
            <v>0</v>
          </cell>
          <cell r="BB19">
            <v>0</v>
          </cell>
          <cell r="BC19">
            <v>0</v>
          </cell>
          <cell r="BD19">
            <v>0</v>
          </cell>
          <cell r="BE19">
            <v>0</v>
          </cell>
          <cell r="BF19">
            <v>0</v>
          </cell>
        </row>
        <row r="20">
          <cell r="A20" t="str">
            <v>(% NSBP)</v>
          </cell>
          <cell r="B20">
            <v>0.03</v>
          </cell>
          <cell r="D20">
            <v>-10933.373558709995</v>
          </cell>
          <cell r="E20" t="str">
            <v>Broker Fees</v>
          </cell>
          <cell r="G20">
            <v>-10933.373558709995</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W20">
            <v>0</v>
          </cell>
          <cell r="AX20">
            <v>0</v>
          </cell>
          <cell r="AY20">
            <v>0</v>
          </cell>
          <cell r="AZ20">
            <v>0</v>
          </cell>
          <cell r="BA20">
            <v>0</v>
          </cell>
          <cell r="BB20">
            <v>0</v>
          </cell>
          <cell r="BC20">
            <v>0</v>
          </cell>
          <cell r="BD20">
            <v>0</v>
          </cell>
          <cell r="BE20">
            <v>0</v>
          </cell>
          <cell r="BF20">
            <v>0</v>
          </cell>
        </row>
        <row r="21">
          <cell r="A21" t="str">
            <v>(% Expenses)</v>
          </cell>
          <cell r="B21">
            <v>0.31088891037697991</v>
          </cell>
          <cell r="D21">
            <v>-7499.3990378128919</v>
          </cell>
          <cell r="E21" t="str">
            <v>VAT on Expenses</v>
          </cell>
          <cell r="G21">
            <v>-7499.3990378128919</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W21">
            <v>0</v>
          </cell>
          <cell r="AX21">
            <v>0</v>
          </cell>
          <cell r="AY21">
            <v>0</v>
          </cell>
          <cell r="AZ21">
            <v>0</v>
          </cell>
          <cell r="BA21">
            <v>0</v>
          </cell>
          <cell r="BB21">
            <v>0</v>
          </cell>
          <cell r="BC21">
            <v>0</v>
          </cell>
          <cell r="BD21">
            <v>0</v>
          </cell>
          <cell r="BE21">
            <v>0</v>
          </cell>
          <cell r="BF21">
            <v>0</v>
          </cell>
        </row>
        <row r="22">
          <cell r="A22" t="str">
            <v>(% NSBP)</v>
          </cell>
          <cell r="B22">
            <v>0</v>
          </cell>
          <cell r="D22">
            <v>0</v>
          </cell>
          <cell r="E22" t="str">
            <v>VAT on Acquisition</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W22">
            <v>0</v>
          </cell>
          <cell r="AX22">
            <v>0</v>
          </cell>
          <cell r="AY22">
            <v>0</v>
          </cell>
          <cell r="AZ22">
            <v>0</v>
          </cell>
          <cell r="BA22">
            <v>0</v>
          </cell>
          <cell r="BB22">
            <v>0</v>
          </cell>
          <cell r="BC22">
            <v>0</v>
          </cell>
          <cell r="BD22">
            <v>0</v>
          </cell>
          <cell r="BE22">
            <v>0</v>
          </cell>
          <cell r="BF22">
            <v>0</v>
          </cell>
        </row>
        <row r="23">
          <cell r="A23" t="str">
            <v>Amount</v>
          </cell>
          <cell r="B23">
            <v>0</v>
          </cell>
          <cell r="D23">
            <v>0</v>
          </cell>
          <cell r="E23" t="str">
            <v>Residual VAT</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W23">
            <v>0</v>
          </cell>
          <cell r="AX23">
            <v>0</v>
          </cell>
          <cell r="AY23">
            <v>0</v>
          </cell>
          <cell r="AZ23">
            <v>0</v>
          </cell>
          <cell r="BA23">
            <v>0</v>
          </cell>
          <cell r="BB23">
            <v>0</v>
          </cell>
          <cell r="BC23">
            <v>0</v>
          </cell>
          <cell r="BD23">
            <v>0</v>
          </cell>
          <cell r="BE23">
            <v>0</v>
          </cell>
          <cell r="BF23">
            <v>0</v>
          </cell>
        </row>
        <row r="24">
          <cell r="A24" t="str">
            <v>Delay</v>
          </cell>
          <cell r="B24">
            <v>2</v>
          </cell>
          <cell r="D24">
            <v>7499.3990378128919</v>
          </cell>
          <cell r="E24" t="str">
            <v>VAT Offset</v>
          </cell>
          <cell r="G24">
            <v>0</v>
          </cell>
          <cell r="H24">
            <v>0</v>
          </cell>
          <cell r="I24">
            <v>7499.3990378128919</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W24">
            <v>7499.3990378128919</v>
          </cell>
          <cell r="AX24">
            <v>0</v>
          </cell>
          <cell r="AY24">
            <v>0</v>
          </cell>
          <cell r="AZ24">
            <v>0</v>
          </cell>
          <cell r="BA24">
            <v>0</v>
          </cell>
          <cell r="BB24">
            <v>0</v>
          </cell>
          <cell r="BC24">
            <v>0</v>
          </cell>
          <cell r="BD24">
            <v>0</v>
          </cell>
          <cell r="BE24">
            <v>0</v>
          </cell>
          <cell r="BF24">
            <v>0</v>
          </cell>
        </row>
        <row r="26">
          <cell r="D26">
            <v>-397781.92382736574</v>
          </cell>
          <cell r="E26" t="str">
            <v>AIC</v>
          </cell>
          <cell r="G26">
            <v>-405281.32286517863</v>
          </cell>
          <cell r="H26">
            <v>0</v>
          </cell>
          <cell r="I26">
            <v>7499.3990378128919</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W26">
            <v>7499.3990378128919</v>
          </cell>
          <cell r="AX26">
            <v>0</v>
          </cell>
          <cell r="AY26">
            <v>0</v>
          </cell>
          <cell r="AZ26">
            <v>0</v>
          </cell>
          <cell r="BA26">
            <v>0</v>
          </cell>
          <cell r="BB26">
            <v>0</v>
          </cell>
          <cell r="BC26">
            <v>0</v>
          </cell>
          <cell r="BD26">
            <v>0</v>
          </cell>
          <cell r="BE26">
            <v>0</v>
          </cell>
          <cell r="BF26">
            <v>0</v>
          </cell>
        </row>
        <row r="29">
          <cell r="D29">
            <v>-22850</v>
          </cell>
          <cell r="E29" t="str">
            <v>Capex (fees included)</v>
          </cell>
          <cell r="G29">
            <v>0</v>
          </cell>
          <cell r="H29">
            <v>-2282.5</v>
          </cell>
          <cell r="I29">
            <v>-1082.5</v>
          </cell>
          <cell r="J29">
            <v>-1082.5</v>
          </cell>
          <cell r="K29">
            <v>-1082.5</v>
          </cell>
          <cell r="L29">
            <v>-1082.5</v>
          </cell>
          <cell r="M29">
            <v>-1082.5</v>
          </cell>
          <cell r="N29">
            <v>-1082.5</v>
          </cell>
          <cell r="O29">
            <v>-1082.5</v>
          </cell>
          <cell r="P29">
            <v>-1082.5</v>
          </cell>
          <cell r="Q29">
            <v>-1082.5</v>
          </cell>
          <cell r="R29">
            <v>-1082.5</v>
          </cell>
          <cell r="S29">
            <v>-1082.5</v>
          </cell>
          <cell r="T29">
            <v>-1082.5</v>
          </cell>
          <cell r="U29">
            <v>-1082.5</v>
          </cell>
          <cell r="V29">
            <v>-1082.5</v>
          </cell>
          <cell r="W29">
            <v>-1082.5</v>
          </cell>
          <cell r="X29">
            <v>-1082.5</v>
          </cell>
          <cell r="Y29">
            <v>-1082.5</v>
          </cell>
          <cell r="Z29">
            <v>-1082.5</v>
          </cell>
          <cell r="AA29">
            <v>-1082.5</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W29">
            <v>-5530</v>
          </cell>
          <cell r="AX29">
            <v>-4330</v>
          </cell>
          <cell r="AY29">
            <v>-4330</v>
          </cell>
          <cell r="AZ29">
            <v>-4330</v>
          </cell>
          <cell r="BA29">
            <v>-4330</v>
          </cell>
          <cell r="BB29">
            <v>0</v>
          </cell>
          <cell r="BC29">
            <v>0</v>
          </cell>
          <cell r="BD29">
            <v>0</v>
          </cell>
          <cell r="BE29">
            <v>0</v>
          </cell>
          <cell r="BF29">
            <v>0</v>
          </cell>
        </row>
        <row r="30">
          <cell r="A30" t="str">
            <v>(% Expenses)</v>
          </cell>
          <cell r="B30">
            <v>0</v>
          </cell>
          <cell r="D30">
            <v>0</v>
          </cell>
          <cell r="E30" t="str">
            <v>VAT paid on Capex</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W30">
            <v>0</v>
          </cell>
          <cell r="AX30">
            <v>0</v>
          </cell>
          <cell r="AY30">
            <v>0</v>
          </cell>
          <cell r="AZ30">
            <v>0</v>
          </cell>
          <cell r="BA30">
            <v>0</v>
          </cell>
          <cell r="BB30">
            <v>0</v>
          </cell>
          <cell r="BC30">
            <v>0</v>
          </cell>
          <cell r="BD30">
            <v>0</v>
          </cell>
          <cell r="BE30">
            <v>0</v>
          </cell>
          <cell r="BF30">
            <v>0</v>
          </cell>
        </row>
        <row r="31">
          <cell r="A31" t="str">
            <v>Delay</v>
          </cell>
          <cell r="B31" t="str">
            <v>NA</v>
          </cell>
          <cell r="D31">
            <v>0</v>
          </cell>
          <cell r="E31" t="str">
            <v>VAT Offset</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W31">
            <v>0</v>
          </cell>
          <cell r="AX31">
            <v>0</v>
          </cell>
          <cell r="AY31">
            <v>0</v>
          </cell>
          <cell r="AZ31">
            <v>0</v>
          </cell>
          <cell r="BA31">
            <v>0</v>
          </cell>
          <cell r="BB31">
            <v>0</v>
          </cell>
          <cell r="BC31">
            <v>0</v>
          </cell>
          <cell r="BD31">
            <v>0</v>
          </cell>
          <cell r="BE31">
            <v>0</v>
          </cell>
          <cell r="BF31">
            <v>0</v>
          </cell>
        </row>
        <row r="33">
          <cell r="D33">
            <v>-22850</v>
          </cell>
          <cell r="E33" t="str">
            <v>Capex</v>
          </cell>
          <cell r="H33">
            <v>-2282.5</v>
          </cell>
          <cell r="I33">
            <v>-1082.5</v>
          </cell>
          <cell r="J33">
            <v>-1082.5</v>
          </cell>
          <cell r="K33">
            <v>-1082.5</v>
          </cell>
          <cell r="L33">
            <v>-1082.5</v>
          </cell>
          <cell r="M33">
            <v>-1082.5</v>
          </cell>
          <cell r="N33">
            <v>-1082.5</v>
          </cell>
          <cell r="O33">
            <v>-1082.5</v>
          </cell>
          <cell r="P33">
            <v>-1082.5</v>
          </cell>
          <cell r="Q33">
            <v>-1082.5</v>
          </cell>
          <cell r="R33">
            <v>-1082.5</v>
          </cell>
          <cell r="S33">
            <v>-1082.5</v>
          </cell>
          <cell r="T33">
            <v>-1082.5</v>
          </cell>
          <cell r="U33">
            <v>-1082.5</v>
          </cell>
          <cell r="V33">
            <v>-1082.5</v>
          </cell>
          <cell r="W33">
            <v>-1082.5</v>
          </cell>
          <cell r="X33">
            <v>-1082.5</v>
          </cell>
          <cell r="Y33">
            <v>-1082.5</v>
          </cell>
          <cell r="Z33">
            <v>-1082.5</v>
          </cell>
          <cell r="AA33">
            <v>-1082.5</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W33">
            <v>-5530</v>
          </cell>
          <cell r="AX33">
            <v>-4330</v>
          </cell>
          <cell r="AY33">
            <v>-4330</v>
          </cell>
          <cell r="AZ33">
            <v>-4330</v>
          </cell>
          <cell r="BA33">
            <v>-4330</v>
          </cell>
          <cell r="BB33">
            <v>0</v>
          </cell>
          <cell r="BC33">
            <v>0</v>
          </cell>
          <cell r="BD33">
            <v>0</v>
          </cell>
          <cell r="BE33">
            <v>0</v>
          </cell>
          <cell r="BF33">
            <v>0</v>
          </cell>
        </row>
        <row r="36">
          <cell r="D36">
            <v>207722.74549999999</v>
          </cell>
          <cell r="E36" t="str">
            <v>Rent</v>
          </cell>
          <cell r="G36">
            <v>0</v>
          </cell>
          <cell r="H36">
            <v>9450</v>
          </cell>
          <cell r="I36">
            <v>9450</v>
          </cell>
          <cell r="J36">
            <v>9450</v>
          </cell>
          <cell r="K36">
            <v>9450</v>
          </cell>
          <cell r="L36">
            <v>9450</v>
          </cell>
          <cell r="M36">
            <v>9450</v>
          </cell>
          <cell r="N36">
            <v>9450</v>
          </cell>
          <cell r="O36">
            <v>9450</v>
          </cell>
          <cell r="P36">
            <v>9450</v>
          </cell>
          <cell r="Q36">
            <v>9450</v>
          </cell>
          <cell r="R36">
            <v>9450</v>
          </cell>
          <cell r="S36">
            <v>9450</v>
          </cell>
          <cell r="T36">
            <v>9450</v>
          </cell>
          <cell r="U36">
            <v>9450</v>
          </cell>
          <cell r="V36">
            <v>9450</v>
          </cell>
          <cell r="W36">
            <v>9450</v>
          </cell>
          <cell r="X36">
            <v>9450</v>
          </cell>
          <cell r="Y36">
            <v>9450</v>
          </cell>
          <cell r="Z36">
            <v>9450</v>
          </cell>
          <cell r="AA36">
            <v>9272.7455000000027</v>
          </cell>
          <cell r="AB36">
            <v>9450</v>
          </cell>
          <cell r="AC36">
            <v>9450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W36">
            <v>37800</v>
          </cell>
          <cell r="AX36">
            <v>37800</v>
          </cell>
          <cell r="AY36">
            <v>37800</v>
          </cell>
          <cell r="AZ36">
            <v>37800</v>
          </cell>
          <cell r="BA36">
            <v>37622.745500000005</v>
          </cell>
          <cell r="BB36">
            <v>18900</v>
          </cell>
          <cell r="BC36">
            <v>0</v>
          </cell>
          <cell r="BD36">
            <v>0</v>
          </cell>
          <cell r="BE36">
            <v>0</v>
          </cell>
          <cell r="BF36">
            <v>0</v>
          </cell>
        </row>
        <row r="37">
          <cell r="D37">
            <v>-39042.866499999996</v>
          </cell>
          <cell r="E37" t="str">
            <v>Non Recoverable Expenses</v>
          </cell>
          <cell r="G37">
            <v>0</v>
          </cell>
          <cell r="H37">
            <v>-1774.6757500000001</v>
          </cell>
          <cell r="I37">
            <v>-1774.6757500000001</v>
          </cell>
          <cell r="J37">
            <v>-1774.6757500000001</v>
          </cell>
          <cell r="K37">
            <v>-1774.6757500000001</v>
          </cell>
          <cell r="L37">
            <v>-1774.6757500000001</v>
          </cell>
          <cell r="M37">
            <v>-1774.6757500000001</v>
          </cell>
          <cell r="N37">
            <v>-1774.6757500000001</v>
          </cell>
          <cell r="O37">
            <v>-1774.6757500000001</v>
          </cell>
          <cell r="P37">
            <v>-1774.6757500000001</v>
          </cell>
          <cell r="Q37">
            <v>-1774.6757500000001</v>
          </cell>
          <cell r="R37">
            <v>-1774.6757500000001</v>
          </cell>
          <cell r="S37">
            <v>-1774.6757500000001</v>
          </cell>
          <cell r="T37">
            <v>-1774.6757500000001</v>
          </cell>
          <cell r="U37">
            <v>-1774.6757500000001</v>
          </cell>
          <cell r="V37">
            <v>-1774.6757500000001</v>
          </cell>
          <cell r="W37">
            <v>-1774.6757500000001</v>
          </cell>
          <cell r="X37">
            <v>-1774.6757500000001</v>
          </cell>
          <cell r="Y37">
            <v>-1774.6757500000001</v>
          </cell>
          <cell r="Z37">
            <v>-1774.6757500000001</v>
          </cell>
          <cell r="AA37">
            <v>-1774.6757500000001</v>
          </cell>
          <cell r="AB37">
            <v>-1774.6757500000001</v>
          </cell>
          <cell r="AC37">
            <v>-1774.6757500000001</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W37">
            <v>-7098.7030000000004</v>
          </cell>
          <cell r="AX37">
            <v>-7098.7030000000004</v>
          </cell>
          <cell r="AY37">
            <v>-7098.7030000000004</v>
          </cell>
          <cell r="AZ37">
            <v>-7098.7030000000004</v>
          </cell>
          <cell r="BA37">
            <v>-7098.7030000000004</v>
          </cell>
          <cell r="BB37">
            <v>-3549.3515000000002</v>
          </cell>
          <cell r="BC37">
            <v>0</v>
          </cell>
          <cell r="BD37">
            <v>0</v>
          </cell>
          <cell r="BE37">
            <v>0</v>
          </cell>
          <cell r="BF37">
            <v>0</v>
          </cell>
        </row>
        <row r="38">
          <cell r="A38" t="str">
            <v>(% Rent, Expenses)</v>
          </cell>
          <cell r="B38">
            <v>0</v>
          </cell>
          <cell r="D38">
            <v>0</v>
          </cell>
          <cell r="E38" t="str">
            <v>VAT collected on Rent</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W38">
            <v>0</v>
          </cell>
          <cell r="AX38">
            <v>0</v>
          </cell>
          <cell r="AY38">
            <v>0</v>
          </cell>
          <cell r="AZ38">
            <v>0</v>
          </cell>
          <cell r="BA38">
            <v>0</v>
          </cell>
          <cell r="BB38">
            <v>0</v>
          </cell>
          <cell r="BC38">
            <v>0</v>
          </cell>
          <cell r="BD38">
            <v>0</v>
          </cell>
          <cell r="BE38">
            <v>0</v>
          </cell>
          <cell r="BF38">
            <v>0</v>
          </cell>
        </row>
        <row r="39">
          <cell r="D39">
            <v>0</v>
          </cell>
          <cell r="E39" t="str">
            <v>VAT paid on NRE</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W39">
            <v>0</v>
          </cell>
          <cell r="AX39">
            <v>0</v>
          </cell>
          <cell r="AY39">
            <v>0</v>
          </cell>
          <cell r="AZ39">
            <v>0</v>
          </cell>
          <cell r="BA39">
            <v>0</v>
          </cell>
          <cell r="BB39">
            <v>0</v>
          </cell>
          <cell r="BC39">
            <v>0</v>
          </cell>
          <cell r="BD39">
            <v>0</v>
          </cell>
          <cell r="BE39">
            <v>0</v>
          </cell>
          <cell r="BF39">
            <v>0</v>
          </cell>
        </row>
        <row r="40">
          <cell r="A40" t="str">
            <v>Delay</v>
          </cell>
          <cell r="B40" t="str">
            <v>NA</v>
          </cell>
          <cell r="D40">
            <v>0</v>
          </cell>
          <cell r="E40" t="str">
            <v>VAT Offset</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W40">
            <v>0</v>
          </cell>
          <cell r="AX40">
            <v>0</v>
          </cell>
          <cell r="AY40">
            <v>0</v>
          </cell>
          <cell r="AZ40">
            <v>0</v>
          </cell>
          <cell r="BA40">
            <v>0</v>
          </cell>
          <cell r="BB40">
            <v>0</v>
          </cell>
          <cell r="BC40">
            <v>0</v>
          </cell>
          <cell r="BD40">
            <v>0</v>
          </cell>
          <cell r="BE40">
            <v>0</v>
          </cell>
          <cell r="BF40">
            <v>0</v>
          </cell>
        </row>
        <row r="42">
          <cell r="D42">
            <v>168679.87900000004</v>
          </cell>
          <cell r="E42" t="str">
            <v>NOI</v>
          </cell>
          <cell r="H42">
            <v>7675.3242499999997</v>
          </cell>
          <cell r="I42">
            <v>7675.3242499999997</v>
          </cell>
          <cell r="J42">
            <v>7675.3242499999997</v>
          </cell>
          <cell r="K42">
            <v>7675.3242499999997</v>
          </cell>
          <cell r="L42">
            <v>7675.3242499999997</v>
          </cell>
          <cell r="M42">
            <v>7675.3242499999997</v>
          </cell>
          <cell r="N42">
            <v>7675.3242499999997</v>
          </cell>
          <cell r="O42">
            <v>7675.3242499999997</v>
          </cell>
          <cell r="P42">
            <v>7675.3242499999997</v>
          </cell>
          <cell r="Q42">
            <v>7675.3242499999997</v>
          </cell>
          <cell r="R42">
            <v>7675.3242499999997</v>
          </cell>
          <cell r="S42">
            <v>7675.3242499999997</v>
          </cell>
          <cell r="T42">
            <v>7675.3242499999997</v>
          </cell>
          <cell r="U42">
            <v>7675.3242499999997</v>
          </cell>
          <cell r="V42">
            <v>7675.3242499999997</v>
          </cell>
          <cell r="W42">
            <v>7675.3242499999997</v>
          </cell>
          <cell r="X42">
            <v>7675.3242499999997</v>
          </cell>
          <cell r="Y42">
            <v>7675.3242499999997</v>
          </cell>
          <cell r="Z42">
            <v>7675.3242499999997</v>
          </cell>
          <cell r="AA42">
            <v>7498.0697500000024</v>
          </cell>
          <cell r="AB42">
            <v>7675.3242499999997</v>
          </cell>
          <cell r="AC42">
            <v>7675.3242499999997</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W42">
            <v>30701.296999999999</v>
          </cell>
          <cell r="AX42">
            <v>30701.296999999999</v>
          </cell>
          <cell r="AY42">
            <v>30701.296999999999</v>
          </cell>
          <cell r="AZ42">
            <v>30701.296999999999</v>
          </cell>
          <cell r="BA42">
            <v>30524.042500000003</v>
          </cell>
          <cell r="BB42">
            <v>15350.648499999999</v>
          </cell>
          <cell r="BC42">
            <v>0</v>
          </cell>
          <cell r="BD42">
            <v>0</v>
          </cell>
          <cell r="BE42">
            <v>0</v>
          </cell>
          <cell r="BF42">
            <v>0</v>
          </cell>
        </row>
        <row r="45">
          <cell r="D45">
            <v>-4154.4549100000004</v>
          </cell>
          <cell r="E45" t="str">
            <v>PM Fees</v>
          </cell>
          <cell r="G45">
            <v>0</v>
          </cell>
          <cell r="H45">
            <v>-189</v>
          </cell>
          <cell r="I45">
            <v>-189</v>
          </cell>
          <cell r="J45">
            <v>-189</v>
          </cell>
          <cell r="K45">
            <v>-189</v>
          </cell>
          <cell r="L45">
            <v>-189</v>
          </cell>
          <cell r="M45">
            <v>-189</v>
          </cell>
          <cell r="N45">
            <v>-189</v>
          </cell>
          <cell r="O45">
            <v>-189</v>
          </cell>
          <cell r="P45">
            <v>-189</v>
          </cell>
          <cell r="Q45">
            <v>-189</v>
          </cell>
          <cell r="R45">
            <v>-189</v>
          </cell>
          <cell r="S45">
            <v>-189</v>
          </cell>
          <cell r="T45">
            <v>-189</v>
          </cell>
          <cell r="U45">
            <v>-189</v>
          </cell>
          <cell r="V45">
            <v>-189</v>
          </cell>
          <cell r="W45">
            <v>-189</v>
          </cell>
          <cell r="X45">
            <v>-189</v>
          </cell>
          <cell r="Y45">
            <v>-189</v>
          </cell>
          <cell r="Z45">
            <v>-189</v>
          </cell>
          <cell r="AA45">
            <v>-185.45491000000004</v>
          </cell>
          <cell r="AB45">
            <v>-189</v>
          </cell>
          <cell r="AC45">
            <v>-189</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W45">
            <v>-756</v>
          </cell>
          <cell r="AX45">
            <v>-756</v>
          </cell>
          <cell r="AY45">
            <v>-756</v>
          </cell>
          <cell r="AZ45">
            <v>-756</v>
          </cell>
          <cell r="BA45">
            <v>-752.45491000000004</v>
          </cell>
          <cell r="BB45">
            <v>-378</v>
          </cell>
          <cell r="BC45">
            <v>0</v>
          </cell>
          <cell r="BD45">
            <v>0</v>
          </cell>
          <cell r="BE45">
            <v>0</v>
          </cell>
          <cell r="BF45">
            <v>0</v>
          </cell>
        </row>
        <row r="46">
          <cell r="A46" t="str">
            <v>(% AIC+Capex)</v>
          </cell>
          <cell r="B46">
            <v>2.500998950407193E-3</v>
          </cell>
          <cell r="D46">
            <v>-5783.6889526262812</v>
          </cell>
          <cell r="E46" t="str">
            <v>SGAM AM Fees</v>
          </cell>
          <cell r="G46">
            <v>0</v>
          </cell>
          <cell r="H46">
            <v>-262.89495239210362</v>
          </cell>
          <cell r="I46">
            <v>-262.89495239210362</v>
          </cell>
          <cell r="J46">
            <v>-262.89495239210362</v>
          </cell>
          <cell r="K46">
            <v>-262.89495239210362</v>
          </cell>
          <cell r="L46">
            <v>-262.89495239210362</v>
          </cell>
          <cell r="M46">
            <v>-262.89495239210362</v>
          </cell>
          <cell r="N46">
            <v>-262.89495239210362</v>
          </cell>
          <cell r="O46">
            <v>-262.89495239210362</v>
          </cell>
          <cell r="P46">
            <v>-262.89495239210362</v>
          </cell>
          <cell r="Q46">
            <v>-262.89495239210362</v>
          </cell>
          <cell r="R46">
            <v>-262.89495239210362</v>
          </cell>
          <cell r="S46">
            <v>-262.89495239210362</v>
          </cell>
          <cell r="T46">
            <v>-262.89495239210362</v>
          </cell>
          <cell r="U46">
            <v>-262.89495239210362</v>
          </cell>
          <cell r="V46">
            <v>-262.89495239210362</v>
          </cell>
          <cell r="W46">
            <v>-262.89495239210362</v>
          </cell>
          <cell r="X46">
            <v>-262.89495239210362</v>
          </cell>
          <cell r="Y46">
            <v>-262.89495239210362</v>
          </cell>
          <cell r="Z46">
            <v>-262.89495239210362</v>
          </cell>
          <cell r="AA46">
            <v>-262.89495239210362</v>
          </cell>
          <cell r="AB46">
            <v>-262.89495239210362</v>
          </cell>
          <cell r="AC46">
            <v>-262.89495239210362</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W46">
            <v>-1051.5798095684145</v>
          </cell>
          <cell r="AX46">
            <v>-1051.5798095684145</v>
          </cell>
          <cell r="AY46">
            <v>-1051.5798095684145</v>
          </cell>
          <cell r="AZ46">
            <v>-1051.5798095684145</v>
          </cell>
          <cell r="BA46">
            <v>-1051.5798095684145</v>
          </cell>
          <cell r="BB46">
            <v>-525.78990478420724</v>
          </cell>
          <cell r="BC46">
            <v>0</v>
          </cell>
          <cell r="BD46">
            <v>0</v>
          </cell>
          <cell r="BE46">
            <v>0</v>
          </cell>
          <cell r="BF46">
            <v>0</v>
          </cell>
        </row>
        <row r="47">
          <cell r="B47">
            <v>5.001997900814386E-3</v>
          </cell>
          <cell r="D47">
            <v>-11567.377905252562</v>
          </cell>
          <cell r="E47" t="str">
            <v>Other AM Fees</v>
          </cell>
          <cell r="G47">
            <v>0</v>
          </cell>
          <cell r="H47">
            <v>-525.78990478420724</v>
          </cell>
          <cell r="I47">
            <v>-525.78990478420724</v>
          </cell>
          <cell r="J47">
            <v>-525.78990478420724</v>
          </cell>
          <cell r="K47">
            <v>-525.78990478420724</v>
          </cell>
          <cell r="L47">
            <v>-525.78990478420724</v>
          </cell>
          <cell r="M47">
            <v>-525.78990478420724</v>
          </cell>
          <cell r="N47">
            <v>-525.78990478420724</v>
          </cell>
          <cell r="O47">
            <v>-525.78990478420724</v>
          </cell>
          <cell r="P47">
            <v>-525.78990478420724</v>
          </cell>
          <cell r="Q47">
            <v>-525.78990478420724</v>
          </cell>
          <cell r="R47">
            <v>-525.78990478420724</v>
          </cell>
          <cell r="S47">
            <v>-525.78990478420724</v>
          </cell>
          <cell r="T47">
            <v>-525.78990478420724</v>
          </cell>
          <cell r="U47">
            <v>-525.78990478420724</v>
          </cell>
          <cell r="V47">
            <v>-525.78990478420724</v>
          </cell>
          <cell r="W47">
            <v>-525.78990478420724</v>
          </cell>
          <cell r="X47">
            <v>-525.78990478420724</v>
          </cell>
          <cell r="Y47">
            <v>-525.78990478420724</v>
          </cell>
          <cell r="Z47">
            <v>-525.78990478420724</v>
          </cell>
          <cell r="AA47">
            <v>-525.78990478420724</v>
          </cell>
          <cell r="AB47">
            <v>-525.78990478420724</v>
          </cell>
          <cell r="AC47">
            <v>-525.78990478420724</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W47">
            <v>-2103.159619136829</v>
          </cell>
          <cell r="AX47">
            <v>-2103.159619136829</v>
          </cell>
          <cell r="AY47">
            <v>-2103.159619136829</v>
          </cell>
          <cell r="AZ47">
            <v>-2103.159619136829</v>
          </cell>
          <cell r="BA47">
            <v>-2103.159619136829</v>
          </cell>
          <cell r="BB47">
            <v>-1051.5798095684145</v>
          </cell>
          <cell r="BC47">
            <v>0</v>
          </cell>
          <cell r="BD47">
            <v>0</v>
          </cell>
          <cell r="BE47">
            <v>0</v>
          </cell>
          <cell r="BF47">
            <v>0</v>
          </cell>
        </row>
        <row r="48">
          <cell r="A48" t="str">
            <v>(% Financed Amount)</v>
          </cell>
          <cell r="B48">
            <v>0</v>
          </cell>
          <cell r="D48">
            <v>0</v>
          </cell>
          <cell r="E48" t="str">
            <v>SGAM Financing Fees</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W48">
            <v>0</v>
          </cell>
          <cell r="AX48">
            <v>0</v>
          </cell>
          <cell r="AY48">
            <v>0</v>
          </cell>
          <cell r="AZ48">
            <v>0</v>
          </cell>
          <cell r="BA48">
            <v>0</v>
          </cell>
          <cell r="BB48">
            <v>0</v>
          </cell>
          <cell r="BC48">
            <v>0</v>
          </cell>
          <cell r="BD48">
            <v>0</v>
          </cell>
          <cell r="BE48">
            <v>0</v>
          </cell>
          <cell r="BF48">
            <v>0</v>
          </cell>
        </row>
        <row r="49">
          <cell r="D49">
            <v>-683.33584741937466</v>
          </cell>
          <cell r="E49" t="str">
            <v>Other Financing Fees</v>
          </cell>
          <cell r="G49">
            <v>0</v>
          </cell>
          <cell r="H49">
            <v>-683.33584741937466</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W49">
            <v>-683.33584741937466</v>
          </cell>
          <cell r="AX49">
            <v>0</v>
          </cell>
          <cell r="AY49">
            <v>0</v>
          </cell>
          <cell r="AZ49">
            <v>0</v>
          </cell>
          <cell r="BA49">
            <v>0</v>
          </cell>
          <cell r="BB49">
            <v>0</v>
          </cell>
          <cell r="BC49">
            <v>0</v>
          </cell>
          <cell r="BD49">
            <v>0</v>
          </cell>
          <cell r="BE49">
            <v>0</v>
          </cell>
          <cell r="BF49">
            <v>0</v>
          </cell>
        </row>
        <row r="50">
          <cell r="D50">
            <v>0</v>
          </cell>
          <cell r="E50" t="str">
            <v>Letting Fees</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W50">
            <v>0</v>
          </cell>
          <cell r="AX50">
            <v>0</v>
          </cell>
          <cell r="AY50">
            <v>0</v>
          </cell>
          <cell r="AZ50">
            <v>0</v>
          </cell>
          <cell r="BA50">
            <v>0</v>
          </cell>
          <cell r="BB50">
            <v>0</v>
          </cell>
          <cell r="BC50">
            <v>0</v>
          </cell>
          <cell r="BD50">
            <v>0</v>
          </cell>
          <cell r="BE50">
            <v>0</v>
          </cell>
          <cell r="BF50">
            <v>0</v>
          </cell>
        </row>
        <row r="51">
          <cell r="D51">
            <v>0</v>
          </cell>
          <cell r="E51" t="str">
            <v>TIs</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W51">
            <v>0</v>
          </cell>
          <cell r="AX51">
            <v>0</v>
          </cell>
          <cell r="AY51">
            <v>0</v>
          </cell>
          <cell r="AZ51">
            <v>0</v>
          </cell>
          <cell r="BA51">
            <v>0</v>
          </cell>
          <cell r="BB51">
            <v>0</v>
          </cell>
          <cell r="BC51">
            <v>0</v>
          </cell>
          <cell r="BD51">
            <v>0</v>
          </cell>
          <cell r="BE51">
            <v>0</v>
          </cell>
          <cell r="BF51">
            <v>0</v>
          </cell>
        </row>
        <row r="52">
          <cell r="D52">
            <v>0</v>
          </cell>
          <cell r="E52" t="str">
            <v>VAT paid</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W52">
            <v>0</v>
          </cell>
          <cell r="AX52">
            <v>0</v>
          </cell>
          <cell r="AY52">
            <v>0</v>
          </cell>
          <cell r="AZ52">
            <v>0</v>
          </cell>
          <cell r="BA52">
            <v>0</v>
          </cell>
          <cell r="BB52">
            <v>0</v>
          </cell>
          <cell r="BC52">
            <v>0</v>
          </cell>
          <cell r="BD52">
            <v>0</v>
          </cell>
          <cell r="BE52">
            <v>0</v>
          </cell>
          <cell r="BF52">
            <v>0</v>
          </cell>
        </row>
        <row r="53">
          <cell r="A53" t="str">
            <v>Delay</v>
          </cell>
          <cell r="B53" t="str">
            <v>NA</v>
          </cell>
          <cell r="D53">
            <v>0</v>
          </cell>
          <cell r="E53" t="str">
            <v>VAT Offset</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W53">
            <v>0</v>
          </cell>
          <cell r="AX53">
            <v>0</v>
          </cell>
          <cell r="AY53">
            <v>0</v>
          </cell>
          <cell r="AZ53">
            <v>0</v>
          </cell>
          <cell r="BA53">
            <v>0</v>
          </cell>
          <cell r="BB53">
            <v>0</v>
          </cell>
          <cell r="BC53">
            <v>0</v>
          </cell>
          <cell r="BD53">
            <v>0</v>
          </cell>
          <cell r="BE53">
            <v>0</v>
          </cell>
          <cell r="BF53">
            <v>0</v>
          </cell>
        </row>
        <row r="55">
          <cell r="D55">
            <v>-22188.857615298217</v>
          </cell>
          <cell r="E55" t="str">
            <v>Management Fees &amp; Tis</v>
          </cell>
          <cell r="H55">
            <v>-1661.0207045956854</v>
          </cell>
          <cell r="I55">
            <v>-977.68485717631086</v>
          </cell>
          <cell r="J55">
            <v>-977.68485717631086</v>
          </cell>
          <cell r="K55">
            <v>-977.68485717631086</v>
          </cell>
          <cell r="L55">
            <v>-977.68485717631086</v>
          </cell>
          <cell r="M55">
            <v>-977.68485717631086</v>
          </cell>
          <cell r="N55">
            <v>-977.68485717631086</v>
          </cell>
          <cell r="O55">
            <v>-977.68485717631086</v>
          </cell>
          <cell r="P55">
            <v>-977.68485717631086</v>
          </cell>
          <cell r="Q55">
            <v>-977.68485717631086</v>
          </cell>
          <cell r="R55">
            <v>-977.68485717631086</v>
          </cell>
          <cell r="S55">
            <v>-977.68485717631086</v>
          </cell>
          <cell r="T55">
            <v>-977.68485717631086</v>
          </cell>
          <cell r="U55">
            <v>-977.68485717631086</v>
          </cell>
          <cell r="V55">
            <v>-977.68485717631086</v>
          </cell>
          <cell r="W55">
            <v>-977.68485717631086</v>
          </cell>
          <cell r="X55">
            <v>-977.68485717631086</v>
          </cell>
          <cell r="Y55">
            <v>-977.68485717631086</v>
          </cell>
          <cell r="Z55">
            <v>-977.68485717631086</v>
          </cell>
          <cell r="AA55">
            <v>-974.1397671763109</v>
          </cell>
          <cell r="AB55">
            <v>-977.68485717631086</v>
          </cell>
          <cell r="AC55">
            <v>-977.68485717631086</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W55">
            <v>-4594.0752761246176</v>
          </cell>
          <cell r="AX55">
            <v>-3910.7394287052434</v>
          </cell>
          <cell r="AY55">
            <v>-3910.7394287052434</v>
          </cell>
          <cell r="AZ55">
            <v>-3910.7394287052434</v>
          </cell>
          <cell r="BA55">
            <v>-3907.1943387052434</v>
          </cell>
          <cell r="BB55">
            <v>-1955.3697143526217</v>
          </cell>
          <cell r="BC55">
            <v>0</v>
          </cell>
          <cell r="BD55">
            <v>0</v>
          </cell>
          <cell r="BE55">
            <v>0</v>
          </cell>
          <cell r="BF55">
            <v>0</v>
          </cell>
        </row>
        <row r="58">
          <cell r="D58">
            <v>499088.2833333335</v>
          </cell>
          <cell r="E58" t="str">
            <v>Gross Disposition Value</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499088.2833333335</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W58">
            <v>0</v>
          </cell>
          <cell r="AX58">
            <v>0</v>
          </cell>
          <cell r="AY58">
            <v>0</v>
          </cell>
          <cell r="AZ58">
            <v>0</v>
          </cell>
          <cell r="BA58">
            <v>0</v>
          </cell>
        </row>
        <row r="59">
          <cell r="D59">
            <v>0</v>
          </cell>
          <cell r="E59" t="str">
            <v>Sale Tax</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row>
        <row r="60">
          <cell r="D60">
            <v>499088.2833333335</v>
          </cell>
          <cell r="E60" t="str">
            <v>Net Disposition Value</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499088.2833333335</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W60">
            <v>0</v>
          </cell>
          <cell r="AX60">
            <v>0</v>
          </cell>
          <cell r="AY60">
            <v>0</v>
          </cell>
          <cell r="AZ60">
            <v>0</v>
          </cell>
          <cell r="BA60">
            <v>0</v>
          </cell>
          <cell r="BB60">
            <v>499088.2833333335</v>
          </cell>
          <cell r="BC60">
            <v>0</v>
          </cell>
          <cell r="BD60">
            <v>0</v>
          </cell>
          <cell r="BE60">
            <v>0</v>
          </cell>
          <cell r="BF60">
            <v>0</v>
          </cell>
        </row>
        <row r="61">
          <cell r="D61">
            <v>-11479.030516666669</v>
          </cell>
          <cell r="E61" t="str">
            <v>Sale Fees</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-11479.030516666669</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W61">
            <v>0</v>
          </cell>
          <cell r="AX61">
            <v>0</v>
          </cell>
          <cell r="AY61">
            <v>0</v>
          </cell>
          <cell r="AZ61">
            <v>0</v>
          </cell>
          <cell r="BA61">
            <v>0</v>
          </cell>
          <cell r="BB61">
            <v>-11479.030516666669</v>
          </cell>
          <cell r="BC61">
            <v>0</v>
          </cell>
          <cell r="BD61">
            <v>0</v>
          </cell>
          <cell r="BE61">
            <v>0</v>
          </cell>
          <cell r="BF61">
            <v>0</v>
          </cell>
        </row>
        <row r="62">
          <cell r="A62" t="str">
            <v>(% NDV)</v>
          </cell>
          <cell r="B62">
            <v>2.5000000000000001E-3</v>
          </cell>
          <cell r="D62">
            <v>-1247.7207083333337</v>
          </cell>
          <cell r="E62" t="str">
            <v>SGAM Disposition Fees</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-1247.7207083333337</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W62">
            <v>0</v>
          </cell>
          <cell r="AX62">
            <v>0</v>
          </cell>
          <cell r="AY62">
            <v>0</v>
          </cell>
          <cell r="AZ62">
            <v>0</v>
          </cell>
          <cell r="BA62">
            <v>0</v>
          </cell>
          <cell r="BB62">
            <v>-1247.7207083333337</v>
          </cell>
          <cell r="BC62">
            <v>0</v>
          </cell>
          <cell r="BD62">
            <v>0</v>
          </cell>
          <cell r="BE62">
            <v>0</v>
          </cell>
          <cell r="BF62">
            <v>0</v>
          </cell>
        </row>
        <row r="63">
          <cell r="A63" t="str">
            <v>(% NDV)</v>
          </cell>
          <cell r="B63">
            <v>5.0000000000000001E-3</v>
          </cell>
          <cell r="D63">
            <v>-2495.4414166666675</v>
          </cell>
          <cell r="E63" t="str">
            <v>Other Dispotiion Fees</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-2495.4414166666675</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W63">
            <v>0</v>
          </cell>
          <cell r="AX63">
            <v>0</v>
          </cell>
          <cell r="AY63">
            <v>0</v>
          </cell>
          <cell r="AZ63">
            <v>0</v>
          </cell>
          <cell r="BA63">
            <v>0</v>
          </cell>
          <cell r="BB63">
            <v>-2495.4414166666675</v>
          </cell>
          <cell r="BC63">
            <v>0</v>
          </cell>
          <cell r="BD63">
            <v>0</v>
          </cell>
          <cell r="BE63">
            <v>0</v>
          </cell>
          <cell r="BF63">
            <v>0</v>
          </cell>
        </row>
        <row r="64">
          <cell r="A64" t="str">
            <v>(% Margin)</v>
          </cell>
          <cell r="B64"/>
          <cell r="D64">
            <v>0</v>
          </cell>
          <cell r="E64" t="str">
            <v>VAT on Margin</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W64">
            <v>0</v>
          </cell>
          <cell r="AX64">
            <v>0</v>
          </cell>
          <cell r="AY64">
            <v>0</v>
          </cell>
          <cell r="AZ64">
            <v>0</v>
          </cell>
          <cell r="BA64">
            <v>0</v>
          </cell>
          <cell r="BB64">
            <v>0</v>
          </cell>
          <cell r="BC64">
            <v>0</v>
          </cell>
          <cell r="BD64">
            <v>0</v>
          </cell>
          <cell r="BE64">
            <v>0</v>
          </cell>
          <cell r="BF64">
            <v>0</v>
          </cell>
        </row>
        <row r="65">
          <cell r="D65">
            <v>0</v>
          </cell>
          <cell r="E65" t="str">
            <v>VAT paid</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W65">
            <v>0</v>
          </cell>
          <cell r="AX65">
            <v>0</v>
          </cell>
          <cell r="AY65">
            <v>0</v>
          </cell>
          <cell r="AZ65">
            <v>0</v>
          </cell>
          <cell r="BA65">
            <v>0</v>
          </cell>
          <cell r="BB65">
            <v>0</v>
          </cell>
          <cell r="BC65">
            <v>0</v>
          </cell>
          <cell r="BD65">
            <v>0</v>
          </cell>
          <cell r="BE65">
            <v>0</v>
          </cell>
          <cell r="BF65">
            <v>0</v>
          </cell>
        </row>
        <row r="66">
          <cell r="A66" t="str">
            <v>Delay</v>
          </cell>
          <cell r="B66" t="str">
            <v>NA</v>
          </cell>
          <cell r="D66">
            <v>0</v>
          </cell>
          <cell r="E66" t="str">
            <v>VAT Offset</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W66">
            <v>0</v>
          </cell>
          <cell r="AX66">
            <v>0</v>
          </cell>
          <cell r="AY66">
            <v>0</v>
          </cell>
          <cell r="AZ66">
            <v>0</v>
          </cell>
          <cell r="BA66">
            <v>0</v>
          </cell>
          <cell r="BB66">
            <v>0</v>
          </cell>
          <cell r="BC66">
            <v>0</v>
          </cell>
          <cell r="BD66">
            <v>0</v>
          </cell>
          <cell r="BE66">
            <v>0</v>
          </cell>
          <cell r="BF66">
            <v>0</v>
          </cell>
        </row>
        <row r="68">
          <cell r="D68">
            <v>483866.09069166688</v>
          </cell>
          <cell r="E68" t="str">
            <v>Net Disposition Proceeds</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483866.09069166688</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W68">
            <v>0</v>
          </cell>
          <cell r="AX68">
            <v>0</v>
          </cell>
          <cell r="AY68">
            <v>0</v>
          </cell>
          <cell r="AZ68">
            <v>0</v>
          </cell>
          <cell r="BA68">
            <v>0</v>
          </cell>
          <cell r="BB68">
            <v>483866.09069166688</v>
          </cell>
          <cell r="BC68">
            <v>0</v>
          </cell>
          <cell r="BD68">
            <v>0</v>
          </cell>
          <cell r="BE68">
            <v>0</v>
          </cell>
          <cell r="BF68">
            <v>0</v>
          </cell>
        </row>
        <row r="71">
          <cell r="D71">
            <v>209725.18824900273</v>
          </cell>
          <cell r="E71" t="str">
            <v>Unleveraged Cash Flows</v>
          </cell>
          <cell r="G71">
            <v>-405281.32286517863</v>
          </cell>
          <cell r="H71">
            <v>3731.8035454043143</v>
          </cell>
          <cell r="I71">
            <v>13114.538430636581</v>
          </cell>
          <cell r="J71">
            <v>5615.1393928236885</v>
          </cell>
          <cell r="K71">
            <v>5615.1393928236885</v>
          </cell>
          <cell r="L71">
            <v>5615.1393928236885</v>
          </cell>
          <cell r="M71">
            <v>5615.1393928236885</v>
          </cell>
          <cell r="N71">
            <v>5615.1393928236885</v>
          </cell>
          <cell r="O71">
            <v>5615.1393928236885</v>
          </cell>
          <cell r="P71">
            <v>5615.1393928236885</v>
          </cell>
          <cell r="Q71">
            <v>5615.1393928236885</v>
          </cell>
          <cell r="R71">
            <v>5615.1393928236885</v>
          </cell>
          <cell r="S71">
            <v>5615.1393928236885</v>
          </cell>
          <cell r="T71">
            <v>5615.1393928236885</v>
          </cell>
          <cell r="U71">
            <v>5615.1393928236885</v>
          </cell>
          <cell r="V71">
            <v>5615.1393928236885</v>
          </cell>
          <cell r="W71">
            <v>5615.1393928236885</v>
          </cell>
          <cell r="X71">
            <v>5615.1393928236885</v>
          </cell>
          <cell r="Y71">
            <v>5615.1393928236885</v>
          </cell>
          <cell r="Z71">
            <v>5615.1393928236885</v>
          </cell>
          <cell r="AA71">
            <v>5441.4299828236917</v>
          </cell>
          <cell r="AB71">
            <v>6697.6393928236885</v>
          </cell>
          <cell r="AC71">
            <v>490563.73008449055</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W71">
            <v>28076.620761688268</v>
          </cell>
          <cell r="AX71">
            <v>22460.557571294754</v>
          </cell>
          <cell r="AY71">
            <v>22460.557571294754</v>
          </cell>
          <cell r="AZ71">
            <v>22460.557571294754</v>
          </cell>
          <cell r="BA71">
            <v>22286.848161294758</v>
          </cell>
          <cell r="BB71">
            <v>497261.36947731423</v>
          </cell>
          <cell r="BC71">
            <v>0</v>
          </cell>
          <cell r="BD71">
            <v>0</v>
          </cell>
          <cell r="BE71">
            <v>0</v>
          </cell>
          <cell r="BF71">
            <v>0</v>
          </cell>
        </row>
        <row r="73">
          <cell r="D73" t="str">
            <v>IRR</v>
          </cell>
          <cell r="E73">
            <v>8.991604501400241E-2</v>
          </cell>
        </row>
        <row r="78">
          <cell r="E78" t="str">
            <v>Debt Assumptions</v>
          </cell>
          <cell r="I78" t="str">
            <v>Year 1</v>
          </cell>
          <cell r="M78" t="str">
            <v>Year 2</v>
          </cell>
          <cell r="Q78" t="str">
            <v>Year 3</v>
          </cell>
          <cell r="U78" t="str">
            <v>Year 4</v>
          </cell>
          <cell r="Y78" t="str">
            <v>Year 5</v>
          </cell>
          <cell r="AC78" t="str">
            <v>Year 6</v>
          </cell>
          <cell r="AG78" t="str">
            <v>Year 7</v>
          </cell>
          <cell r="AK78" t="str">
            <v>Year 8</v>
          </cell>
          <cell r="AO78" t="str">
            <v>Year 9</v>
          </cell>
          <cell r="AS78" t="str">
            <v>Year 10</v>
          </cell>
        </row>
        <row r="79">
          <cell r="G79">
            <v>0</v>
          </cell>
          <cell r="H79">
            <v>1</v>
          </cell>
          <cell r="I79">
            <v>2</v>
          </cell>
          <cell r="J79">
            <v>3</v>
          </cell>
          <cell r="K79">
            <v>4</v>
          </cell>
          <cell r="L79">
            <v>5</v>
          </cell>
          <cell r="M79">
            <v>6</v>
          </cell>
          <cell r="N79">
            <v>7</v>
          </cell>
          <cell r="O79">
            <v>8</v>
          </cell>
          <cell r="P79">
            <v>9</v>
          </cell>
          <cell r="Q79">
            <v>10</v>
          </cell>
          <cell r="R79">
            <v>11</v>
          </cell>
          <cell r="S79">
            <v>12</v>
          </cell>
          <cell r="T79">
            <v>13</v>
          </cell>
          <cell r="U79">
            <v>14</v>
          </cell>
          <cell r="V79">
            <v>15</v>
          </cell>
          <cell r="W79">
            <v>16</v>
          </cell>
          <cell r="X79">
            <v>17</v>
          </cell>
          <cell r="Y79">
            <v>18</v>
          </cell>
          <cell r="Z79">
            <v>19</v>
          </cell>
          <cell r="AA79">
            <v>20</v>
          </cell>
          <cell r="AB79">
            <v>21</v>
          </cell>
          <cell r="AC79">
            <v>22</v>
          </cell>
          <cell r="AD79">
            <v>23</v>
          </cell>
          <cell r="AE79">
            <v>24</v>
          </cell>
          <cell r="AF79">
            <v>25</v>
          </cell>
          <cell r="AG79">
            <v>26</v>
          </cell>
          <cell r="AH79">
            <v>27</v>
          </cell>
          <cell r="AI79">
            <v>28</v>
          </cell>
          <cell r="AJ79">
            <v>29</v>
          </cell>
          <cell r="AK79">
            <v>30</v>
          </cell>
          <cell r="AL79">
            <v>31</v>
          </cell>
          <cell r="AM79">
            <v>32</v>
          </cell>
          <cell r="AN79">
            <v>33</v>
          </cell>
          <cell r="AO79">
            <v>34</v>
          </cell>
          <cell r="AP79">
            <v>35</v>
          </cell>
          <cell r="AQ79">
            <v>36</v>
          </cell>
          <cell r="AR79">
            <v>37</v>
          </cell>
          <cell r="AS79">
            <v>38</v>
          </cell>
          <cell r="AT79">
            <v>39</v>
          </cell>
          <cell r="AU79">
            <v>40</v>
          </cell>
          <cell r="AW79" t="str">
            <v>Year 1</v>
          </cell>
          <cell r="AX79" t="str">
            <v>Year 2</v>
          </cell>
          <cell r="AY79" t="str">
            <v>Year 3</v>
          </cell>
          <cell r="AZ79" t="str">
            <v>Year 4</v>
          </cell>
          <cell r="BA79" t="str">
            <v>Year 5</v>
          </cell>
          <cell r="BB79" t="str">
            <v>Year 6</v>
          </cell>
          <cell r="BC79" t="str">
            <v>Year 7</v>
          </cell>
          <cell r="BD79" t="str">
            <v>Year 8</v>
          </cell>
          <cell r="BE79" t="str">
            <v>Year 9</v>
          </cell>
          <cell r="BF79" t="str">
            <v>Year 10</v>
          </cell>
        </row>
        <row r="81">
          <cell r="E81" t="str">
            <v>Current Financing</v>
          </cell>
          <cell r="G81" t="str">
            <v>% Financed</v>
          </cell>
          <cell r="H81" t="str">
            <v>Basis</v>
          </cell>
          <cell r="I81" t="str">
            <v>Amount</v>
          </cell>
          <cell r="J81" t="str">
            <v>Start</v>
          </cell>
          <cell r="K81" t="str">
            <v>Maturity</v>
          </cell>
          <cell r="L81" t="str">
            <v>Interest Rate</v>
          </cell>
          <cell r="M81" t="str">
            <v>Margin</v>
          </cell>
          <cell r="N81" t="str">
            <v>Min. Amort.</v>
          </cell>
          <cell r="O81" t="str">
            <v>Over-Amort. (Y/N)</v>
          </cell>
          <cell r="P81" t="str">
            <v>Release</v>
          </cell>
          <cell r="AW81" t="str">
            <v>Basis</v>
          </cell>
          <cell r="AX81" t="str">
            <v>Amount</v>
          </cell>
          <cell r="AY81" t="str">
            <v>Start</v>
          </cell>
          <cell r="AZ81" t="str">
            <v>Maturity</v>
          </cell>
          <cell r="BA81" t="str">
            <v>Interest Rate</v>
          </cell>
          <cell r="BB81" t="str">
            <v>Margin</v>
          </cell>
          <cell r="BC81" t="str">
            <v>Min. Amort.</v>
          </cell>
          <cell r="BD81" t="str">
            <v>Over-Amort. (Y/N)</v>
          </cell>
          <cell r="BE81" t="str">
            <v>Release</v>
          </cell>
        </row>
        <row r="82">
          <cell r="G82">
            <v>0</v>
          </cell>
          <cell r="H82">
            <v>405281.32286517863</v>
          </cell>
          <cell r="I82">
            <v>0</v>
          </cell>
          <cell r="J82">
            <v>0</v>
          </cell>
          <cell r="K82">
            <v>0</v>
          </cell>
          <cell r="L82" t="str">
            <v>Fixed</v>
          </cell>
          <cell r="M82">
            <v>0</v>
          </cell>
          <cell r="N82">
            <v>0</v>
          </cell>
          <cell r="O82" t="str">
            <v>No</v>
          </cell>
          <cell r="P82" t="b">
            <v>0</v>
          </cell>
          <cell r="AW82">
            <v>405281.32286517863</v>
          </cell>
          <cell r="AX82">
            <v>0</v>
          </cell>
          <cell r="AY82">
            <v>0</v>
          </cell>
          <cell r="AZ82">
            <v>0</v>
          </cell>
          <cell r="BA82" t="str">
            <v>Fixed</v>
          </cell>
          <cell r="BB82">
            <v>0</v>
          </cell>
          <cell r="BC82">
            <v>0</v>
          </cell>
          <cell r="BD82" t="str">
            <v>No</v>
          </cell>
          <cell r="BE82" t="b">
            <v>0</v>
          </cell>
        </row>
        <row r="83">
          <cell r="AW83">
            <v>0</v>
          </cell>
          <cell r="AX83">
            <v>0</v>
          </cell>
          <cell r="AY83">
            <v>0</v>
          </cell>
          <cell r="AZ83">
            <v>0</v>
          </cell>
          <cell r="BA83">
            <v>0</v>
          </cell>
          <cell r="BB83">
            <v>0</v>
          </cell>
          <cell r="BC83">
            <v>0</v>
          </cell>
          <cell r="BD83">
            <v>0</v>
          </cell>
          <cell r="BE83">
            <v>0</v>
          </cell>
        </row>
        <row r="84">
          <cell r="G84" t="str">
            <v>Commitment Fee</v>
          </cell>
          <cell r="H84" t="str">
            <v>Notary Fees</v>
          </cell>
          <cell r="I84" t="str">
            <v>Lawyer Fees</v>
          </cell>
          <cell r="J84" t="str">
            <v>Loan Reg. (TPF)</v>
          </cell>
          <cell r="K84" t="str">
            <v>Conservateur</v>
          </cell>
          <cell r="L84" t="str">
            <v>Cap (Y/N)</v>
          </cell>
          <cell r="M84" t="str">
            <v>Cap Fee</v>
          </cell>
          <cell r="N84" t="str">
            <v>Cap Amount</v>
          </cell>
          <cell r="O84" t="str">
            <v>Mortgage Type</v>
          </cell>
          <cell r="P84" t="str">
            <v>Cap Payment</v>
          </cell>
          <cell r="Q84" t="str">
            <v>Mortage Release Fee</v>
          </cell>
          <cell r="AW84" t="str">
            <v>Commitment Fee</v>
          </cell>
          <cell r="AX84" t="str">
            <v>Notary Fees</v>
          </cell>
          <cell r="AY84" t="str">
            <v>Lawyer Fees</v>
          </cell>
          <cell r="AZ84" t="str">
            <v>Loan Reg. (TPF)</v>
          </cell>
          <cell r="BA84" t="str">
            <v>Conservateur</v>
          </cell>
          <cell r="BB84" t="str">
            <v>Cap (Y/N)</v>
          </cell>
          <cell r="BC84" t="str">
            <v>Cap Fee</v>
          </cell>
          <cell r="BD84" t="str">
            <v>Cap Amount</v>
          </cell>
          <cell r="BE84" t="str">
            <v>Mortgage Type</v>
          </cell>
          <cell r="BF84" t="str">
            <v>Cap Payment</v>
          </cell>
        </row>
        <row r="85">
          <cell r="G85"/>
          <cell r="H85">
            <v>0</v>
          </cell>
          <cell r="I85">
            <v>0</v>
          </cell>
          <cell r="J85">
            <v>0</v>
          </cell>
          <cell r="K85">
            <v>0</v>
          </cell>
          <cell r="L85" t="str">
            <v>No</v>
          </cell>
          <cell r="M85">
            <v>0</v>
          </cell>
          <cell r="N85">
            <v>0</v>
          </cell>
          <cell r="O85" t="str">
            <v>Hyp.</v>
          </cell>
          <cell r="P85">
            <v>0</v>
          </cell>
          <cell r="Q85">
            <v>3.7499999999999999E-3</v>
          </cell>
          <cell r="AW85"/>
          <cell r="AX85">
            <v>0</v>
          </cell>
          <cell r="AY85">
            <v>0</v>
          </cell>
          <cell r="AZ85">
            <v>0</v>
          </cell>
          <cell r="BA85">
            <v>0</v>
          </cell>
          <cell r="BB85" t="str">
            <v>No</v>
          </cell>
          <cell r="BC85">
            <v>0</v>
          </cell>
          <cell r="BD85">
            <v>0</v>
          </cell>
          <cell r="BE85" t="str">
            <v>=O81</v>
          </cell>
          <cell r="BF85">
            <v>0</v>
          </cell>
        </row>
        <row r="87">
          <cell r="E87" t="str">
            <v>Fixed</v>
          </cell>
          <cell r="H87">
            <v>4.02E-2</v>
          </cell>
        </row>
        <row r="88">
          <cell r="E88" t="str">
            <v>IR Curve</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row>
        <row r="89">
          <cell r="E89" t="str">
            <v>Annual Interest Rate</v>
          </cell>
          <cell r="H89">
            <v>4.02E-2</v>
          </cell>
          <cell r="I89">
            <v>4.02E-2</v>
          </cell>
          <cell r="J89">
            <v>4.02E-2</v>
          </cell>
          <cell r="K89">
            <v>4.02E-2</v>
          </cell>
          <cell r="L89">
            <v>4.02E-2</v>
          </cell>
          <cell r="M89">
            <v>4.02E-2</v>
          </cell>
          <cell r="N89">
            <v>4.02E-2</v>
          </cell>
          <cell r="O89">
            <v>4.02E-2</v>
          </cell>
          <cell r="P89">
            <v>4.02E-2</v>
          </cell>
          <cell r="Q89">
            <v>4.02E-2</v>
          </cell>
          <cell r="R89">
            <v>4.02E-2</v>
          </cell>
          <cell r="S89">
            <v>4.02E-2</v>
          </cell>
          <cell r="T89">
            <v>4.02E-2</v>
          </cell>
          <cell r="U89">
            <v>4.02E-2</v>
          </cell>
          <cell r="V89">
            <v>4.02E-2</v>
          </cell>
          <cell r="W89">
            <v>4.02E-2</v>
          </cell>
          <cell r="X89">
            <v>4.02E-2</v>
          </cell>
          <cell r="Y89">
            <v>4.02E-2</v>
          </cell>
          <cell r="Z89">
            <v>4.02E-2</v>
          </cell>
          <cell r="AA89">
            <v>4.02E-2</v>
          </cell>
          <cell r="AB89">
            <v>4.02E-2</v>
          </cell>
          <cell r="AC89">
            <v>4.02E-2</v>
          </cell>
          <cell r="AD89">
            <v>4.02E-2</v>
          </cell>
          <cell r="AE89">
            <v>4.02E-2</v>
          </cell>
          <cell r="AF89">
            <v>4.02E-2</v>
          </cell>
          <cell r="AG89">
            <v>4.02E-2</v>
          </cell>
          <cell r="AH89">
            <v>4.02E-2</v>
          </cell>
          <cell r="AI89">
            <v>4.02E-2</v>
          </cell>
          <cell r="AJ89">
            <v>4.02E-2</v>
          </cell>
          <cell r="AK89">
            <v>4.02E-2</v>
          </cell>
          <cell r="AL89">
            <v>4.02E-2</v>
          </cell>
          <cell r="AM89">
            <v>4.02E-2</v>
          </cell>
          <cell r="AN89">
            <v>4.02E-2</v>
          </cell>
          <cell r="AO89">
            <v>4.02E-2</v>
          </cell>
          <cell r="AP89">
            <v>4.02E-2</v>
          </cell>
          <cell r="AQ89">
            <v>4.02E-2</v>
          </cell>
          <cell r="AR89">
            <v>4.02E-2</v>
          </cell>
          <cell r="AS89">
            <v>4.02E-2</v>
          </cell>
          <cell r="AT89">
            <v>4.02E-2</v>
          </cell>
          <cell r="AU89">
            <v>4.02E-2</v>
          </cell>
          <cell r="AW89">
            <v>4.02E-2</v>
          </cell>
        </row>
        <row r="90">
          <cell r="E90" t="str">
            <v>Min. Annual Amortization</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W90">
            <v>0</v>
          </cell>
        </row>
        <row r="92">
          <cell r="E92" t="str">
            <v>Principal BOP</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W92">
            <v>0</v>
          </cell>
          <cell r="AX92">
            <v>0</v>
          </cell>
          <cell r="AY92">
            <v>0</v>
          </cell>
          <cell r="AZ92">
            <v>0</v>
          </cell>
          <cell r="BA92">
            <v>0</v>
          </cell>
          <cell r="BB92">
            <v>0</v>
          </cell>
          <cell r="BC92">
            <v>0</v>
          </cell>
          <cell r="BD92">
            <v>0</v>
          </cell>
          <cell r="BE92">
            <v>0</v>
          </cell>
          <cell r="BF92">
            <v>0</v>
          </cell>
        </row>
        <row r="93">
          <cell r="D93">
            <v>0</v>
          </cell>
          <cell r="E93" t="str">
            <v>Drawdown</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W93">
            <v>0</v>
          </cell>
          <cell r="AX93">
            <v>0</v>
          </cell>
          <cell r="AY93">
            <v>0</v>
          </cell>
          <cell r="AZ93">
            <v>0</v>
          </cell>
          <cell r="BA93">
            <v>0</v>
          </cell>
          <cell r="BB93">
            <v>0</v>
          </cell>
          <cell r="BC93">
            <v>0</v>
          </cell>
          <cell r="BD93">
            <v>0</v>
          </cell>
          <cell r="BE93">
            <v>0</v>
          </cell>
          <cell r="BF93">
            <v>0</v>
          </cell>
        </row>
        <row r="94">
          <cell r="D94">
            <v>0</v>
          </cell>
          <cell r="E94" t="str">
            <v>Reimbursement</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W94">
            <v>0</v>
          </cell>
          <cell r="AX94">
            <v>0</v>
          </cell>
          <cell r="AY94">
            <v>0</v>
          </cell>
          <cell r="AZ94">
            <v>0</v>
          </cell>
          <cell r="BA94">
            <v>0</v>
          </cell>
          <cell r="BB94">
            <v>0</v>
          </cell>
          <cell r="BC94">
            <v>0</v>
          </cell>
          <cell r="BD94">
            <v>0</v>
          </cell>
          <cell r="BE94">
            <v>0</v>
          </cell>
          <cell r="BF94">
            <v>0</v>
          </cell>
        </row>
        <row r="95">
          <cell r="D95">
            <v>0</v>
          </cell>
          <cell r="E95" t="str">
            <v>Amortization</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W95">
            <v>0</v>
          </cell>
          <cell r="AX95">
            <v>0</v>
          </cell>
          <cell r="AY95">
            <v>0</v>
          </cell>
          <cell r="AZ95">
            <v>0</v>
          </cell>
          <cell r="BA95">
            <v>0</v>
          </cell>
          <cell r="BB95">
            <v>0</v>
          </cell>
          <cell r="BC95">
            <v>0</v>
          </cell>
          <cell r="BD95">
            <v>0</v>
          </cell>
          <cell r="BE95">
            <v>0</v>
          </cell>
          <cell r="BF95">
            <v>0</v>
          </cell>
        </row>
        <row r="96">
          <cell r="E96" t="str">
            <v>Principal EOP</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W96">
            <v>0</v>
          </cell>
          <cell r="AX96">
            <v>0</v>
          </cell>
          <cell r="AY96">
            <v>0</v>
          </cell>
          <cell r="AZ96">
            <v>0</v>
          </cell>
          <cell r="BA96">
            <v>0</v>
          </cell>
          <cell r="BB96">
            <v>0</v>
          </cell>
          <cell r="BC96">
            <v>0</v>
          </cell>
          <cell r="BD96">
            <v>0</v>
          </cell>
          <cell r="BE96">
            <v>0</v>
          </cell>
          <cell r="BF96">
            <v>0</v>
          </cell>
        </row>
        <row r="98">
          <cell r="D98">
            <v>0</v>
          </cell>
          <cell r="E98" t="str">
            <v>Paid Interests</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W98">
            <v>0</v>
          </cell>
          <cell r="AX98">
            <v>0</v>
          </cell>
          <cell r="AY98">
            <v>0</v>
          </cell>
          <cell r="AZ98">
            <v>0</v>
          </cell>
          <cell r="BA98">
            <v>0</v>
          </cell>
          <cell r="BB98">
            <v>0</v>
          </cell>
          <cell r="BC98">
            <v>0</v>
          </cell>
          <cell r="BD98">
            <v>0</v>
          </cell>
          <cell r="BE98">
            <v>0</v>
          </cell>
          <cell r="BF98">
            <v>0</v>
          </cell>
        </row>
        <row r="99">
          <cell r="D99">
            <v>0</v>
          </cell>
          <cell r="E99" t="str">
            <v>Commitment Fees</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W99">
            <v>0</v>
          </cell>
          <cell r="AX99">
            <v>0</v>
          </cell>
          <cell r="AY99">
            <v>0</v>
          </cell>
          <cell r="AZ99">
            <v>0</v>
          </cell>
          <cell r="BA99">
            <v>0</v>
          </cell>
          <cell r="BB99">
            <v>0</v>
          </cell>
          <cell r="BC99">
            <v>0</v>
          </cell>
          <cell r="BD99">
            <v>0</v>
          </cell>
          <cell r="BE99">
            <v>0</v>
          </cell>
          <cell r="BF99">
            <v>0</v>
          </cell>
        </row>
        <row r="100">
          <cell r="D100">
            <v>0</v>
          </cell>
          <cell r="E100" t="str">
            <v>Notary &amp; Lawyer</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W100">
            <v>0</v>
          </cell>
          <cell r="AX100">
            <v>0</v>
          </cell>
          <cell r="AY100">
            <v>0</v>
          </cell>
          <cell r="AZ100">
            <v>0</v>
          </cell>
          <cell r="BA100">
            <v>0</v>
          </cell>
          <cell r="BB100">
            <v>0</v>
          </cell>
          <cell r="BC100">
            <v>0</v>
          </cell>
          <cell r="BD100">
            <v>0</v>
          </cell>
          <cell r="BE100">
            <v>0</v>
          </cell>
          <cell r="BF100">
            <v>0</v>
          </cell>
        </row>
        <row r="101">
          <cell r="D101">
            <v>0</v>
          </cell>
          <cell r="E101" t="str">
            <v>Loan Reg.  Conservateur</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W101">
            <v>0</v>
          </cell>
          <cell r="AX101">
            <v>0</v>
          </cell>
          <cell r="AY101">
            <v>0</v>
          </cell>
          <cell r="AZ101">
            <v>0</v>
          </cell>
          <cell r="BA101">
            <v>0</v>
          </cell>
          <cell r="BB101">
            <v>0</v>
          </cell>
          <cell r="BC101">
            <v>0</v>
          </cell>
          <cell r="BD101">
            <v>0</v>
          </cell>
          <cell r="BE101">
            <v>0</v>
          </cell>
          <cell r="BF101">
            <v>0</v>
          </cell>
        </row>
        <row r="102">
          <cell r="D102">
            <v>0</v>
          </cell>
          <cell r="E102" t="str">
            <v>Cap Fee</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W102">
            <v>0</v>
          </cell>
          <cell r="AX102">
            <v>0</v>
          </cell>
          <cell r="AY102">
            <v>0</v>
          </cell>
          <cell r="AZ102">
            <v>0</v>
          </cell>
          <cell r="BA102">
            <v>0</v>
          </cell>
          <cell r="BB102">
            <v>0</v>
          </cell>
          <cell r="BC102">
            <v>0</v>
          </cell>
          <cell r="BD102">
            <v>0</v>
          </cell>
          <cell r="BE102">
            <v>0</v>
          </cell>
          <cell r="BF102">
            <v>0</v>
          </cell>
        </row>
        <row r="103">
          <cell r="D103">
            <v>0</v>
          </cell>
          <cell r="E103" t="str">
            <v>Mortgage Release Fees</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W103">
            <v>0</v>
          </cell>
          <cell r="AX103">
            <v>0</v>
          </cell>
          <cell r="AY103">
            <v>0</v>
          </cell>
          <cell r="AZ103">
            <v>0</v>
          </cell>
          <cell r="BA103">
            <v>0</v>
          </cell>
          <cell r="BB103">
            <v>0</v>
          </cell>
          <cell r="BC103">
            <v>0</v>
          </cell>
          <cell r="BD103">
            <v>0</v>
          </cell>
          <cell r="BE103">
            <v>0</v>
          </cell>
          <cell r="BF103">
            <v>0</v>
          </cell>
        </row>
        <row r="105">
          <cell r="D105">
            <v>0</v>
          </cell>
          <cell r="E105" t="str">
            <v>Current Debt Cash Flows</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W105">
            <v>0</v>
          </cell>
          <cell r="AX105">
            <v>0</v>
          </cell>
          <cell r="AY105">
            <v>0</v>
          </cell>
          <cell r="AZ105">
            <v>0</v>
          </cell>
          <cell r="BA105">
            <v>0</v>
          </cell>
          <cell r="BB105">
            <v>0</v>
          </cell>
          <cell r="BC105">
            <v>0</v>
          </cell>
          <cell r="BD105">
            <v>0</v>
          </cell>
          <cell r="BE105">
            <v>0</v>
          </cell>
          <cell r="BF105">
            <v>0</v>
          </cell>
        </row>
        <row r="108">
          <cell r="E108" t="str">
            <v>Senior Debt</v>
          </cell>
          <cell r="G108" t="str">
            <v>% Financed</v>
          </cell>
          <cell r="H108" t="str">
            <v>Basis</v>
          </cell>
          <cell r="I108" t="str">
            <v>Amount</v>
          </cell>
          <cell r="J108" t="str">
            <v>Start</v>
          </cell>
          <cell r="K108" t="str">
            <v>Maturity</v>
          </cell>
          <cell r="L108" t="str">
            <v>Interest Rate</v>
          </cell>
          <cell r="M108" t="str">
            <v>Margin</v>
          </cell>
          <cell r="N108" t="str">
            <v>Min. Amort.</v>
          </cell>
          <cell r="O108" t="str">
            <v>Over-Amort. (Y/N)</v>
          </cell>
          <cell r="P108" t="str">
            <v>Release</v>
          </cell>
          <cell r="Q108" t="str">
            <v>NUF</v>
          </cell>
          <cell r="S108" t="str">
            <v>Swap Curve as of</v>
          </cell>
          <cell r="T108">
            <v>1</v>
          </cell>
          <cell r="U108">
            <v>2</v>
          </cell>
          <cell r="V108">
            <v>3</v>
          </cell>
          <cell r="W108">
            <v>4</v>
          </cell>
          <cell r="X108">
            <v>5</v>
          </cell>
          <cell r="Y108">
            <v>6</v>
          </cell>
          <cell r="Z108">
            <v>7</v>
          </cell>
          <cell r="AA108">
            <v>8</v>
          </cell>
          <cell r="AB108">
            <v>9</v>
          </cell>
          <cell r="AW108" t="str">
            <v>Basis</v>
          </cell>
          <cell r="AX108" t="str">
            <v>Amount</v>
          </cell>
          <cell r="AY108" t="str">
            <v>Start</v>
          </cell>
          <cell r="AZ108" t="str">
            <v>Maturity</v>
          </cell>
          <cell r="BA108" t="str">
            <v>Interest Rate</v>
          </cell>
          <cell r="BB108" t="str">
            <v>Margin</v>
          </cell>
          <cell r="BC108" t="str">
            <v>Min. Amort.</v>
          </cell>
          <cell r="BD108" t="str">
            <v>Over-Amort. (Y/N)</v>
          </cell>
          <cell r="BE108" t="str">
            <v>Release</v>
          </cell>
          <cell r="BF108" t="str">
            <v>NUF</v>
          </cell>
        </row>
        <row r="109">
          <cell r="G109">
            <v>0.75</v>
          </cell>
          <cell r="H109">
            <v>364445.78529033315</v>
          </cell>
          <cell r="I109">
            <v>273334.33896774985</v>
          </cell>
          <cell r="J109">
            <v>0</v>
          </cell>
          <cell r="K109">
            <v>22</v>
          </cell>
          <cell r="L109" t="str">
            <v>Fixed</v>
          </cell>
          <cell r="M109">
            <v>0</v>
          </cell>
          <cell r="N109">
            <v>0</v>
          </cell>
          <cell r="O109" t="str">
            <v>No</v>
          </cell>
          <cell r="P109">
            <v>1.1000000000000001</v>
          </cell>
          <cell r="Q109">
            <v>6.0000000000000001E-3</v>
          </cell>
          <cell r="S109">
            <v>39071</v>
          </cell>
          <cell r="T109">
            <v>4.02E-2</v>
          </cell>
          <cell r="U109">
            <v>4.0559999999999999E-2</v>
          </cell>
          <cell r="V109">
            <v>4.0519999999999994E-2</v>
          </cell>
          <cell r="W109">
            <v>4.0460000000000003E-2</v>
          </cell>
          <cell r="X109">
            <v>4.0490000000000005E-2</v>
          </cell>
          <cell r="Y109">
            <v>4.0549999999999996E-2</v>
          </cell>
          <cell r="Z109">
            <v>4.0660000000000009E-2</v>
          </cell>
          <cell r="AA109">
            <v>4.0810000000000006E-2</v>
          </cell>
          <cell r="AB109">
            <v>4.0989999999999992E-2</v>
          </cell>
          <cell r="AW109">
            <v>364445.78529033315</v>
          </cell>
          <cell r="AX109">
            <v>273334.33896774985</v>
          </cell>
          <cell r="AY109">
            <v>0</v>
          </cell>
          <cell r="AZ109">
            <v>22</v>
          </cell>
          <cell r="BA109" t="str">
            <v>Fixed</v>
          </cell>
          <cell r="BB109">
            <v>0</v>
          </cell>
          <cell r="BC109">
            <v>0</v>
          </cell>
          <cell r="BD109" t="str">
            <v>No</v>
          </cell>
          <cell r="BE109">
            <v>1.1000000000000001</v>
          </cell>
          <cell r="BF109">
            <v>6.0000000000000001E-3</v>
          </cell>
        </row>
        <row r="111">
          <cell r="G111" t="str">
            <v>Commitment Fee</v>
          </cell>
          <cell r="H111" t="str">
            <v>Notary Fees</v>
          </cell>
          <cell r="I111" t="str">
            <v>Lawyer Fees</v>
          </cell>
          <cell r="J111" t="str">
            <v>Loan Reg. (TPF)</v>
          </cell>
          <cell r="K111" t="str">
            <v>Conservateur</v>
          </cell>
          <cell r="L111" t="str">
            <v>Cap (Y/N)</v>
          </cell>
          <cell r="M111" t="str">
            <v>Cap Fee</v>
          </cell>
          <cell r="N111" t="str">
            <v>Cap Amount</v>
          </cell>
          <cell r="O111" t="str">
            <v>Mortgage Type</v>
          </cell>
          <cell r="P111" t="str">
            <v>Mortage Release Fee</v>
          </cell>
          <cell r="AW111" t="str">
            <v>Notary Fees</v>
          </cell>
          <cell r="AX111" t="str">
            <v>Lawyer Fees</v>
          </cell>
          <cell r="AY111" t="str">
            <v>Loan Reg.</v>
          </cell>
          <cell r="AZ111" t="str">
            <v>Conservateur</v>
          </cell>
          <cell r="BA111" t="str">
            <v>Cap (Y/N)</v>
          </cell>
          <cell r="BB111" t="str">
            <v>Cap Fee</v>
          </cell>
          <cell r="BC111" t="str">
            <v>Cap Amount</v>
          </cell>
          <cell r="BD111" t="str">
            <v>Mortage Release Fee</v>
          </cell>
        </row>
        <row r="112">
          <cell r="G112">
            <v>9.9987437009239483E-3</v>
          </cell>
          <cell r="H112">
            <v>0</v>
          </cell>
          <cell r="I112">
            <v>0</v>
          </cell>
          <cell r="J112">
            <v>0</v>
          </cell>
          <cell r="K112">
            <v>0</v>
          </cell>
          <cell r="L112" t="str">
            <v>No</v>
          </cell>
          <cell r="M112">
            <v>0</v>
          </cell>
          <cell r="N112">
            <v>0</v>
          </cell>
          <cell r="O112" t="str">
            <v>PPD</v>
          </cell>
          <cell r="P112">
            <v>0</v>
          </cell>
          <cell r="AW112">
            <v>0</v>
          </cell>
          <cell r="AX112">
            <v>0</v>
          </cell>
          <cell r="AY112">
            <v>0</v>
          </cell>
          <cell r="AZ112">
            <v>0</v>
          </cell>
          <cell r="BA112" t="str">
            <v>No</v>
          </cell>
          <cell r="BB112">
            <v>0</v>
          </cell>
          <cell r="BC112">
            <v>0</v>
          </cell>
          <cell r="BD112">
            <v>0</v>
          </cell>
        </row>
        <row r="114">
          <cell r="E114" t="str">
            <v>Fixed</v>
          </cell>
          <cell r="H114">
            <v>4.0549999999999996E-2</v>
          </cell>
        </row>
        <row r="115">
          <cell r="E115" t="str">
            <v>IR Curve</v>
          </cell>
          <cell r="F115" t="str">
            <v>as of</v>
          </cell>
          <cell r="G115">
            <v>38982</v>
          </cell>
          <cell r="H115">
            <v>3.4899999999999952E-2</v>
          </cell>
          <cell r="I115">
            <v>3.6700000000000003E-2</v>
          </cell>
          <cell r="J115">
            <v>3.7650000000000003E-2</v>
          </cell>
          <cell r="K115">
            <v>3.7650000000000003E-2</v>
          </cell>
          <cell r="L115">
            <v>3.7250000000000089E-2</v>
          </cell>
          <cell r="M115">
            <v>3.6950000000000073E-2</v>
          </cell>
          <cell r="N115">
            <v>3.6600000000000001E-2</v>
          </cell>
          <cell r="O115">
            <v>3.64500000000001E-2</v>
          </cell>
          <cell r="P115">
            <v>3.6350000000000049E-2</v>
          </cell>
          <cell r="Q115">
            <v>3.650000000000006E-2</v>
          </cell>
          <cell r="R115">
            <v>3.650000000000006E-2</v>
          </cell>
          <cell r="S115">
            <v>3.6650000000000064E-2</v>
          </cell>
          <cell r="T115">
            <v>3.6800000000000069E-2</v>
          </cell>
          <cell r="U115">
            <v>3.6950000000000073E-2</v>
          </cell>
          <cell r="V115">
            <v>3.7100000000000077E-2</v>
          </cell>
          <cell r="W115">
            <v>3.7250000000000082E-2</v>
          </cell>
          <cell r="X115">
            <v>3.7400000000000086E-2</v>
          </cell>
          <cell r="Y115">
            <v>3.755000000000009E-2</v>
          </cell>
          <cell r="Z115">
            <v>3.7700000000000095E-2</v>
          </cell>
          <cell r="AA115">
            <v>3.7850000000000099E-2</v>
          </cell>
          <cell r="AB115">
            <v>3.8000000000000103E-2</v>
          </cell>
          <cell r="AC115">
            <v>3.8150000000000107E-2</v>
          </cell>
          <cell r="AD115">
            <v>3.8300000000000112E-2</v>
          </cell>
          <cell r="AE115">
            <v>3.8450000000000116E-2</v>
          </cell>
          <cell r="AF115">
            <v>3.860000000000012E-2</v>
          </cell>
          <cell r="AG115">
            <v>3.8750000000000125E-2</v>
          </cell>
          <cell r="AH115">
            <v>3.8900000000000129E-2</v>
          </cell>
          <cell r="AI115">
            <v>3.9050000000000133E-2</v>
          </cell>
          <cell r="AJ115">
            <v>3.9200000000000138E-2</v>
          </cell>
          <cell r="AK115">
            <v>3.9350000000000142E-2</v>
          </cell>
          <cell r="AL115">
            <v>3.9500000000000146E-2</v>
          </cell>
          <cell r="AM115">
            <v>3.965000000000015E-2</v>
          </cell>
          <cell r="AN115">
            <v>3.9800000000000155E-2</v>
          </cell>
          <cell r="AO115">
            <v>3.9950000000000159E-2</v>
          </cell>
          <cell r="AP115">
            <v>4.0100000000000163E-2</v>
          </cell>
          <cell r="AQ115">
            <v>4.0250000000000168E-2</v>
          </cell>
          <cell r="AR115">
            <v>4.0400000000000172E-2</v>
          </cell>
          <cell r="AS115">
            <v>4.0550000000000176E-2</v>
          </cell>
          <cell r="AT115">
            <v>4.070000000000018E-2</v>
          </cell>
          <cell r="AU115">
            <v>4.0850000000000185E-2</v>
          </cell>
        </row>
        <row r="116">
          <cell r="E116" t="str">
            <v>Annual Interest Rate</v>
          </cell>
          <cell r="H116">
            <v>4.0549999999999996E-2</v>
          </cell>
          <cell r="I116">
            <v>4.0549999999999996E-2</v>
          </cell>
          <cell r="J116">
            <v>4.0549999999999996E-2</v>
          </cell>
          <cell r="K116">
            <v>4.0549999999999996E-2</v>
          </cell>
          <cell r="L116">
            <v>4.0549999999999996E-2</v>
          </cell>
          <cell r="M116">
            <v>4.0549999999999996E-2</v>
          </cell>
          <cell r="N116">
            <v>4.0549999999999996E-2</v>
          </cell>
          <cell r="O116">
            <v>4.0549999999999996E-2</v>
          </cell>
          <cell r="P116">
            <v>4.0549999999999996E-2</v>
          </cell>
          <cell r="Q116">
            <v>4.0549999999999996E-2</v>
          </cell>
          <cell r="R116">
            <v>4.0549999999999996E-2</v>
          </cell>
          <cell r="S116">
            <v>4.0549999999999996E-2</v>
          </cell>
          <cell r="T116">
            <v>4.0549999999999996E-2</v>
          </cell>
          <cell r="U116">
            <v>4.0549999999999996E-2</v>
          </cell>
          <cell r="V116">
            <v>4.0549999999999996E-2</v>
          </cell>
          <cell r="W116">
            <v>4.0549999999999996E-2</v>
          </cell>
          <cell r="X116">
            <v>4.0549999999999996E-2</v>
          </cell>
          <cell r="Y116">
            <v>4.0549999999999996E-2</v>
          </cell>
          <cell r="Z116">
            <v>4.0549999999999996E-2</v>
          </cell>
          <cell r="AA116">
            <v>4.0549999999999996E-2</v>
          </cell>
          <cell r="AB116">
            <v>4.0549999999999996E-2</v>
          </cell>
          <cell r="AC116">
            <v>4.0549999999999996E-2</v>
          </cell>
          <cell r="AD116">
            <v>4.0549999999999996E-2</v>
          </cell>
          <cell r="AE116">
            <v>4.0549999999999996E-2</v>
          </cell>
          <cell r="AF116">
            <v>4.0549999999999996E-2</v>
          </cell>
          <cell r="AG116">
            <v>4.0549999999999996E-2</v>
          </cell>
          <cell r="AH116">
            <v>4.0549999999999996E-2</v>
          </cell>
          <cell r="AI116">
            <v>4.0549999999999996E-2</v>
          </cell>
          <cell r="AJ116">
            <v>4.0549999999999996E-2</v>
          </cell>
          <cell r="AK116">
            <v>4.0549999999999996E-2</v>
          </cell>
          <cell r="AL116">
            <v>4.0549999999999996E-2</v>
          </cell>
          <cell r="AM116">
            <v>4.0549999999999996E-2</v>
          </cell>
          <cell r="AN116">
            <v>4.0549999999999996E-2</v>
          </cell>
          <cell r="AO116">
            <v>4.0549999999999996E-2</v>
          </cell>
          <cell r="AP116">
            <v>4.0549999999999996E-2</v>
          </cell>
          <cell r="AQ116">
            <v>4.0549999999999996E-2</v>
          </cell>
          <cell r="AR116">
            <v>4.0549999999999996E-2</v>
          </cell>
          <cell r="AS116">
            <v>4.0549999999999996E-2</v>
          </cell>
          <cell r="AT116">
            <v>4.0549999999999996E-2</v>
          </cell>
          <cell r="AU116">
            <v>4.0549999999999996E-2</v>
          </cell>
          <cell r="AW116">
            <v>4.0549999999999996E-2</v>
          </cell>
        </row>
        <row r="117">
          <cell r="E117" t="str">
            <v>Min. Annual Amortization</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W117">
            <v>0</v>
          </cell>
        </row>
        <row r="119">
          <cell r="E119" t="str">
            <v>Principal BOP</v>
          </cell>
          <cell r="G119">
            <v>0</v>
          </cell>
          <cell r="H119">
            <v>273334.33896774985</v>
          </cell>
          <cell r="I119">
            <v>273334.33896774985</v>
          </cell>
          <cell r="J119">
            <v>273334.33896774985</v>
          </cell>
          <cell r="K119">
            <v>273334.33896774985</v>
          </cell>
          <cell r="L119">
            <v>273334.33896774985</v>
          </cell>
          <cell r="M119">
            <v>273334.33896774985</v>
          </cell>
          <cell r="N119">
            <v>273334.33896774985</v>
          </cell>
          <cell r="O119">
            <v>273334.33896774985</v>
          </cell>
          <cell r="P119">
            <v>273334.33896774985</v>
          </cell>
          <cell r="Q119">
            <v>273334.33896774985</v>
          </cell>
          <cell r="R119">
            <v>273334.33896774985</v>
          </cell>
          <cell r="S119">
            <v>273334.33896774985</v>
          </cell>
          <cell r="T119">
            <v>273334.33896774985</v>
          </cell>
          <cell r="U119">
            <v>273334.33896774985</v>
          </cell>
          <cell r="V119">
            <v>273334.33896774985</v>
          </cell>
          <cell r="W119">
            <v>273334.33896774985</v>
          </cell>
          <cell r="X119">
            <v>273334.33896774985</v>
          </cell>
          <cell r="Y119">
            <v>273334.33896774985</v>
          </cell>
          <cell r="Z119">
            <v>273334.33896774985</v>
          </cell>
          <cell r="AA119">
            <v>273334.33896774985</v>
          </cell>
          <cell r="AB119">
            <v>273334.33896774985</v>
          </cell>
          <cell r="AC119">
            <v>273334.33896774985</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W119">
            <v>273334.33896774985</v>
          </cell>
          <cell r="AX119">
            <v>273334.33896774985</v>
          </cell>
          <cell r="AY119">
            <v>273334.33896774985</v>
          </cell>
          <cell r="AZ119">
            <v>273334.33896774985</v>
          </cell>
          <cell r="BA119">
            <v>273334.33896774985</v>
          </cell>
          <cell r="BB119">
            <v>273334.33896774985</v>
          </cell>
          <cell r="BC119">
            <v>0</v>
          </cell>
          <cell r="BD119">
            <v>0</v>
          </cell>
          <cell r="BE119">
            <v>0</v>
          </cell>
          <cell r="BF119">
            <v>0</v>
          </cell>
        </row>
        <row r="120">
          <cell r="D120">
            <v>273334.33896774985</v>
          </cell>
          <cell r="E120" t="str">
            <v>Drawdown</v>
          </cell>
          <cell r="G120">
            <v>273334.33896774985</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W120">
            <v>0</v>
          </cell>
          <cell r="AX120">
            <v>0</v>
          </cell>
          <cell r="AY120">
            <v>0</v>
          </cell>
          <cell r="AZ120">
            <v>0</v>
          </cell>
          <cell r="BA120">
            <v>0</v>
          </cell>
          <cell r="BB120">
            <v>0</v>
          </cell>
          <cell r="BC120">
            <v>0</v>
          </cell>
          <cell r="BD120">
            <v>0</v>
          </cell>
          <cell r="BE120">
            <v>0</v>
          </cell>
          <cell r="BF120">
            <v>0</v>
          </cell>
        </row>
        <row r="121">
          <cell r="D121">
            <v>-273334.33896774985</v>
          </cell>
          <cell r="E121" t="str">
            <v>Reimbursement</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-273334.33896774985</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W121">
            <v>0</v>
          </cell>
          <cell r="AX121">
            <v>0</v>
          </cell>
          <cell r="AY121">
            <v>0</v>
          </cell>
          <cell r="AZ121">
            <v>0</v>
          </cell>
          <cell r="BA121">
            <v>0</v>
          </cell>
          <cell r="BB121">
            <v>-273334.33896774985</v>
          </cell>
          <cell r="BC121">
            <v>0</v>
          </cell>
          <cell r="BD121">
            <v>0</v>
          </cell>
          <cell r="BE121">
            <v>0</v>
          </cell>
          <cell r="BF121">
            <v>0</v>
          </cell>
        </row>
        <row r="122">
          <cell r="D122">
            <v>0</v>
          </cell>
          <cell r="E122" t="str">
            <v>Amortization</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W122">
            <v>0</v>
          </cell>
          <cell r="AX122">
            <v>0</v>
          </cell>
          <cell r="AY122">
            <v>0</v>
          </cell>
          <cell r="AZ122">
            <v>0</v>
          </cell>
          <cell r="BA122">
            <v>0</v>
          </cell>
          <cell r="BB122">
            <v>0</v>
          </cell>
          <cell r="BC122">
            <v>0</v>
          </cell>
          <cell r="BD122">
            <v>0</v>
          </cell>
          <cell r="BE122">
            <v>0</v>
          </cell>
          <cell r="BF122">
            <v>0</v>
          </cell>
        </row>
        <row r="123">
          <cell r="E123" t="str">
            <v>Principal EOP</v>
          </cell>
          <cell r="G123">
            <v>273334.33896774985</v>
          </cell>
          <cell r="H123">
            <v>273334.33896774985</v>
          </cell>
          <cell r="I123">
            <v>273334.33896774985</v>
          </cell>
          <cell r="J123">
            <v>273334.33896774985</v>
          </cell>
          <cell r="K123">
            <v>273334.33896774985</v>
          </cell>
          <cell r="L123">
            <v>273334.33896774985</v>
          </cell>
          <cell r="M123">
            <v>273334.33896774985</v>
          </cell>
          <cell r="N123">
            <v>273334.33896774985</v>
          </cell>
          <cell r="O123">
            <v>273334.33896774985</v>
          </cell>
          <cell r="P123">
            <v>273334.33896774985</v>
          </cell>
          <cell r="Q123">
            <v>273334.33896774985</v>
          </cell>
          <cell r="R123">
            <v>273334.33896774985</v>
          </cell>
          <cell r="S123">
            <v>273334.33896774985</v>
          </cell>
          <cell r="T123">
            <v>273334.33896774985</v>
          </cell>
          <cell r="U123">
            <v>273334.33896774985</v>
          </cell>
          <cell r="V123">
            <v>273334.33896774985</v>
          </cell>
          <cell r="W123">
            <v>273334.33896774985</v>
          </cell>
          <cell r="X123">
            <v>273334.33896774985</v>
          </cell>
          <cell r="Y123">
            <v>273334.33896774985</v>
          </cell>
          <cell r="Z123">
            <v>273334.33896774985</v>
          </cell>
          <cell r="AA123">
            <v>273334.33896774985</v>
          </cell>
          <cell r="AB123">
            <v>273334.33896774985</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W123">
            <v>273334.33896774985</v>
          </cell>
          <cell r="AX123">
            <v>273334.33896774985</v>
          </cell>
          <cell r="AY123">
            <v>273334.33896774985</v>
          </cell>
          <cell r="AZ123">
            <v>273334.33896774985</v>
          </cell>
          <cell r="BA123">
            <v>273334.33896774985</v>
          </cell>
          <cell r="BB123">
            <v>0</v>
          </cell>
          <cell r="BC123">
            <v>0</v>
          </cell>
          <cell r="BD123">
            <v>0</v>
          </cell>
          <cell r="BE123">
            <v>0</v>
          </cell>
          <cell r="BF123">
            <v>0</v>
          </cell>
        </row>
        <row r="125">
          <cell r="E125" t="str">
            <v>Undrawn Principal</v>
          </cell>
          <cell r="G125">
            <v>273334.33896774985</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row>
        <row r="126">
          <cell r="D126">
            <v>-51113.521386969238</v>
          </cell>
          <cell r="E126" t="str">
            <v>Paid Interests</v>
          </cell>
          <cell r="G126">
            <v>0</v>
          </cell>
          <cell r="H126">
            <v>-2323.3418812258737</v>
          </cell>
          <cell r="I126">
            <v>-2323.3418812258737</v>
          </cell>
          <cell r="J126">
            <v>-2323.3418812258737</v>
          </cell>
          <cell r="K126">
            <v>-2323.3418812258737</v>
          </cell>
          <cell r="L126">
            <v>-2323.3418812258737</v>
          </cell>
          <cell r="M126">
            <v>-2323.3418812258737</v>
          </cell>
          <cell r="N126">
            <v>-2323.3418812258737</v>
          </cell>
          <cell r="O126">
            <v>-2323.3418812258737</v>
          </cell>
          <cell r="P126">
            <v>-2323.3418812258737</v>
          </cell>
          <cell r="Q126">
            <v>-2323.3418812258737</v>
          </cell>
          <cell r="R126">
            <v>-2323.3418812258737</v>
          </cell>
          <cell r="S126">
            <v>-2323.3418812258737</v>
          </cell>
          <cell r="T126">
            <v>-2323.3418812258737</v>
          </cell>
          <cell r="U126">
            <v>-2323.3418812258737</v>
          </cell>
          <cell r="V126">
            <v>-2323.3418812258737</v>
          </cell>
          <cell r="W126">
            <v>-2323.3418812258737</v>
          </cell>
          <cell r="X126">
            <v>-2323.3418812258737</v>
          </cell>
          <cell r="Y126">
            <v>-2323.3418812258737</v>
          </cell>
          <cell r="Z126">
            <v>-2323.3418812258737</v>
          </cell>
          <cell r="AA126">
            <v>-2323.3418812258737</v>
          </cell>
          <cell r="AB126">
            <v>-2323.3418812258737</v>
          </cell>
          <cell r="AC126">
            <v>-2323.3418812258737</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W126">
            <v>-9293.367524903495</v>
          </cell>
          <cell r="AX126">
            <v>-9293.367524903495</v>
          </cell>
          <cell r="AY126">
            <v>-9293.367524903495</v>
          </cell>
          <cell r="AZ126">
            <v>-9293.367524903495</v>
          </cell>
          <cell r="BA126">
            <v>-9293.367524903495</v>
          </cell>
          <cell r="BB126">
            <v>-4646.6837624517475</v>
          </cell>
          <cell r="BC126">
            <v>0</v>
          </cell>
          <cell r="BD126">
            <v>0</v>
          </cell>
          <cell r="BE126">
            <v>0</v>
          </cell>
          <cell r="BF126">
            <v>0</v>
          </cell>
        </row>
        <row r="127">
          <cell r="D127">
            <v>0</v>
          </cell>
          <cell r="E127" t="str">
            <v>NUF</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cell r="AW127">
            <v>0</v>
          </cell>
          <cell r="AX127">
            <v>0</v>
          </cell>
          <cell r="AY127">
            <v>0</v>
          </cell>
          <cell r="AZ127">
            <v>0</v>
          </cell>
          <cell r="BA127">
            <v>0</v>
          </cell>
          <cell r="BB127">
            <v>0</v>
          </cell>
          <cell r="BC127">
            <v>0</v>
          </cell>
          <cell r="BD127">
            <v>0</v>
          </cell>
          <cell r="BE127">
            <v>0</v>
          </cell>
          <cell r="BF127">
            <v>0</v>
          </cell>
        </row>
        <row r="128">
          <cell r="D128">
            <v>-2733.3433896774986</v>
          </cell>
          <cell r="E128" t="str">
            <v>Commitment Fees</v>
          </cell>
          <cell r="G128">
            <v>-2733.3433896774986</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W128">
            <v>0</v>
          </cell>
          <cell r="AX128">
            <v>0</v>
          </cell>
          <cell r="AY128">
            <v>0</v>
          </cell>
          <cell r="AZ128">
            <v>0</v>
          </cell>
          <cell r="BA128">
            <v>0</v>
          </cell>
          <cell r="BB128">
            <v>0</v>
          </cell>
          <cell r="BC128">
            <v>0</v>
          </cell>
          <cell r="BD128">
            <v>0</v>
          </cell>
          <cell r="BE128">
            <v>0</v>
          </cell>
          <cell r="BF128">
            <v>0</v>
          </cell>
        </row>
        <row r="129">
          <cell r="D129">
            <v>0</v>
          </cell>
          <cell r="E129" t="str">
            <v>Notary &amp; Lawyer</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cell r="AW129">
            <v>0</v>
          </cell>
          <cell r="AX129">
            <v>0</v>
          </cell>
          <cell r="AY129">
            <v>0</v>
          </cell>
          <cell r="AZ129">
            <v>0</v>
          </cell>
          <cell r="BA129">
            <v>0</v>
          </cell>
          <cell r="BB129">
            <v>0</v>
          </cell>
          <cell r="BC129">
            <v>0</v>
          </cell>
          <cell r="BD129">
            <v>0</v>
          </cell>
          <cell r="BE129">
            <v>0</v>
          </cell>
          <cell r="BF129">
            <v>0</v>
          </cell>
        </row>
        <row r="130">
          <cell r="D130">
            <v>0</v>
          </cell>
          <cell r="E130" t="str">
            <v>Loan Reg.  Conservateur</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W130">
            <v>0</v>
          </cell>
          <cell r="AX130">
            <v>0</v>
          </cell>
          <cell r="AY130">
            <v>0</v>
          </cell>
          <cell r="AZ130">
            <v>0</v>
          </cell>
          <cell r="BA130">
            <v>0</v>
          </cell>
          <cell r="BB130">
            <v>0</v>
          </cell>
          <cell r="BC130">
            <v>0</v>
          </cell>
          <cell r="BD130">
            <v>0</v>
          </cell>
          <cell r="BE130">
            <v>0</v>
          </cell>
          <cell r="BF130">
            <v>0</v>
          </cell>
        </row>
        <row r="131">
          <cell r="D131">
            <v>0</v>
          </cell>
          <cell r="E131" t="str">
            <v>Cap Fee</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W131">
            <v>0</v>
          </cell>
          <cell r="AX131">
            <v>0</v>
          </cell>
          <cell r="AY131">
            <v>0</v>
          </cell>
          <cell r="AZ131">
            <v>0</v>
          </cell>
          <cell r="BA131">
            <v>0</v>
          </cell>
          <cell r="BB131">
            <v>0</v>
          </cell>
          <cell r="BC131">
            <v>0</v>
          </cell>
          <cell r="BD131">
            <v>0</v>
          </cell>
          <cell r="BE131">
            <v>0</v>
          </cell>
          <cell r="BF131">
            <v>0</v>
          </cell>
        </row>
        <row r="132">
          <cell r="D132">
            <v>0</v>
          </cell>
          <cell r="E132" t="str">
            <v>Mortgage Release Fees</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cell r="AU132">
            <v>0</v>
          </cell>
          <cell r="AW132">
            <v>0</v>
          </cell>
          <cell r="AX132">
            <v>0</v>
          </cell>
          <cell r="AY132">
            <v>0</v>
          </cell>
          <cell r="AZ132">
            <v>0</v>
          </cell>
          <cell r="BA132">
            <v>0</v>
          </cell>
          <cell r="BB132">
            <v>0</v>
          </cell>
          <cell r="BC132">
            <v>0</v>
          </cell>
          <cell r="BD132">
            <v>0</v>
          </cell>
          <cell r="BE132">
            <v>0</v>
          </cell>
          <cell r="BF132">
            <v>0</v>
          </cell>
        </row>
        <row r="134">
          <cell r="D134">
            <v>-53846.864776646777</v>
          </cell>
          <cell r="E134" t="str">
            <v>Senior Debt Cash Flows</v>
          </cell>
          <cell r="G134">
            <v>270600.99557807232</v>
          </cell>
          <cell r="H134">
            <v>-2323.3418812258737</v>
          </cell>
          <cell r="I134">
            <v>-2323.3418812258737</v>
          </cell>
          <cell r="J134">
            <v>-2323.3418812258737</v>
          </cell>
          <cell r="K134">
            <v>-2323.3418812258737</v>
          </cell>
          <cell r="L134">
            <v>-2323.3418812258737</v>
          </cell>
          <cell r="M134">
            <v>-2323.3418812258737</v>
          </cell>
          <cell r="N134">
            <v>-2323.3418812258737</v>
          </cell>
          <cell r="O134">
            <v>-2323.3418812258737</v>
          </cell>
          <cell r="P134">
            <v>-2323.3418812258737</v>
          </cell>
          <cell r="Q134">
            <v>-2323.3418812258737</v>
          </cell>
          <cell r="R134">
            <v>-2323.3418812258737</v>
          </cell>
          <cell r="S134">
            <v>-2323.3418812258737</v>
          </cell>
          <cell r="T134">
            <v>-2323.3418812258737</v>
          </cell>
          <cell r="U134">
            <v>-2323.3418812258737</v>
          </cell>
          <cell r="V134">
            <v>-2323.3418812258737</v>
          </cell>
          <cell r="W134">
            <v>-2323.3418812258737</v>
          </cell>
          <cell r="X134">
            <v>-2323.3418812258737</v>
          </cell>
          <cell r="Y134">
            <v>-2323.3418812258737</v>
          </cell>
          <cell r="Z134">
            <v>-2323.3418812258737</v>
          </cell>
          <cell r="AA134">
            <v>-2323.3418812258737</v>
          </cell>
          <cell r="AB134">
            <v>-2323.3418812258737</v>
          </cell>
          <cell r="AC134">
            <v>-275657.68084897572</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cell r="AW134">
            <v>-9293.367524903495</v>
          </cell>
          <cell r="AX134">
            <v>-9293.367524903495</v>
          </cell>
          <cell r="AY134">
            <v>-9293.367524903495</v>
          </cell>
          <cell r="AZ134">
            <v>-9293.367524903495</v>
          </cell>
          <cell r="BA134">
            <v>-9293.367524903495</v>
          </cell>
          <cell r="BB134">
            <v>-277981.0227302016</v>
          </cell>
          <cell r="BC134">
            <v>0</v>
          </cell>
          <cell r="BD134">
            <v>0</v>
          </cell>
          <cell r="BE134">
            <v>0</v>
          </cell>
          <cell r="BF134">
            <v>0</v>
          </cell>
        </row>
        <row r="137">
          <cell r="E137" t="str">
            <v>Junior Debt</v>
          </cell>
          <cell r="G137" t="str">
            <v>% Financed</v>
          </cell>
          <cell r="H137" t="str">
            <v>Basis</v>
          </cell>
          <cell r="I137" t="str">
            <v>Amount</v>
          </cell>
          <cell r="J137" t="str">
            <v>Start</v>
          </cell>
          <cell r="K137" t="str">
            <v>Maturity</v>
          </cell>
          <cell r="L137" t="str">
            <v>Interest Rate</v>
          </cell>
          <cell r="M137" t="str">
            <v>Margin</v>
          </cell>
          <cell r="N137" t="str">
            <v>Min. Amort.</v>
          </cell>
          <cell r="O137" t="str">
            <v>Over-Amort. (Y/N)</v>
          </cell>
          <cell r="P137" t="str">
            <v>Release</v>
          </cell>
          <cell r="Q137" t="str">
            <v>NUF</v>
          </cell>
          <cell r="S137" t="str">
            <v>Pas d'Over-amortization senior si over-amortization senior</v>
          </cell>
          <cell r="AW137" t="str">
            <v>Basis</v>
          </cell>
          <cell r="AX137" t="str">
            <v>Amount</v>
          </cell>
          <cell r="AY137" t="str">
            <v>Start</v>
          </cell>
          <cell r="AZ137" t="str">
            <v>Maturity</v>
          </cell>
          <cell r="BA137" t="str">
            <v>Interest Rate</v>
          </cell>
          <cell r="BB137" t="str">
            <v>Margin</v>
          </cell>
          <cell r="BC137" t="str">
            <v>Min. Amort.</v>
          </cell>
          <cell r="BD137" t="str">
            <v>Over-Amort. (Y/N)</v>
          </cell>
          <cell r="BE137" t="str">
            <v>Release</v>
          </cell>
          <cell r="BF137" t="str">
            <v>NUF</v>
          </cell>
        </row>
        <row r="138">
          <cell r="G138">
            <v>0</v>
          </cell>
          <cell r="H138">
            <v>405281.32286517863</v>
          </cell>
          <cell r="I138">
            <v>0</v>
          </cell>
          <cell r="J138">
            <v>0</v>
          </cell>
          <cell r="K138">
            <v>22</v>
          </cell>
          <cell r="L138" t="str">
            <v>Fixed</v>
          </cell>
          <cell r="M138">
            <v>1.0999999999999999E-2</v>
          </cell>
          <cell r="N138">
            <v>0</v>
          </cell>
          <cell r="O138" t="str">
            <v>No</v>
          </cell>
          <cell r="P138" t="b">
            <v>0</v>
          </cell>
          <cell r="Q138">
            <v>5.0000000000000001E-3</v>
          </cell>
          <cell r="AW138">
            <v>405281.32286517863</v>
          </cell>
          <cell r="AX138">
            <v>0</v>
          </cell>
          <cell r="AY138">
            <v>0</v>
          </cell>
          <cell r="AZ138">
            <v>22</v>
          </cell>
          <cell r="BA138" t="str">
            <v>Fixed</v>
          </cell>
          <cell r="BB138">
            <v>1.0999999999999999E-2</v>
          </cell>
          <cell r="BC138">
            <v>0</v>
          </cell>
          <cell r="BD138" t="str">
            <v>No</v>
          </cell>
          <cell r="BE138" t="b">
            <v>0</v>
          </cell>
          <cell r="BF138">
            <v>5.0000000000000001E-3</v>
          </cell>
        </row>
        <row r="140">
          <cell r="G140" t="str">
            <v>Commitment Fee</v>
          </cell>
          <cell r="H140" t="str">
            <v>Notary Fees</v>
          </cell>
          <cell r="I140" t="str">
            <v>Lawyer Fees</v>
          </cell>
          <cell r="J140" t="str">
            <v>Loan Reg. (TPF)</v>
          </cell>
          <cell r="K140" t="str">
            <v>Conservateur</v>
          </cell>
          <cell r="L140" t="str">
            <v>Cap (Y/N)</v>
          </cell>
          <cell r="M140" t="str">
            <v>Cap Fee</v>
          </cell>
          <cell r="N140" t="str">
            <v>Cap Amount</v>
          </cell>
          <cell r="O140" t="str">
            <v>Mortgage Type</v>
          </cell>
          <cell r="P140" t="str">
            <v>Mortage Release Fee</v>
          </cell>
          <cell r="AW140" t="str">
            <v>Notary Fees</v>
          </cell>
          <cell r="AX140" t="str">
            <v>Lawyer Fees</v>
          </cell>
          <cell r="AY140" t="str">
            <v>Loan Reg.</v>
          </cell>
          <cell r="AZ140" t="str">
            <v>Conservateur</v>
          </cell>
          <cell r="BA140" t="str">
            <v>Cap (Y/N)</v>
          </cell>
          <cell r="BB140" t="str">
            <v>Cap Fee</v>
          </cell>
          <cell r="BC140" t="str">
            <v>Cap Amount</v>
          </cell>
          <cell r="BD140" t="str">
            <v>Mortage Release Fee</v>
          </cell>
        </row>
        <row r="141">
          <cell r="G141"/>
          <cell r="H141">
            <v>0</v>
          </cell>
          <cell r="I141">
            <v>0</v>
          </cell>
          <cell r="J141">
            <v>0</v>
          </cell>
          <cell r="K141">
            <v>0</v>
          </cell>
          <cell r="L141" t="str">
            <v>No</v>
          </cell>
          <cell r="M141">
            <v>0</v>
          </cell>
          <cell r="N141">
            <v>0</v>
          </cell>
          <cell r="O141" t="str">
            <v>Hyp.</v>
          </cell>
          <cell r="P141">
            <v>3.7499999999999999E-3</v>
          </cell>
          <cell r="AW141">
            <v>0</v>
          </cell>
          <cell r="AX141">
            <v>0</v>
          </cell>
          <cell r="AY141">
            <v>0</v>
          </cell>
          <cell r="AZ141">
            <v>0</v>
          </cell>
          <cell r="BA141" t="str">
            <v>No</v>
          </cell>
          <cell r="BB141">
            <v>0</v>
          </cell>
          <cell r="BC141">
            <v>0</v>
          </cell>
          <cell r="BD141">
            <v>3.7499999999999999E-3</v>
          </cell>
        </row>
        <row r="143">
          <cell r="E143" t="str">
            <v>Fixed</v>
          </cell>
          <cell r="H143">
            <v>4.0549999999999996E-2</v>
          </cell>
        </row>
        <row r="144">
          <cell r="E144" t="str">
            <v>IR Curve</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row>
        <row r="145">
          <cell r="E145" t="str">
            <v>Annual Interest Rate</v>
          </cell>
          <cell r="H145">
            <v>5.1549999999999999E-2</v>
          </cell>
          <cell r="I145">
            <v>5.1549999999999999E-2</v>
          </cell>
          <cell r="J145">
            <v>5.1549999999999999E-2</v>
          </cell>
          <cell r="K145">
            <v>5.1549999999999999E-2</v>
          </cell>
          <cell r="L145">
            <v>5.1549999999999999E-2</v>
          </cell>
          <cell r="M145">
            <v>5.1549999999999999E-2</v>
          </cell>
          <cell r="N145">
            <v>5.1549999999999999E-2</v>
          </cell>
          <cell r="O145">
            <v>5.1549999999999999E-2</v>
          </cell>
          <cell r="P145">
            <v>5.1549999999999999E-2</v>
          </cell>
          <cell r="Q145">
            <v>5.1549999999999999E-2</v>
          </cell>
          <cell r="R145">
            <v>5.1549999999999999E-2</v>
          </cell>
          <cell r="S145">
            <v>5.1549999999999999E-2</v>
          </cell>
          <cell r="T145">
            <v>5.1549999999999999E-2</v>
          </cell>
          <cell r="U145">
            <v>5.1549999999999999E-2</v>
          </cell>
          <cell r="V145">
            <v>5.1549999999999999E-2</v>
          </cell>
          <cell r="W145">
            <v>5.1549999999999999E-2</v>
          </cell>
          <cell r="X145">
            <v>5.1549999999999999E-2</v>
          </cell>
          <cell r="Y145">
            <v>5.1549999999999999E-2</v>
          </cell>
          <cell r="Z145">
            <v>5.1549999999999999E-2</v>
          </cell>
          <cell r="AA145">
            <v>5.1549999999999999E-2</v>
          </cell>
          <cell r="AB145">
            <v>5.1549999999999999E-2</v>
          </cell>
          <cell r="AC145">
            <v>5.1549999999999999E-2</v>
          </cell>
          <cell r="AD145">
            <v>5.1549999999999999E-2</v>
          </cell>
          <cell r="AE145">
            <v>5.1549999999999999E-2</v>
          </cell>
          <cell r="AF145">
            <v>5.1549999999999999E-2</v>
          </cell>
          <cell r="AG145">
            <v>5.1549999999999999E-2</v>
          </cell>
          <cell r="AH145">
            <v>5.1549999999999999E-2</v>
          </cell>
          <cell r="AI145">
            <v>5.1549999999999999E-2</v>
          </cell>
          <cell r="AJ145">
            <v>5.1549999999999999E-2</v>
          </cell>
          <cell r="AK145">
            <v>5.1549999999999999E-2</v>
          </cell>
          <cell r="AL145">
            <v>5.1549999999999999E-2</v>
          </cell>
          <cell r="AM145">
            <v>5.1549999999999999E-2</v>
          </cell>
          <cell r="AN145">
            <v>5.1549999999999999E-2</v>
          </cell>
          <cell r="AO145">
            <v>5.1549999999999999E-2</v>
          </cell>
          <cell r="AP145">
            <v>5.1549999999999999E-2</v>
          </cell>
          <cell r="AQ145">
            <v>5.1549999999999999E-2</v>
          </cell>
          <cell r="AR145">
            <v>5.1549999999999999E-2</v>
          </cell>
          <cell r="AS145">
            <v>5.1549999999999999E-2</v>
          </cell>
          <cell r="AT145">
            <v>5.1549999999999999E-2</v>
          </cell>
          <cell r="AU145">
            <v>5.1549999999999999E-2</v>
          </cell>
          <cell r="AW145">
            <v>5.1549999999999999E-2</v>
          </cell>
        </row>
        <row r="146">
          <cell r="E146" t="str">
            <v>Min. Annual Amortization</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cell r="AW146">
            <v>0</v>
          </cell>
        </row>
        <row r="148">
          <cell r="E148" t="str">
            <v>Principal BOP</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v>
          </cell>
          <cell r="AU148">
            <v>0</v>
          </cell>
          <cell r="AW148">
            <v>0</v>
          </cell>
          <cell r="AX148">
            <v>0</v>
          </cell>
          <cell r="AY148">
            <v>0</v>
          </cell>
          <cell r="AZ148">
            <v>0</v>
          </cell>
          <cell r="BA148">
            <v>0</v>
          </cell>
          <cell r="BB148">
            <v>0</v>
          </cell>
          <cell r="BC148">
            <v>0</v>
          </cell>
          <cell r="BD148">
            <v>0</v>
          </cell>
          <cell r="BE148">
            <v>0</v>
          </cell>
          <cell r="BF148">
            <v>0</v>
          </cell>
        </row>
        <row r="149">
          <cell r="D149">
            <v>0</v>
          </cell>
          <cell r="E149" t="str">
            <v>Drawdown</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W149">
            <v>0</v>
          </cell>
          <cell r="AX149">
            <v>0</v>
          </cell>
          <cell r="AY149">
            <v>0</v>
          </cell>
          <cell r="AZ149">
            <v>0</v>
          </cell>
          <cell r="BA149">
            <v>0</v>
          </cell>
          <cell r="BB149">
            <v>0</v>
          </cell>
          <cell r="BC149">
            <v>0</v>
          </cell>
          <cell r="BD149">
            <v>0</v>
          </cell>
          <cell r="BE149">
            <v>0</v>
          </cell>
          <cell r="BF149">
            <v>0</v>
          </cell>
        </row>
        <row r="150">
          <cell r="D150">
            <v>0</v>
          </cell>
          <cell r="E150" t="str">
            <v>Reimbursement</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cell r="AS150">
            <v>0</v>
          </cell>
          <cell r="AT150">
            <v>0</v>
          </cell>
          <cell r="AU150">
            <v>0</v>
          </cell>
          <cell r="AW150">
            <v>0</v>
          </cell>
          <cell r="AX150">
            <v>0</v>
          </cell>
          <cell r="AY150">
            <v>0</v>
          </cell>
          <cell r="AZ150">
            <v>0</v>
          </cell>
          <cell r="BA150">
            <v>0</v>
          </cell>
          <cell r="BB150">
            <v>0</v>
          </cell>
          <cell r="BC150">
            <v>0</v>
          </cell>
          <cell r="BD150">
            <v>0</v>
          </cell>
          <cell r="BE150">
            <v>0</v>
          </cell>
          <cell r="BF150">
            <v>0</v>
          </cell>
        </row>
        <row r="151">
          <cell r="D151">
            <v>0</v>
          </cell>
          <cell r="E151" t="str">
            <v>Amortization</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W151">
            <v>0</v>
          </cell>
          <cell r="AX151">
            <v>0</v>
          </cell>
          <cell r="AY151">
            <v>0</v>
          </cell>
          <cell r="AZ151">
            <v>0</v>
          </cell>
          <cell r="BA151">
            <v>0</v>
          </cell>
          <cell r="BB151">
            <v>0</v>
          </cell>
          <cell r="BC151">
            <v>0</v>
          </cell>
          <cell r="BD151">
            <v>0</v>
          </cell>
          <cell r="BE151">
            <v>0</v>
          </cell>
          <cell r="BF151">
            <v>0</v>
          </cell>
        </row>
        <row r="152">
          <cell r="E152" t="str">
            <v>Principal EOP</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W152">
            <v>0</v>
          </cell>
          <cell r="AX152">
            <v>0</v>
          </cell>
          <cell r="AY152">
            <v>0</v>
          </cell>
          <cell r="AZ152">
            <v>0</v>
          </cell>
          <cell r="BA152">
            <v>0</v>
          </cell>
          <cell r="BB152">
            <v>0</v>
          </cell>
          <cell r="BC152">
            <v>0</v>
          </cell>
          <cell r="BD152">
            <v>0</v>
          </cell>
          <cell r="BE152">
            <v>0</v>
          </cell>
          <cell r="BF152">
            <v>0</v>
          </cell>
        </row>
        <row r="154">
          <cell r="E154" t="str">
            <v>Undrawn Principal</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row>
        <row r="155">
          <cell r="D155">
            <v>0</v>
          </cell>
          <cell r="E155" t="str">
            <v>Paid Interests</v>
          </cell>
          <cell r="G155">
            <v>0</v>
          </cell>
          <cell r="H155">
            <v>0</v>
          </cell>
          <cell r="I155">
            <v>0</v>
          </cell>
          <cell r="J155">
            <v>0</v>
          </cell>
          <cell r="K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W155">
            <v>0</v>
          </cell>
          <cell r="AX155">
            <v>0</v>
          </cell>
          <cell r="AY155">
            <v>0</v>
          </cell>
          <cell r="AZ155">
            <v>0</v>
          </cell>
          <cell r="BA155">
            <v>0</v>
          </cell>
          <cell r="BB155">
            <v>0</v>
          </cell>
          <cell r="BC155">
            <v>0</v>
          </cell>
          <cell r="BD155">
            <v>0</v>
          </cell>
          <cell r="BE155">
            <v>0</v>
          </cell>
          <cell r="BF155">
            <v>0</v>
          </cell>
        </row>
        <row r="156">
          <cell r="D156">
            <v>0</v>
          </cell>
          <cell r="E156" t="str">
            <v>NUF</v>
          </cell>
          <cell r="G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W156">
            <v>0</v>
          </cell>
          <cell r="AX156">
            <v>0</v>
          </cell>
          <cell r="AY156">
            <v>0</v>
          </cell>
          <cell r="AZ156">
            <v>0</v>
          </cell>
          <cell r="BA156">
            <v>0</v>
          </cell>
          <cell r="BB156">
            <v>0</v>
          </cell>
          <cell r="BC156">
            <v>0</v>
          </cell>
          <cell r="BD156">
            <v>0</v>
          </cell>
          <cell r="BE156">
            <v>0</v>
          </cell>
          <cell r="BF156">
            <v>0</v>
          </cell>
        </row>
        <row r="157">
          <cell r="D157">
            <v>0</v>
          </cell>
          <cell r="E157" t="str">
            <v>Commitment Fees</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W157">
            <v>0</v>
          </cell>
          <cell r="AX157">
            <v>0</v>
          </cell>
          <cell r="AY157">
            <v>0</v>
          </cell>
          <cell r="AZ157">
            <v>0</v>
          </cell>
          <cell r="BA157">
            <v>0</v>
          </cell>
          <cell r="BB157">
            <v>0</v>
          </cell>
          <cell r="BC157">
            <v>0</v>
          </cell>
          <cell r="BD157">
            <v>0</v>
          </cell>
          <cell r="BE157">
            <v>0</v>
          </cell>
          <cell r="BF157">
            <v>0</v>
          </cell>
        </row>
        <row r="158">
          <cell r="D158">
            <v>0</v>
          </cell>
          <cell r="E158" t="str">
            <v>Notary &amp; Lawyer</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W158">
            <v>0</v>
          </cell>
          <cell r="AX158">
            <v>0</v>
          </cell>
          <cell r="AY158">
            <v>0</v>
          </cell>
          <cell r="AZ158">
            <v>0</v>
          </cell>
          <cell r="BA158">
            <v>0</v>
          </cell>
          <cell r="BB158">
            <v>0</v>
          </cell>
          <cell r="BC158">
            <v>0</v>
          </cell>
          <cell r="BD158">
            <v>0</v>
          </cell>
          <cell r="BE158">
            <v>0</v>
          </cell>
          <cell r="BF158">
            <v>0</v>
          </cell>
        </row>
        <row r="159">
          <cell r="D159">
            <v>0</v>
          </cell>
          <cell r="E159" t="str">
            <v>Loan Reg.  Conservateur</v>
          </cell>
          <cell r="G159">
            <v>0</v>
          </cell>
          <cell r="H159">
            <v>0</v>
          </cell>
          <cell r="I159">
            <v>0</v>
          </cell>
          <cell r="J159">
            <v>0</v>
          </cell>
          <cell r="K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W159">
            <v>0</v>
          </cell>
          <cell r="AX159">
            <v>0</v>
          </cell>
          <cell r="AY159">
            <v>0</v>
          </cell>
          <cell r="AZ159">
            <v>0</v>
          </cell>
          <cell r="BA159">
            <v>0</v>
          </cell>
          <cell r="BB159">
            <v>0</v>
          </cell>
          <cell r="BC159">
            <v>0</v>
          </cell>
          <cell r="BD159">
            <v>0</v>
          </cell>
          <cell r="BE159">
            <v>0</v>
          </cell>
          <cell r="BF159">
            <v>0</v>
          </cell>
        </row>
        <row r="160">
          <cell r="D160">
            <v>0</v>
          </cell>
          <cell r="E160" t="str">
            <v>Cap Fee</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W160">
            <v>0</v>
          </cell>
          <cell r="AX160">
            <v>0</v>
          </cell>
          <cell r="AY160">
            <v>0</v>
          </cell>
          <cell r="AZ160">
            <v>0</v>
          </cell>
          <cell r="BA160">
            <v>0</v>
          </cell>
          <cell r="BB160">
            <v>0</v>
          </cell>
          <cell r="BC160">
            <v>0</v>
          </cell>
          <cell r="BD160">
            <v>0</v>
          </cell>
          <cell r="BE160">
            <v>0</v>
          </cell>
          <cell r="BF160">
            <v>0</v>
          </cell>
        </row>
        <row r="161">
          <cell r="D161">
            <v>0</v>
          </cell>
          <cell r="E161" t="str">
            <v>Mortgage Release Fees</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W161">
            <v>0</v>
          </cell>
          <cell r="AX161">
            <v>0</v>
          </cell>
          <cell r="AY161">
            <v>0</v>
          </cell>
          <cell r="AZ161">
            <v>0</v>
          </cell>
          <cell r="BA161">
            <v>0</v>
          </cell>
          <cell r="BB161">
            <v>0</v>
          </cell>
          <cell r="BC161">
            <v>0</v>
          </cell>
          <cell r="BD161">
            <v>0</v>
          </cell>
          <cell r="BE161">
            <v>0</v>
          </cell>
          <cell r="BF161">
            <v>0</v>
          </cell>
        </row>
        <row r="163">
          <cell r="D163">
            <v>0</v>
          </cell>
          <cell r="E163" t="str">
            <v>Junior Debt Cash Flows</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W163">
            <v>0</v>
          </cell>
          <cell r="AX163">
            <v>0</v>
          </cell>
          <cell r="AY163">
            <v>0</v>
          </cell>
          <cell r="AZ163">
            <v>0</v>
          </cell>
          <cell r="BA163">
            <v>0</v>
          </cell>
          <cell r="BB163">
            <v>0</v>
          </cell>
          <cell r="BC163">
            <v>0</v>
          </cell>
          <cell r="BD163">
            <v>0</v>
          </cell>
          <cell r="BE163">
            <v>0</v>
          </cell>
          <cell r="BF163">
            <v>0</v>
          </cell>
        </row>
        <row r="166">
          <cell r="E166" t="str">
            <v>Refinancing</v>
          </cell>
          <cell r="G166" t="str">
            <v>% Financed</v>
          </cell>
          <cell r="H166" t="str">
            <v>Basis</v>
          </cell>
          <cell r="I166" t="str">
            <v>Amount</v>
          </cell>
          <cell r="J166" t="str">
            <v>Start</v>
          </cell>
          <cell r="K166" t="str">
            <v>Maturity</v>
          </cell>
          <cell r="L166" t="str">
            <v>Interest Rate</v>
          </cell>
          <cell r="M166" t="str">
            <v>Margin</v>
          </cell>
          <cell r="N166" t="str">
            <v>Min. Amort.</v>
          </cell>
          <cell r="O166" t="str">
            <v>Over-Amort. (Y/N)</v>
          </cell>
          <cell r="P166" t="str">
            <v>Release</v>
          </cell>
          <cell r="S166" t="str">
            <v>Pas d'Over-amortization senior si over-amortization senior</v>
          </cell>
          <cell r="AW166" t="str">
            <v>Basis</v>
          </cell>
          <cell r="AX166" t="str">
            <v>Amount</v>
          </cell>
          <cell r="AY166" t="str">
            <v>Start</v>
          </cell>
          <cell r="AZ166" t="str">
            <v>Maturity</v>
          </cell>
          <cell r="BA166" t="str">
            <v>Interest Rate</v>
          </cell>
          <cell r="BB166" t="str">
            <v>Margin</v>
          </cell>
          <cell r="BC166" t="str">
            <v>Min. Amort.</v>
          </cell>
          <cell r="BD166" t="str">
            <v>Over-Amort. (Y/N)</v>
          </cell>
          <cell r="BE166" t="str">
            <v>Release</v>
          </cell>
        </row>
        <row r="167">
          <cell r="G167">
            <v>0</v>
          </cell>
          <cell r="H167">
            <v>405281.32286517863</v>
          </cell>
          <cell r="I167">
            <v>0</v>
          </cell>
          <cell r="J167">
            <v>0</v>
          </cell>
          <cell r="K167">
            <v>22</v>
          </cell>
          <cell r="L167" t="str">
            <v>Fixed</v>
          </cell>
          <cell r="M167">
            <v>1.0999999999999999E-2</v>
          </cell>
          <cell r="N167">
            <v>0</v>
          </cell>
          <cell r="O167" t="str">
            <v>No</v>
          </cell>
          <cell r="P167" t="b">
            <v>0</v>
          </cell>
          <cell r="AW167">
            <v>405281.32286517863</v>
          </cell>
          <cell r="AX167">
            <v>0</v>
          </cell>
          <cell r="AY167">
            <v>0</v>
          </cell>
          <cell r="AZ167">
            <v>22</v>
          </cell>
          <cell r="BA167" t="str">
            <v>Fixed</v>
          </cell>
          <cell r="BB167">
            <v>1.0999999999999999E-2</v>
          </cell>
          <cell r="BC167">
            <v>0</v>
          </cell>
          <cell r="BD167" t="str">
            <v>No</v>
          </cell>
          <cell r="BE167" t="b">
            <v>0</v>
          </cell>
        </row>
        <row r="169">
          <cell r="G169" t="str">
            <v>Commitment Fee</v>
          </cell>
          <cell r="H169" t="str">
            <v>Notary Fees</v>
          </cell>
          <cell r="I169" t="str">
            <v>Lawyer Fees</v>
          </cell>
          <cell r="J169" t="str">
            <v>Loan Reg. (TPF)</v>
          </cell>
          <cell r="K169" t="str">
            <v>Conservateur</v>
          </cell>
          <cell r="L169" t="str">
            <v>Cap (Y/N)</v>
          </cell>
          <cell r="M169" t="str">
            <v>Cap Fee</v>
          </cell>
          <cell r="N169" t="str">
            <v>Cap Amount</v>
          </cell>
          <cell r="O169" t="str">
            <v>Mortgage Type</v>
          </cell>
          <cell r="P169" t="str">
            <v>Mortage Release Fee</v>
          </cell>
          <cell r="AW169" t="str">
            <v>Notary Fees</v>
          </cell>
          <cell r="AX169" t="str">
            <v>Lawyer Fees</v>
          </cell>
          <cell r="AY169" t="str">
            <v>Loan Reg.</v>
          </cell>
          <cell r="AZ169" t="str">
            <v>Conservateur</v>
          </cell>
          <cell r="BA169" t="str">
            <v>Cap (Y/N)</v>
          </cell>
          <cell r="BB169" t="str">
            <v>Cap Fee</v>
          </cell>
          <cell r="BC169" t="str">
            <v>Cap Amount</v>
          </cell>
          <cell r="BD169" t="str">
            <v>Mortage Release Fee</v>
          </cell>
        </row>
        <row r="170">
          <cell r="G170"/>
          <cell r="H170">
            <v>0</v>
          </cell>
          <cell r="I170">
            <v>0</v>
          </cell>
          <cell r="J170">
            <v>0</v>
          </cell>
          <cell r="K170">
            <v>0</v>
          </cell>
          <cell r="L170" t="str">
            <v>No</v>
          </cell>
          <cell r="M170">
            <v>0</v>
          </cell>
          <cell r="N170">
            <v>0</v>
          </cell>
          <cell r="O170" t="str">
            <v>Hyp.</v>
          </cell>
          <cell r="P170">
            <v>3.7499999999999999E-3</v>
          </cell>
          <cell r="AW170">
            <v>0</v>
          </cell>
          <cell r="AX170">
            <v>0</v>
          </cell>
          <cell r="AY170">
            <v>0</v>
          </cell>
          <cell r="AZ170">
            <v>0</v>
          </cell>
          <cell r="BA170" t="str">
            <v>No</v>
          </cell>
          <cell r="BB170">
            <v>0</v>
          </cell>
          <cell r="BC170">
            <v>0</v>
          </cell>
          <cell r="BD170">
            <v>3.7499999999999999E-3</v>
          </cell>
        </row>
        <row r="172">
          <cell r="E172" t="str">
            <v>Fixed</v>
          </cell>
          <cell r="H172">
            <v>4.0549999999999996E-2</v>
          </cell>
        </row>
        <row r="173">
          <cell r="E173" t="str">
            <v>IR Curve</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row>
        <row r="174">
          <cell r="E174" t="str">
            <v>Annual Interest Rate</v>
          </cell>
          <cell r="H174">
            <v>5.1549999999999999E-2</v>
          </cell>
          <cell r="I174">
            <v>5.1549999999999999E-2</v>
          </cell>
          <cell r="J174">
            <v>5.1549999999999999E-2</v>
          </cell>
          <cell r="K174">
            <v>5.1549999999999999E-2</v>
          </cell>
          <cell r="L174">
            <v>5.1549999999999999E-2</v>
          </cell>
          <cell r="M174">
            <v>5.1549999999999999E-2</v>
          </cell>
          <cell r="N174">
            <v>5.1549999999999999E-2</v>
          </cell>
          <cell r="O174">
            <v>5.1549999999999999E-2</v>
          </cell>
          <cell r="P174">
            <v>5.1549999999999999E-2</v>
          </cell>
          <cell r="Q174">
            <v>5.1549999999999999E-2</v>
          </cell>
          <cell r="R174">
            <v>5.1549999999999999E-2</v>
          </cell>
          <cell r="S174">
            <v>5.1549999999999999E-2</v>
          </cell>
          <cell r="T174">
            <v>5.1549999999999999E-2</v>
          </cell>
          <cell r="U174">
            <v>5.1549999999999999E-2</v>
          </cell>
          <cell r="V174">
            <v>5.1549999999999999E-2</v>
          </cell>
          <cell r="W174">
            <v>5.1549999999999999E-2</v>
          </cell>
          <cell r="X174">
            <v>5.1549999999999999E-2</v>
          </cell>
          <cell r="Y174">
            <v>5.1549999999999999E-2</v>
          </cell>
          <cell r="Z174">
            <v>5.1549999999999999E-2</v>
          </cell>
          <cell r="AA174">
            <v>5.1549999999999999E-2</v>
          </cell>
          <cell r="AB174">
            <v>5.1549999999999999E-2</v>
          </cell>
          <cell r="AC174">
            <v>5.1549999999999999E-2</v>
          </cell>
          <cell r="AD174">
            <v>5.1549999999999999E-2</v>
          </cell>
          <cell r="AE174">
            <v>5.1549999999999999E-2</v>
          </cell>
          <cell r="AF174">
            <v>5.1549999999999999E-2</v>
          </cell>
          <cell r="AG174">
            <v>5.1549999999999999E-2</v>
          </cell>
          <cell r="AH174">
            <v>5.1549999999999999E-2</v>
          </cell>
          <cell r="AI174">
            <v>5.1549999999999999E-2</v>
          </cell>
          <cell r="AJ174">
            <v>5.1549999999999999E-2</v>
          </cell>
          <cell r="AK174">
            <v>5.1549999999999999E-2</v>
          </cell>
          <cell r="AL174">
            <v>5.1549999999999999E-2</v>
          </cell>
          <cell r="AM174">
            <v>5.1549999999999999E-2</v>
          </cell>
          <cell r="AN174">
            <v>5.1549999999999999E-2</v>
          </cell>
          <cell r="AO174">
            <v>5.1549999999999999E-2</v>
          </cell>
          <cell r="AP174">
            <v>5.1549999999999999E-2</v>
          </cell>
          <cell r="AQ174">
            <v>5.1549999999999999E-2</v>
          </cell>
          <cell r="AR174">
            <v>5.1549999999999999E-2</v>
          </cell>
          <cell r="AS174">
            <v>5.1549999999999999E-2</v>
          </cell>
          <cell r="AT174">
            <v>5.1549999999999999E-2</v>
          </cell>
          <cell r="AU174">
            <v>5.1549999999999999E-2</v>
          </cell>
          <cell r="AW174">
            <v>5.1549999999999999E-2</v>
          </cell>
        </row>
        <row r="175">
          <cell r="E175" t="str">
            <v>Min. Annual Amortization</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W175">
            <v>0</v>
          </cell>
        </row>
        <row r="177">
          <cell r="E177" t="str">
            <v>Principal BOP</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W177">
            <v>0</v>
          </cell>
          <cell r="AX177">
            <v>0</v>
          </cell>
          <cell r="AY177">
            <v>0</v>
          </cell>
          <cell r="AZ177">
            <v>0</v>
          </cell>
          <cell r="BA177">
            <v>0</v>
          </cell>
          <cell r="BB177">
            <v>0</v>
          </cell>
          <cell r="BC177">
            <v>0</v>
          </cell>
          <cell r="BD177">
            <v>0</v>
          </cell>
          <cell r="BE177">
            <v>0</v>
          </cell>
          <cell r="BF177">
            <v>0</v>
          </cell>
        </row>
        <row r="178">
          <cell r="D178">
            <v>0</v>
          </cell>
          <cell r="E178" t="str">
            <v>Drawdown</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W178">
            <v>0</v>
          </cell>
          <cell r="AX178">
            <v>0</v>
          </cell>
          <cell r="AY178">
            <v>0</v>
          </cell>
          <cell r="AZ178">
            <v>0</v>
          </cell>
          <cell r="BA178">
            <v>0</v>
          </cell>
          <cell r="BB178">
            <v>0</v>
          </cell>
          <cell r="BC178">
            <v>0</v>
          </cell>
          <cell r="BD178">
            <v>0</v>
          </cell>
          <cell r="BE178">
            <v>0</v>
          </cell>
          <cell r="BF178">
            <v>0</v>
          </cell>
        </row>
        <row r="179">
          <cell r="D179">
            <v>0</v>
          </cell>
          <cell r="E179" t="str">
            <v>Reimbursement</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W179">
            <v>0</v>
          </cell>
          <cell r="AX179">
            <v>0</v>
          </cell>
          <cell r="AY179">
            <v>0</v>
          </cell>
          <cell r="AZ179">
            <v>0</v>
          </cell>
          <cell r="BA179">
            <v>0</v>
          </cell>
          <cell r="BB179">
            <v>0</v>
          </cell>
          <cell r="BC179">
            <v>0</v>
          </cell>
          <cell r="BD179">
            <v>0</v>
          </cell>
          <cell r="BE179">
            <v>0</v>
          </cell>
          <cell r="BF179">
            <v>0</v>
          </cell>
        </row>
        <row r="180">
          <cell r="D180">
            <v>0</v>
          </cell>
          <cell r="E180" t="str">
            <v>Amortization</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W180">
            <v>0</v>
          </cell>
          <cell r="AX180">
            <v>0</v>
          </cell>
          <cell r="AY180">
            <v>0</v>
          </cell>
          <cell r="AZ180">
            <v>0</v>
          </cell>
          <cell r="BA180">
            <v>0</v>
          </cell>
          <cell r="BB180">
            <v>0</v>
          </cell>
          <cell r="BC180">
            <v>0</v>
          </cell>
          <cell r="BD180">
            <v>0</v>
          </cell>
          <cell r="BE180">
            <v>0</v>
          </cell>
          <cell r="BF180">
            <v>0</v>
          </cell>
        </row>
        <row r="181">
          <cell r="E181" t="str">
            <v>Principal EOP</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W181">
            <v>0</v>
          </cell>
          <cell r="AX181">
            <v>0</v>
          </cell>
          <cell r="AY181">
            <v>0</v>
          </cell>
          <cell r="AZ181">
            <v>0</v>
          </cell>
          <cell r="BA181">
            <v>0</v>
          </cell>
          <cell r="BB181">
            <v>0</v>
          </cell>
          <cell r="BC181">
            <v>0</v>
          </cell>
          <cell r="BD181">
            <v>0</v>
          </cell>
          <cell r="BE181">
            <v>0</v>
          </cell>
          <cell r="BF181">
            <v>0</v>
          </cell>
        </row>
        <row r="183">
          <cell r="D183">
            <v>0</v>
          </cell>
          <cell r="E183" t="str">
            <v>Paid Interests</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cell r="AS183">
            <v>0</v>
          </cell>
          <cell r="AT183">
            <v>0</v>
          </cell>
          <cell r="AU183">
            <v>0</v>
          </cell>
          <cell r="AW183">
            <v>0</v>
          </cell>
          <cell r="AX183">
            <v>0</v>
          </cell>
          <cell r="AY183">
            <v>0</v>
          </cell>
          <cell r="AZ183">
            <v>0</v>
          </cell>
          <cell r="BA183">
            <v>0</v>
          </cell>
          <cell r="BB183">
            <v>0</v>
          </cell>
          <cell r="BC183">
            <v>0</v>
          </cell>
          <cell r="BD183">
            <v>0</v>
          </cell>
          <cell r="BE183">
            <v>0</v>
          </cell>
          <cell r="BF183">
            <v>0</v>
          </cell>
        </row>
        <row r="184">
          <cell r="D184">
            <v>0</v>
          </cell>
          <cell r="E184" t="str">
            <v>Commitment Fees</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cell r="AW184">
            <v>0</v>
          </cell>
          <cell r="AX184">
            <v>0</v>
          </cell>
          <cell r="AY184">
            <v>0</v>
          </cell>
          <cell r="AZ184">
            <v>0</v>
          </cell>
          <cell r="BA184">
            <v>0</v>
          </cell>
          <cell r="BB184">
            <v>0</v>
          </cell>
          <cell r="BC184">
            <v>0</v>
          </cell>
          <cell r="BD184">
            <v>0</v>
          </cell>
          <cell r="BE184">
            <v>0</v>
          </cell>
          <cell r="BF184">
            <v>0</v>
          </cell>
        </row>
        <row r="185">
          <cell r="D185">
            <v>0</v>
          </cell>
          <cell r="E185" t="str">
            <v>Notary &amp; Lawyer</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cell r="AW185">
            <v>0</v>
          </cell>
          <cell r="AX185">
            <v>0</v>
          </cell>
          <cell r="AY185">
            <v>0</v>
          </cell>
          <cell r="AZ185">
            <v>0</v>
          </cell>
          <cell r="BA185">
            <v>0</v>
          </cell>
          <cell r="BB185">
            <v>0</v>
          </cell>
          <cell r="BC185">
            <v>0</v>
          </cell>
          <cell r="BD185">
            <v>0</v>
          </cell>
          <cell r="BE185">
            <v>0</v>
          </cell>
          <cell r="BF185">
            <v>0</v>
          </cell>
        </row>
        <row r="186">
          <cell r="D186">
            <v>0</v>
          </cell>
          <cell r="E186" t="str">
            <v>Loan Reg.  Conservateur</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cell r="AW186">
            <v>0</v>
          </cell>
          <cell r="AX186">
            <v>0</v>
          </cell>
          <cell r="AY186">
            <v>0</v>
          </cell>
          <cell r="AZ186">
            <v>0</v>
          </cell>
          <cell r="BA186">
            <v>0</v>
          </cell>
          <cell r="BB186">
            <v>0</v>
          </cell>
          <cell r="BC186">
            <v>0</v>
          </cell>
          <cell r="BD186">
            <v>0</v>
          </cell>
          <cell r="BE186">
            <v>0</v>
          </cell>
          <cell r="BF186">
            <v>0</v>
          </cell>
        </row>
        <row r="187">
          <cell r="D187">
            <v>0</v>
          </cell>
          <cell r="E187" t="str">
            <v>Cap Fee</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cell r="AW187">
            <v>0</v>
          </cell>
          <cell r="AX187">
            <v>0</v>
          </cell>
          <cell r="AY187">
            <v>0</v>
          </cell>
          <cell r="AZ187">
            <v>0</v>
          </cell>
          <cell r="BA187">
            <v>0</v>
          </cell>
          <cell r="BB187">
            <v>0</v>
          </cell>
          <cell r="BC187">
            <v>0</v>
          </cell>
          <cell r="BD187">
            <v>0</v>
          </cell>
          <cell r="BE187">
            <v>0</v>
          </cell>
          <cell r="BF187">
            <v>0</v>
          </cell>
        </row>
        <row r="188">
          <cell r="D188">
            <v>0</v>
          </cell>
          <cell r="E188" t="str">
            <v>Mortgage Release Fees</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W188">
            <v>0</v>
          </cell>
          <cell r="AX188">
            <v>0</v>
          </cell>
          <cell r="AY188">
            <v>0</v>
          </cell>
          <cell r="AZ188">
            <v>0</v>
          </cell>
          <cell r="BA188">
            <v>0</v>
          </cell>
          <cell r="BB188">
            <v>0</v>
          </cell>
          <cell r="BC188">
            <v>0</v>
          </cell>
          <cell r="BD188">
            <v>0</v>
          </cell>
          <cell r="BE188">
            <v>0</v>
          </cell>
          <cell r="BF188">
            <v>0</v>
          </cell>
        </row>
        <row r="190">
          <cell r="D190">
            <v>0</v>
          </cell>
          <cell r="E190" t="str">
            <v>Refinancing Cash Flows</v>
          </cell>
          <cell r="G190">
            <v>0</v>
          </cell>
          <cell r="H190">
            <v>0</v>
          </cell>
          <cell r="I190">
            <v>0</v>
          </cell>
          <cell r="J190">
            <v>0</v>
          </cell>
          <cell r="K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cell r="AS190">
            <v>0</v>
          </cell>
          <cell r="AT190">
            <v>0</v>
          </cell>
          <cell r="AU190">
            <v>0</v>
          </cell>
          <cell r="AW190">
            <v>0</v>
          </cell>
          <cell r="AX190">
            <v>0</v>
          </cell>
          <cell r="AY190">
            <v>0</v>
          </cell>
          <cell r="AZ190">
            <v>0</v>
          </cell>
          <cell r="BA190">
            <v>0</v>
          </cell>
          <cell r="BB190">
            <v>0</v>
          </cell>
          <cell r="BC190">
            <v>0</v>
          </cell>
          <cell r="BD190">
            <v>0</v>
          </cell>
          <cell r="BE190">
            <v>0</v>
          </cell>
          <cell r="BF190">
            <v>0</v>
          </cell>
        </row>
        <row r="193">
          <cell r="E193" t="str">
            <v>Capex Debt</v>
          </cell>
          <cell r="G193" t="str">
            <v>% Financed</v>
          </cell>
          <cell r="H193" t="str">
            <v>Basis</v>
          </cell>
          <cell r="I193" t="str">
            <v>Amount</v>
          </cell>
          <cell r="J193" t="str">
            <v>Start</v>
          </cell>
          <cell r="K193" t="str">
            <v>Maturity</v>
          </cell>
          <cell r="L193" t="str">
            <v>Interest Rate</v>
          </cell>
          <cell r="M193" t="str">
            <v>Margin</v>
          </cell>
          <cell r="N193" t="str">
            <v>Release</v>
          </cell>
          <cell r="O193" t="str">
            <v>NUF</v>
          </cell>
          <cell r="AW193" t="str">
            <v>Basis</v>
          </cell>
          <cell r="AX193" t="str">
            <v>Amount</v>
          </cell>
          <cell r="AY193" t="str">
            <v>Start</v>
          </cell>
          <cell r="AZ193" t="str">
            <v>Maturity</v>
          </cell>
          <cell r="BA193" t="str">
            <v>Interest Rate</v>
          </cell>
          <cell r="BB193" t="str">
            <v>Margin</v>
          </cell>
          <cell r="BC193" t="str">
            <v>Release</v>
          </cell>
          <cell r="BD193" t="str">
            <v>NUF</v>
          </cell>
        </row>
        <row r="194">
          <cell r="G194">
            <v>0</v>
          </cell>
          <cell r="H194">
            <v>22850</v>
          </cell>
          <cell r="I194">
            <v>0</v>
          </cell>
          <cell r="J194">
            <v>0</v>
          </cell>
          <cell r="K194">
            <v>22</v>
          </cell>
          <cell r="L194" t="str">
            <v>Fixed</v>
          </cell>
          <cell r="M194">
            <v>0</v>
          </cell>
          <cell r="N194" t="b">
            <v>0</v>
          </cell>
          <cell r="O194">
            <v>6.0000000000000001E-3</v>
          </cell>
          <cell r="AW194">
            <v>22850</v>
          </cell>
          <cell r="AX194">
            <v>0</v>
          </cell>
          <cell r="AY194">
            <v>0</v>
          </cell>
          <cell r="AZ194">
            <v>22</v>
          </cell>
          <cell r="BA194" t="str">
            <v>Fixed</v>
          </cell>
          <cell r="BB194">
            <v>0</v>
          </cell>
          <cell r="BC194" t="b">
            <v>0</v>
          </cell>
          <cell r="BD194">
            <v>6.0000000000000001E-3</v>
          </cell>
        </row>
        <row r="196">
          <cell r="G196" t="str">
            <v>Commitment Fee</v>
          </cell>
          <cell r="H196" t="str">
            <v>Notary Fees</v>
          </cell>
          <cell r="I196" t="str">
            <v>Lawyer Fees</v>
          </cell>
          <cell r="J196" t="str">
            <v>Loan Reg.</v>
          </cell>
          <cell r="K196" t="str">
            <v>Conservateur</v>
          </cell>
          <cell r="L196" t="str">
            <v>Cap (Y/N)</v>
          </cell>
          <cell r="M196" t="str">
            <v>Cap Fee</v>
          </cell>
          <cell r="N196" t="str">
            <v>Cap Amount</v>
          </cell>
          <cell r="AW196" t="str">
            <v>Notary Fees</v>
          </cell>
          <cell r="AX196" t="str">
            <v>Lawyer Fees</v>
          </cell>
          <cell r="AY196" t="str">
            <v>Loan Reg.</v>
          </cell>
          <cell r="AZ196" t="str">
            <v>Conservateur</v>
          </cell>
          <cell r="BA196" t="str">
            <v>Cap (Y/N)</v>
          </cell>
          <cell r="BB196" t="str">
            <v>Cap Fee</v>
          </cell>
          <cell r="BC196" t="str">
            <v>Cap Amount</v>
          </cell>
        </row>
        <row r="197">
          <cell r="G197"/>
          <cell r="H197">
            <v>0</v>
          </cell>
          <cell r="I197">
            <v>0</v>
          </cell>
          <cell r="J197">
            <v>0</v>
          </cell>
          <cell r="K197">
            <v>0</v>
          </cell>
          <cell r="L197" t="str">
            <v>No</v>
          </cell>
          <cell r="M197">
            <v>4.1599999999999996E-3</v>
          </cell>
          <cell r="N197">
            <v>0.04</v>
          </cell>
          <cell r="AW197">
            <v>0</v>
          </cell>
          <cell r="AX197">
            <v>0</v>
          </cell>
          <cell r="AY197">
            <v>0</v>
          </cell>
          <cell r="AZ197">
            <v>0</v>
          </cell>
          <cell r="BA197" t="str">
            <v>No</v>
          </cell>
          <cell r="BB197">
            <v>4.1599999999999996E-3</v>
          </cell>
          <cell r="BC197">
            <v>0.04</v>
          </cell>
        </row>
        <row r="199">
          <cell r="E199" t="str">
            <v>Fixed</v>
          </cell>
          <cell r="H199">
            <v>4.0549999999999996E-2</v>
          </cell>
        </row>
        <row r="200">
          <cell r="E200" t="str">
            <v>IR Curve</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row>
        <row r="201">
          <cell r="E201" t="str">
            <v>Annual Interest Rate</v>
          </cell>
          <cell r="H201">
            <v>4.0549999999999996E-2</v>
          </cell>
          <cell r="I201">
            <v>4.0549999999999996E-2</v>
          </cell>
          <cell r="J201">
            <v>4.0549999999999996E-2</v>
          </cell>
          <cell r="K201">
            <v>4.0549999999999996E-2</v>
          </cell>
          <cell r="L201">
            <v>4.0549999999999996E-2</v>
          </cell>
          <cell r="M201">
            <v>4.0549999999999996E-2</v>
          </cell>
          <cell r="N201">
            <v>4.0549999999999996E-2</v>
          </cell>
          <cell r="O201">
            <v>4.0549999999999996E-2</v>
          </cell>
          <cell r="P201">
            <v>4.0549999999999996E-2</v>
          </cell>
          <cell r="Q201">
            <v>4.0549999999999996E-2</v>
          </cell>
          <cell r="R201">
            <v>4.0549999999999996E-2</v>
          </cell>
          <cell r="S201">
            <v>4.0549999999999996E-2</v>
          </cell>
          <cell r="T201">
            <v>4.0549999999999996E-2</v>
          </cell>
          <cell r="U201">
            <v>4.0549999999999996E-2</v>
          </cell>
          <cell r="V201">
            <v>4.0549999999999996E-2</v>
          </cell>
          <cell r="W201">
            <v>4.0549999999999996E-2</v>
          </cell>
          <cell r="X201">
            <v>4.0549999999999996E-2</v>
          </cell>
          <cell r="Y201">
            <v>4.0549999999999996E-2</v>
          </cell>
          <cell r="Z201">
            <v>4.0549999999999996E-2</v>
          </cell>
          <cell r="AA201">
            <v>4.0549999999999996E-2</v>
          </cell>
          <cell r="AB201">
            <v>4.0549999999999996E-2</v>
          </cell>
          <cell r="AC201">
            <v>4.0549999999999996E-2</v>
          </cell>
          <cell r="AD201">
            <v>4.0549999999999996E-2</v>
          </cell>
          <cell r="AE201">
            <v>4.0549999999999996E-2</v>
          </cell>
          <cell r="AF201">
            <v>4.0549999999999996E-2</v>
          </cell>
          <cell r="AG201">
            <v>4.0549999999999996E-2</v>
          </cell>
          <cell r="AH201">
            <v>4.0549999999999996E-2</v>
          </cell>
          <cell r="AI201">
            <v>4.0549999999999996E-2</v>
          </cell>
          <cell r="AJ201">
            <v>4.0549999999999996E-2</v>
          </cell>
          <cell r="AK201">
            <v>4.0549999999999996E-2</v>
          </cell>
          <cell r="AL201">
            <v>4.0549999999999996E-2</v>
          </cell>
          <cell r="AM201">
            <v>4.0549999999999996E-2</v>
          </cell>
          <cell r="AN201">
            <v>4.0549999999999996E-2</v>
          </cell>
          <cell r="AO201">
            <v>4.0549999999999996E-2</v>
          </cell>
          <cell r="AP201">
            <v>4.0549999999999996E-2</v>
          </cell>
          <cell r="AQ201">
            <v>4.0549999999999996E-2</v>
          </cell>
          <cell r="AR201">
            <v>4.0549999999999996E-2</v>
          </cell>
          <cell r="AS201">
            <v>4.0549999999999996E-2</v>
          </cell>
          <cell r="AT201">
            <v>4.0549999999999996E-2</v>
          </cell>
          <cell r="AU201">
            <v>4.0549999999999996E-2</v>
          </cell>
          <cell r="AW201">
            <v>4.0549999999999996E-2</v>
          </cell>
        </row>
        <row r="202">
          <cell r="AW202">
            <v>0</v>
          </cell>
        </row>
        <row r="203">
          <cell r="E203" t="str">
            <v>Principal BOP</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v>
          </cell>
          <cell r="AW203">
            <v>0</v>
          </cell>
          <cell r="AX203">
            <v>0</v>
          </cell>
          <cell r="AY203">
            <v>0</v>
          </cell>
          <cell r="AZ203">
            <v>0</v>
          </cell>
          <cell r="BA203">
            <v>0</v>
          </cell>
          <cell r="BB203">
            <v>0</v>
          </cell>
          <cell r="BC203">
            <v>0</v>
          </cell>
          <cell r="BD203">
            <v>0</v>
          </cell>
          <cell r="BE203">
            <v>0</v>
          </cell>
          <cell r="BF203">
            <v>0</v>
          </cell>
        </row>
        <row r="204">
          <cell r="D204">
            <v>0</v>
          </cell>
          <cell r="E204" t="str">
            <v>Drawdown</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0</v>
          </cell>
          <cell r="AW204">
            <v>0</v>
          </cell>
          <cell r="AX204">
            <v>0</v>
          </cell>
          <cell r="AY204">
            <v>0</v>
          </cell>
          <cell r="AZ204">
            <v>0</v>
          </cell>
          <cell r="BA204">
            <v>0</v>
          </cell>
          <cell r="BB204">
            <v>0</v>
          </cell>
          <cell r="BC204">
            <v>0</v>
          </cell>
          <cell r="BD204">
            <v>0</v>
          </cell>
          <cell r="BE204">
            <v>0</v>
          </cell>
          <cell r="BF204">
            <v>0</v>
          </cell>
        </row>
        <row r="205">
          <cell r="D205">
            <v>0</v>
          </cell>
          <cell r="E205" t="str">
            <v>Reimbursement</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W205">
            <v>0</v>
          </cell>
          <cell r="AX205">
            <v>0</v>
          </cell>
          <cell r="AY205">
            <v>0</v>
          </cell>
          <cell r="AZ205">
            <v>0</v>
          </cell>
          <cell r="BA205">
            <v>0</v>
          </cell>
          <cell r="BB205">
            <v>0</v>
          </cell>
          <cell r="BC205">
            <v>0</v>
          </cell>
          <cell r="BD205">
            <v>0</v>
          </cell>
          <cell r="BE205">
            <v>0</v>
          </cell>
          <cell r="BF205">
            <v>0</v>
          </cell>
        </row>
        <row r="206">
          <cell r="E206" t="str">
            <v>EOP Debt</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W206">
            <v>0</v>
          </cell>
          <cell r="AX206">
            <v>0</v>
          </cell>
          <cell r="AY206">
            <v>0</v>
          </cell>
          <cell r="AZ206">
            <v>0</v>
          </cell>
          <cell r="BA206">
            <v>0</v>
          </cell>
          <cell r="BB206">
            <v>0</v>
          </cell>
          <cell r="BC206">
            <v>0</v>
          </cell>
          <cell r="BD206">
            <v>0</v>
          </cell>
          <cell r="BE206">
            <v>0</v>
          </cell>
          <cell r="BF206">
            <v>0</v>
          </cell>
        </row>
        <row r="208">
          <cell r="E208" t="str">
            <v>Undrawn Principal</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0</v>
          </cell>
          <cell r="AT208">
            <v>0</v>
          </cell>
          <cell r="AU208">
            <v>0</v>
          </cell>
        </row>
        <row r="209">
          <cell r="D209">
            <v>0</v>
          </cell>
          <cell r="E209" t="str">
            <v>Paid Interests</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W209">
            <v>0</v>
          </cell>
          <cell r="AX209">
            <v>0</v>
          </cell>
          <cell r="AY209">
            <v>0</v>
          </cell>
          <cell r="AZ209">
            <v>0</v>
          </cell>
          <cell r="BA209">
            <v>0</v>
          </cell>
          <cell r="BB209">
            <v>0</v>
          </cell>
          <cell r="BC209">
            <v>0</v>
          </cell>
          <cell r="BD209">
            <v>0</v>
          </cell>
          <cell r="BE209">
            <v>0</v>
          </cell>
          <cell r="BF209">
            <v>0</v>
          </cell>
        </row>
        <row r="210">
          <cell r="D210">
            <v>0</v>
          </cell>
          <cell r="E210" t="str">
            <v>NUF</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cell r="AS210">
            <v>0</v>
          </cell>
          <cell r="AT210">
            <v>0</v>
          </cell>
          <cell r="AU210">
            <v>0</v>
          </cell>
          <cell r="AW210">
            <v>0</v>
          </cell>
          <cell r="AX210">
            <v>0</v>
          </cell>
          <cell r="AY210">
            <v>0</v>
          </cell>
          <cell r="AZ210">
            <v>0</v>
          </cell>
          <cell r="BA210">
            <v>0</v>
          </cell>
          <cell r="BB210">
            <v>0</v>
          </cell>
          <cell r="BC210">
            <v>0</v>
          </cell>
          <cell r="BD210">
            <v>0</v>
          </cell>
          <cell r="BE210">
            <v>0</v>
          </cell>
          <cell r="BF210">
            <v>0</v>
          </cell>
        </row>
        <row r="211">
          <cell r="D211">
            <v>0</v>
          </cell>
          <cell r="E211" t="str">
            <v>Commitment Fees</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W211">
            <v>0</v>
          </cell>
          <cell r="AX211">
            <v>0</v>
          </cell>
          <cell r="AY211">
            <v>0</v>
          </cell>
          <cell r="AZ211">
            <v>0</v>
          </cell>
          <cell r="BA211">
            <v>0</v>
          </cell>
          <cell r="BB211">
            <v>0</v>
          </cell>
          <cell r="BC211">
            <v>0</v>
          </cell>
          <cell r="BD211">
            <v>0</v>
          </cell>
          <cell r="BE211">
            <v>0</v>
          </cell>
          <cell r="BF211">
            <v>0</v>
          </cell>
        </row>
        <row r="212">
          <cell r="D212">
            <v>0</v>
          </cell>
          <cell r="E212" t="str">
            <v>Notary &amp; Lawyer</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W212">
            <v>0</v>
          </cell>
          <cell r="AX212">
            <v>0</v>
          </cell>
          <cell r="AY212">
            <v>0</v>
          </cell>
          <cell r="AZ212">
            <v>0</v>
          </cell>
          <cell r="BA212">
            <v>0</v>
          </cell>
          <cell r="BB212">
            <v>0</v>
          </cell>
          <cell r="BC212">
            <v>0</v>
          </cell>
          <cell r="BD212">
            <v>0</v>
          </cell>
          <cell r="BE212">
            <v>0</v>
          </cell>
          <cell r="BF212">
            <v>0</v>
          </cell>
        </row>
        <row r="213">
          <cell r="D213">
            <v>0</v>
          </cell>
          <cell r="E213" t="str">
            <v>Loan Reg.  Conservateur</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0</v>
          </cell>
          <cell r="AW213">
            <v>0</v>
          </cell>
          <cell r="AX213">
            <v>0</v>
          </cell>
          <cell r="AY213">
            <v>0</v>
          </cell>
          <cell r="AZ213">
            <v>0</v>
          </cell>
          <cell r="BA213">
            <v>0</v>
          </cell>
          <cell r="BB213">
            <v>0</v>
          </cell>
          <cell r="BC213">
            <v>0</v>
          </cell>
          <cell r="BD213">
            <v>0</v>
          </cell>
          <cell r="BE213">
            <v>0</v>
          </cell>
          <cell r="BF213">
            <v>0</v>
          </cell>
        </row>
        <row r="214">
          <cell r="D214">
            <v>0</v>
          </cell>
          <cell r="E214" t="str">
            <v>Cap Fee</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W214">
            <v>0</v>
          </cell>
          <cell r="AX214">
            <v>0</v>
          </cell>
          <cell r="AY214">
            <v>0</v>
          </cell>
          <cell r="AZ214">
            <v>0</v>
          </cell>
          <cell r="BA214">
            <v>0</v>
          </cell>
          <cell r="BB214">
            <v>0</v>
          </cell>
          <cell r="BC214">
            <v>0</v>
          </cell>
          <cell r="BD214">
            <v>0</v>
          </cell>
          <cell r="BE214">
            <v>0</v>
          </cell>
          <cell r="BF214">
            <v>0</v>
          </cell>
        </row>
        <row r="216">
          <cell r="D216">
            <v>0</v>
          </cell>
          <cell r="E216" t="str">
            <v>Capex Debt Cash Flows</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cell r="AS216">
            <v>0</v>
          </cell>
          <cell r="AT216">
            <v>0</v>
          </cell>
          <cell r="AU216">
            <v>0</v>
          </cell>
          <cell r="AW216">
            <v>0</v>
          </cell>
          <cell r="AX216">
            <v>0</v>
          </cell>
          <cell r="AY216">
            <v>0</v>
          </cell>
          <cell r="AZ216">
            <v>0</v>
          </cell>
          <cell r="BA216">
            <v>0</v>
          </cell>
          <cell r="BB216">
            <v>0</v>
          </cell>
          <cell r="BC216">
            <v>0</v>
          </cell>
          <cell r="BD216">
            <v>0</v>
          </cell>
          <cell r="BE216">
            <v>0</v>
          </cell>
          <cell r="BF216">
            <v>0</v>
          </cell>
        </row>
        <row r="218">
          <cell r="E218" t="str">
            <v>Global Debt</v>
          </cell>
        </row>
        <row r="220">
          <cell r="E220" t="str">
            <v>Principal BOP</v>
          </cell>
          <cell r="G220">
            <v>0</v>
          </cell>
          <cell r="H220">
            <v>273334.33896774985</v>
          </cell>
          <cell r="I220">
            <v>273334.33896774985</v>
          </cell>
          <cell r="J220">
            <v>273334.33896774985</v>
          </cell>
          <cell r="K220">
            <v>273334.33896774985</v>
          </cell>
          <cell r="L220">
            <v>273334.33896774985</v>
          </cell>
          <cell r="M220">
            <v>273334.33896774985</v>
          </cell>
          <cell r="N220">
            <v>273334.33896774985</v>
          </cell>
          <cell r="O220">
            <v>273334.33896774985</v>
          </cell>
          <cell r="P220">
            <v>273334.33896774985</v>
          </cell>
          <cell r="Q220">
            <v>273334.33896774985</v>
          </cell>
          <cell r="R220">
            <v>273334.33896774985</v>
          </cell>
          <cell r="S220">
            <v>273334.33896774985</v>
          </cell>
          <cell r="T220">
            <v>273334.33896774985</v>
          </cell>
          <cell r="U220">
            <v>273334.33896774985</v>
          </cell>
          <cell r="V220">
            <v>273334.33896774985</v>
          </cell>
          <cell r="W220">
            <v>273334.33896774985</v>
          </cell>
          <cell r="X220">
            <v>273334.33896774985</v>
          </cell>
          <cell r="Y220">
            <v>273334.33896774985</v>
          </cell>
          <cell r="Z220">
            <v>273334.33896774985</v>
          </cell>
          <cell r="AA220">
            <v>273334.33896774985</v>
          </cell>
          <cell r="AB220">
            <v>273334.33896774985</v>
          </cell>
          <cell r="AC220">
            <v>273334.33896774985</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row>
        <row r="221">
          <cell r="E221" t="str">
            <v>Drawdown</v>
          </cell>
          <cell r="G221">
            <v>273334.33896774985</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row>
        <row r="222">
          <cell r="E222" t="str">
            <v>Reimbursement</v>
          </cell>
          <cell r="G222">
            <v>0</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-273334.33896774985</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row>
        <row r="223">
          <cell r="E223" t="str">
            <v>Amortization</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row>
        <row r="224">
          <cell r="E224" t="str">
            <v>Principal EOP</v>
          </cell>
          <cell r="G224">
            <v>273334.33896774985</v>
          </cell>
          <cell r="H224">
            <v>273334.33896774985</v>
          </cell>
          <cell r="I224">
            <v>273334.33896774985</v>
          </cell>
          <cell r="J224">
            <v>273334.33896774985</v>
          </cell>
          <cell r="K224">
            <v>273334.33896774985</v>
          </cell>
          <cell r="L224">
            <v>273334.33896774985</v>
          </cell>
          <cell r="M224">
            <v>273334.33896774985</v>
          </cell>
          <cell r="N224">
            <v>273334.33896774985</v>
          </cell>
          <cell r="O224">
            <v>273334.33896774985</v>
          </cell>
          <cell r="P224">
            <v>273334.33896774985</v>
          </cell>
          <cell r="Q224">
            <v>273334.33896774985</v>
          </cell>
          <cell r="R224">
            <v>273334.33896774985</v>
          </cell>
          <cell r="S224">
            <v>273334.33896774985</v>
          </cell>
          <cell r="T224">
            <v>273334.33896774985</v>
          </cell>
          <cell r="U224">
            <v>273334.33896774985</v>
          </cell>
          <cell r="V224">
            <v>273334.33896774985</v>
          </cell>
          <cell r="W224">
            <v>273334.33896774985</v>
          </cell>
          <cell r="X224">
            <v>273334.33896774985</v>
          </cell>
          <cell r="Y224">
            <v>273334.33896774985</v>
          </cell>
          <cell r="Z224">
            <v>273334.33896774985</v>
          </cell>
          <cell r="AA224">
            <v>273334.33896774985</v>
          </cell>
          <cell r="AB224">
            <v>273334.33896774985</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W224">
            <v>273334.33896774985</v>
          </cell>
          <cell r="AX224">
            <v>273334.33896774985</v>
          </cell>
          <cell r="AY224">
            <v>273334.33896774985</v>
          </cell>
          <cell r="AZ224">
            <v>273334.33896774985</v>
          </cell>
          <cell r="BA224">
            <v>273334.33896774985</v>
          </cell>
          <cell r="BB224">
            <v>0</v>
          </cell>
          <cell r="BC224">
            <v>0</v>
          </cell>
          <cell r="BD224">
            <v>0</v>
          </cell>
          <cell r="BE224">
            <v>0</v>
          </cell>
          <cell r="BF224">
            <v>0</v>
          </cell>
        </row>
        <row r="226">
          <cell r="E226" t="str">
            <v>Paid Interests</v>
          </cell>
          <cell r="G226">
            <v>0</v>
          </cell>
          <cell r="H226">
            <v>-2323.3418812258737</v>
          </cell>
          <cell r="I226">
            <v>-2323.3418812258737</v>
          </cell>
          <cell r="J226">
            <v>-2323.3418812258737</v>
          </cell>
          <cell r="K226">
            <v>-2323.3418812258737</v>
          </cell>
          <cell r="L226">
            <v>-2323.3418812258737</v>
          </cell>
          <cell r="M226">
            <v>-2323.3418812258737</v>
          </cell>
          <cell r="N226">
            <v>-2323.3418812258737</v>
          </cell>
          <cell r="O226">
            <v>-2323.3418812258737</v>
          </cell>
          <cell r="P226">
            <v>-2323.3418812258737</v>
          </cell>
          <cell r="Q226">
            <v>-2323.3418812258737</v>
          </cell>
          <cell r="R226">
            <v>-2323.3418812258737</v>
          </cell>
          <cell r="S226">
            <v>-2323.3418812258737</v>
          </cell>
          <cell r="T226">
            <v>-2323.3418812258737</v>
          </cell>
          <cell r="U226">
            <v>-2323.3418812258737</v>
          </cell>
          <cell r="V226">
            <v>-2323.3418812258737</v>
          </cell>
          <cell r="W226">
            <v>-2323.3418812258737</v>
          </cell>
          <cell r="X226">
            <v>-2323.3418812258737</v>
          </cell>
          <cell r="Y226">
            <v>-2323.3418812258737</v>
          </cell>
          <cell r="Z226">
            <v>-2323.3418812258737</v>
          </cell>
          <cell r="AA226">
            <v>-2323.3418812258737</v>
          </cell>
          <cell r="AB226">
            <v>-2323.3418812258737</v>
          </cell>
          <cell r="AC226">
            <v>-2323.3418812258737</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row>
        <row r="227">
          <cell r="E227" t="str">
            <v>NUF</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row>
        <row r="228">
          <cell r="E228" t="str">
            <v>Commitment Fees</v>
          </cell>
          <cell r="G228">
            <v>-2733.3433896774986</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cell r="AS228">
            <v>0</v>
          </cell>
          <cell r="AT228">
            <v>0</v>
          </cell>
          <cell r="AU228">
            <v>0</v>
          </cell>
        </row>
        <row r="229">
          <cell r="E229" t="str">
            <v>Notary &amp; Lawyer</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cell r="AS229">
            <v>0</v>
          </cell>
          <cell r="AT229">
            <v>0</v>
          </cell>
          <cell r="AU229">
            <v>0</v>
          </cell>
        </row>
        <row r="230">
          <cell r="E230" t="str">
            <v>Loan Reg.  Conservateur</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0</v>
          </cell>
        </row>
        <row r="231">
          <cell r="E231" t="str">
            <v>Cap Fee</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cell r="AS231">
            <v>0</v>
          </cell>
          <cell r="AT231">
            <v>0</v>
          </cell>
          <cell r="AU231">
            <v>0</v>
          </cell>
        </row>
        <row r="232">
          <cell r="E232" t="str">
            <v>Mortgage Release Fees</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row>
        <row r="234">
          <cell r="D234">
            <v>-53846.864776646777</v>
          </cell>
          <cell r="E234" t="str">
            <v>Debt Cash Flows</v>
          </cell>
          <cell r="G234">
            <v>270600.99557807232</v>
          </cell>
          <cell r="H234">
            <v>-2323.3418812258737</v>
          </cell>
          <cell r="I234">
            <v>-2323.3418812258737</v>
          </cell>
          <cell r="J234">
            <v>-2323.3418812258737</v>
          </cell>
          <cell r="K234">
            <v>-2323.3418812258737</v>
          </cell>
          <cell r="L234">
            <v>-2323.3418812258737</v>
          </cell>
          <cell r="M234">
            <v>-2323.3418812258737</v>
          </cell>
          <cell r="N234">
            <v>-2323.3418812258737</v>
          </cell>
          <cell r="O234">
            <v>-2323.3418812258737</v>
          </cell>
          <cell r="P234">
            <v>-2323.3418812258737</v>
          </cell>
          <cell r="Q234">
            <v>-2323.3418812258737</v>
          </cell>
          <cell r="R234">
            <v>-2323.3418812258737</v>
          </cell>
          <cell r="S234">
            <v>-2323.3418812258737</v>
          </cell>
          <cell r="T234">
            <v>-2323.3418812258737</v>
          </cell>
          <cell r="U234">
            <v>-2323.3418812258737</v>
          </cell>
          <cell r="V234">
            <v>-2323.3418812258737</v>
          </cell>
          <cell r="W234">
            <v>-2323.3418812258737</v>
          </cell>
          <cell r="X234">
            <v>-2323.3418812258737</v>
          </cell>
          <cell r="Y234">
            <v>-2323.3418812258737</v>
          </cell>
          <cell r="Z234">
            <v>-2323.3418812258737</v>
          </cell>
          <cell r="AA234">
            <v>-2323.3418812258737</v>
          </cell>
          <cell r="AB234">
            <v>-2323.3418812258737</v>
          </cell>
          <cell r="AC234">
            <v>-275657.68084897572</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cell r="AS234">
            <v>0</v>
          </cell>
          <cell r="AT234">
            <v>0</v>
          </cell>
          <cell r="AU234">
            <v>0</v>
          </cell>
        </row>
        <row r="236">
          <cell r="D236">
            <v>155878.32347235622</v>
          </cell>
          <cell r="E236" t="str">
            <v>Cash Flows after Debt</v>
          </cell>
          <cell r="G236">
            <v>-134680.32728710631</v>
          </cell>
          <cell r="H236">
            <v>1408.4616641784405</v>
          </cell>
          <cell r="I236">
            <v>10791.196549410708</v>
          </cell>
          <cell r="J236">
            <v>3291.7975115978147</v>
          </cell>
          <cell r="K236">
            <v>3291.7975115978147</v>
          </cell>
          <cell r="L236">
            <v>3291.7975115978147</v>
          </cell>
          <cell r="M236">
            <v>3291.7975115978147</v>
          </cell>
          <cell r="N236">
            <v>3291.7975115978147</v>
          </cell>
          <cell r="O236">
            <v>3291.7975115978147</v>
          </cell>
          <cell r="P236">
            <v>3291.7975115978147</v>
          </cell>
          <cell r="Q236">
            <v>3291.7975115978147</v>
          </cell>
          <cell r="R236">
            <v>3291.7975115978147</v>
          </cell>
          <cell r="S236">
            <v>3291.7975115978147</v>
          </cell>
          <cell r="T236">
            <v>3291.7975115978147</v>
          </cell>
          <cell r="U236">
            <v>3291.7975115978147</v>
          </cell>
          <cell r="V236">
            <v>3291.7975115978147</v>
          </cell>
          <cell r="W236">
            <v>3291.7975115978147</v>
          </cell>
          <cell r="X236">
            <v>3291.7975115978147</v>
          </cell>
          <cell r="Y236">
            <v>3291.7975115978147</v>
          </cell>
          <cell r="Z236">
            <v>3291.7975115978147</v>
          </cell>
          <cell r="AA236">
            <v>3118.088101597818</v>
          </cell>
          <cell r="AB236">
            <v>4374.2975115978152</v>
          </cell>
          <cell r="AC236">
            <v>214906.04923551483</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0</v>
          </cell>
          <cell r="AT236">
            <v>0</v>
          </cell>
          <cell r="AU236">
            <v>0</v>
          </cell>
          <cell r="AW236">
            <v>18783.253236784778</v>
          </cell>
          <cell r="AX236">
            <v>13167.190046391259</v>
          </cell>
          <cell r="AY236">
            <v>13167.190046391259</v>
          </cell>
          <cell r="AZ236">
            <v>13167.190046391259</v>
          </cell>
          <cell r="BA236">
            <v>12993.480636391261</v>
          </cell>
          <cell r="BB236">
            <v>219280.34674711264</v>
          </cell>
          <cell r="BC236">
            <v>0</v>
          </cell>
          <cell r="BD236">
            <v>0</v>
          </cell>
          <cell r="BE236">
            <v>0</v>
          </cell>
          <cell r="BF236">
            <v>0</v>
          </cell>
        </row>
        <row r="239">
          <cell r="D239">
            <v>155878.32347235622</v>
          </cell>
          <cell r="E239" t="str">
            <v>Cash Flows after Debt</v>
          </cell>
          <cell r="G239">
            <v>-134680.32728710631</v>
          </cell>
          <cell r="H239">
            <v>1408.4616641784405</v>
          </cell>
          <cell r="I239">
            <v>10791.196549410708</v>
          </cell>
          <cell r="J239">
            <v>3291.7975115978147</v>
          </cell>
          <cell r="K239">
            <v>3291.7975115978147</v>
          </cell>
          <cell r="L239">
            <v>3291.7975115978147</v>
          </cell>
          <cell r="M239">
            <v>3291.7975115978147</v>
          </cell>
          <cell r="N239">
            <v>3291.7975115978147</v>
          </cell>
          <cell r="O239">
            <v>3291.7975115978147</v>
          </cell>
          <cell r="P239">
            <v>3291.7975115978147</v>
          </cell>
          <cell r="Q239">
            <v>3291.7975115978147</v>
          </cell>
          <cell r="R239">
            <v>3291.7975115978147</v>
          </cell>
          <cell r="S239">
            <v>3291.7975115978147</v>
          </cell>
          <cell r="T239">
            <v>3291.7975115978147</v>
          </cell>
          <cell r="U239">
            <v>3291.7975115978147</v>
          </cell>
          <cell r="V239">
            <v>3291.7975115978147</v>
          </cell>
          <cell r="W239">
            <v>3291.7975115978147</v>
          </cell>
          <cell r="X239">
            <v>3291.7975115978147</v>
          </cell>
          <cell r="Y239">
            <v>3291.7975115978147</v>
          </cell>
          <cell r="Z239">
            <v>3291.7975115978147</v>
          </cell>
          <cell r="AA239">
            <v>3118.088101597818</v>
          </cell>
          <cell r="AB239">
            <v>4374.2975115978152</v>
          </cell>
          <cell r="AC239">
            <v>214906.04923551483</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cell r="AS239">
            <v>0</v>
          </cell>
          <cell r="AT239">
            <v>0</v>
          </cell>
          <cell r="AU239">
            <v>0</v>
          </cell>
          <cell r="AW239">
            <v>18783.253236784778</v>
          </cell>
          <cell r="AX239">
            <v>13167.190046391259</v>
          </cell>
          <cell r="AY239">
            <v>13167.190046391259</v>
          </cell>
          <cell r="AZ239">
            <v>13167.190046391259</v>
          </cell>
          <cell r="BA239">
            <v>12993.480636391261</v>
          </cell>
          <cell r="BB239">
            <v>219280.34674711264</v>
          </cell>
          <cell r="BC239">
            <v>0</v>
          </cell>
          <cell r="BD239">
            <v>0</v>
          </cell>
          <cell r="BE239">
            <v>0</v>
          </cell>
          <cell r="BF239">
            <v>0</v>
          </cell>
        </row>
        <row r="242">
          <cell r="E242" t="str">
            <v>Bank Cash Reserve</v>
          </cell>
          <cell r="G242" t="str">
            <v>Initial Cash Reserve</v>
          </cell>
          <cell r="H242" t="str">
            <v>Start</v>
          </cell>
          <cell r="I242" t="str">
            <v>End</v>
          </cell>
          <cell r="J242" t="str">
            <v>Target Cash Reserve</v>
          </cell>
          <cell r="K242" t="str">
            <v>Interest Rate</v>
          </cell>
          <cell r="AW242" t="str">
            <v>Start</v>
          </cell>
          <cell r="AX242" t="str">
            <v>End</v>
          </cell>
          <cell r="AY242" t="str">
            <v>Target Cash Reserve</v>
          </cell>
          <cell r="AZ242" t="str">
            <v>Interest Rate</v>
          </cell>
        </row>
        <row r="243">
          <cell r="G243">
            <v>0</v>
          </cell>
          <cell r="H243"/>
          <cell r="I243"/>
          <cell r="J243"/>
          <cell r="K243"/>
          <cell r="AW243"/>
          <cell r="AX243"/>
          <cell r="AY243"/>
          <cell r="AZ243"/>
        </row>
        <row r="244">
          <cell r="H244" t="str">
            <v xml:space="preserve"> </v>
          </cell>
        </row>
        <row r="245">
          <cell r="E245" t="str">
            <v>Cash Reserve BOP</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W245">
            <v>0</v>
          </cell>
          <cell r="AX245">
            <v>0</v>
          </cell>
          <cell r="AY245">
            <v>0</v>
          </cell>
          <cell r="AZ245">
            <v>0</v>
          </cell>
          <cell r="BA245">
            <v>0</v>
          </cell>
          <cell r="BB245">
            <v>0</v>
          </cell>
          <cell r="BC245">
            <v>0</v>
          </cell>
          <cell r="BD245">
            <v>0</v>
          </cell>
          <cell r="BE245">
            <v>0</v>
          </cell>
          <cell r="BF245">
            <v>0</v>
          </cell>
        </row>
        <row r="246">
          <cell r="D246">
            <v>0</v>
          </cell>
          <cell r="E246" t="str">
            <v>Cash Reserve Ignition</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W246">
            <v>0</v>
          </cell>
          <cell r="AX246">
            <v>0</v>
          </cell>
          <cell r="AY246">
            <v>0</v>
          </cell>
          <cell r="AZ246">
            <v>0</v>
          </cell>
          <cell r="BA246">
            <v>0</v>
          </cell>
          <cell r="BB246">
            <v>0</v>
          </cell>
          <cell r="BC246">
            <v>0</v>
          </cell>
          <cell r="BD246">
            <v>0</v>
          </cell>
          <cell r="BE246">
            <v>0</v>
          </cell>
          <cell r="BF246">
            <v>0</v>
          </cell>
        </row>
        <row r="247">
          <cell r="E247" t="str">
            <v>Target Cash Reserve</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W247">
            <v>0</v>
          </cell>
          <cell r="AX247">
            <v>0</v>
          </cell>
          <cell r="AY247">
            <v>0</v>
          </cell>
          <cell r="AZ247">
            <v>0</v>
          </cell>
          <cell r="BA247">
            <v>0</v>
          </cell>
          <cell r="BB247">
            <v>0</v>
          </cell>
          <cell r="BC247">
            <v>0</v>
          </cell>
          <cell r="BD247">
            <v>0</v>
          </cell>
          <cell r="BE247">
            <v>0</v>
          </cell>
          <cell r="BF247">
            <v>0</v>
          </cell>
        </row>
        <row r="248">
          <cell r="D248">
            <v>0</v>
          </cell>
          <cell r="E248" t="str">
            <v>Interests</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W248">
            <v>0</v>
          </cell>
          <cell r="AX248">
            <v>0</v>
          </cell>
          <cell r="AY248">
            <v>0</v>
          </cell>
          <cell r="AZ248">
            <v>0</v>
          </cell>
          <cell r="BA248">
            <v>0</v>
          </cell>
          <cell r="BB248">
            <v>0</v>
          </cell>
          <cell r="BC248">
            <v>0</v>
          </cell>
          <cell r="BD248">
            <v>0</v>
          </cell>
          <cell r="BE248">
            <v>0</v>
          </cell>
          <cell r="BF248">
            <v>0</v>
          </cell>
        </row>
        <row r="249">
          <cell r="D249">
            <v>0</v>
          </cell>
          <cell r="E249" t="str">
            <v>Cash Reserve Flows</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cell r="AS249">
            <v>0</v>
          </cell>
          <cell r="AT249">
            <v>0</v>
          </cell>
          <cell r="AU249">
            <v>0</v>
          </cell>
          <cell r="AW249">
            <v>0</v>
          </cell>
          <cell r="AX249">
            <v>0</v>
          </cell>
          <cell r="AY249">
            <v>0</v>
          </cell>
          <cell r="AZ249">
            <v>0</v>
          </cell>
          <cell r="BA249">
            <v>0</v>
          </cell>
          <cell r="BB249">
            <v>0</v>
          </cell>
          <cell r="BC249">
            <v>0</v>
          </cell>
          <cell r="BD249">
            <v>0</v>
          </cell>
          <cell r="BE249">
            <v>0</v>
          </cell>
          <cell r="BF249">
            <v>0</v>
          </cell>
        </row>
        <row r="250">
          <cell r="E250" t="str">
            <v>Cash Reserve EOP</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cell r="AS250">
            <v>0</v>
          </cell>
          <cell r="AT250">
            <v>0</v>
          </cell>
          <cell r="AU250">
            <v>0</v>
          </cell>
          <cell r="AW250">
            <v>0</v>
          </cell>
          <cell r="AX250">
            <v>0</v>
          </cell>
          <cell r="AY250">
            <v>0</v>
          </cell>
          <cell r="AZ250">
            <v>0</v>
          </cell>
          <cell r="BA250">
            <v>0</v>
          </cell>
          <cell r="BB250">
            <v>0</v>
          </cell>
          <cell r="BC250">
            <v>0</v>
          </cell>
          <cell r="BD250">
            <v>0</v>
          </cell>
          <cell r="BE250">
            <v>0</v>
          </cell>
          <cell r="BF250">
            <v>0</v>
          </cell>
        </row>
        <row r="252">
          <cell r="D252">
            <v>155878.32347235622</v>
          </cell>
          <cell r="E252" t="str">
            <v>Cash Flows after Bank CR</v>
          </cell>
          <cell r="G252">
            <v>-134680.32728710631</v>
          </cell>
          <cell r="H252">
            <v>1408.4616641784405</v>
          </cell>
          <cell r="I252">
            <v>10791.196549410708</v>
          </cell>
          <cell r="J252">
            <v>3291.7975115978147</v>
          </cell>
          <cell r="K252">
            <v>3291.7975115978147</v>
          </cell>
          <cell r="L252">
            <v>3291.7975115978147</v>
          </cell>
          <cell r="M252">
            <v>3291.7975115978147</v>
          </cell>
          <cell r="N252">
            <v>3291.7975115978147</v>
          </cell>
          <cell r="O252">
            <v>3291.7975115978147</v>
          </cell>
          <cell r="P252">
            <v>3291.7975115978147</v>
          </cell>
          <cell r="Q252">
            <v>3291.7975115978147</v>
          </cell>
          <cell r="R252">
            <v>3291.7975115978147</v>
          </cell>
          <cell r="S252">
            <v>3291.7975115978147</v>
          </cell>
          <cell r="T252">
            <v>3291.7975115978147</v>
          </cell>
          <cell r="U252">
            <v>3291.7975115978147</v>
          </cell>
          <cell r="V252">
            <v>3291.7975115978147</v>
          </cell>
          <cell r="W252">
            <v>3291.7975115978147</v>
          </cell>
          <cell r="X252">
            <v>3291.7975115978147</v>
          </cell>
          <cell r="Y252">
            <v>3291.7975115978147</v>
          </cell>
          <cell r="Z252">
            <v>3291.7975115978147</v>
          </cell>
          <cell r="AA252">
            <v>3118.088101597818</v>
          </cell>
          <cell r="AB252">
            <v>4374.2975115978152</v>
          </cell>
          <cell r="AC252">
            <v>214906.04923551483</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R252">
            <v>0</v>
          </cell>
          <cell r="AS252">
            <v>0</v>
          </cell>
          <cell r="AT252">
            <v>0</v>
          </cell>
          <cell r="AU252">
            <v>0</v>
          </cell>
          <cell r="AW252">
            <v>18783.253236784778</v>
          </cell>
          <cell r="AX252">
            <v>13167.190046391259</v>
          </cell>
          <cell r="AY252">
            <v>13167.190046391259</v>
          </cell>
          <cell r="AZ252">
            <v>13167.190046391259</v>
          </cell>
          <cell r="BA252">
            <v>12993.480636391261</v>
          </cell>
          <cell r="BB252">
            <v>219280.34674711264</v>
          </cell>
          <cell r="BC252">
            <v>0</v>
          </cell>
          <cell r="BD252">
            <v>0</v>
          </cell>
          <cell r="BE252">
            <v>0</v>
          </cell>
          <cell r="BF252">
            <v>0</v>
          </cell>
        </row>
        <row r="254">
          <cell r="D254" t="str">
            <v>IRR</v>
          </cell>
          <cell r="E254">
            <v>0.18510487669864117</v>
          </cell>
        </row>
        <row r="258">
          <cell r="E258" t="str">
            <v>Covenants</v>
          </cell>
        </row>
        <row r="259">
          <cell r="E259" t="str">
            <v>ICR (including Cash Reserve)</v>
          </cell>
          <cell r="G259">
            <v>1.1000000000000001</v>
          </cell>
          <cell r="H259">
            <v>1.606222302261985</v>
          </cell>
          <cell r="I259">
            <v>5.6446873086611378</v>
          </cell>
          <cell r="J259">
            <v>2.4168373316891922</v>
          </cell>
          <cell r="K259">
            <v>2.4168373316891922</v>
          </cell>
          <cell r="L259">
            <v>2.4168373316891922</v>
          </cell>
          <cell r="M259">
            <v>2.4168373316891922</v>
          </cell>
          <cell r="N259">
            <v>2.4168373316891922</v>
          </cell>
          <cell r="O259">
            <v>2.4168373316891922</v>
          </cell>
          <cell r="P259">
            <v>2.4168373316891922</v>
          </cell>
          <cell r="Q259">
            <v>2.4168373316891922</v>
          </cell>
          <cell r="R259">
            <v>2.4168373316891922</v>
          </cell>
          <cell r="S259">
            <v>2.4168373316891922</v>
          </cell>
          <cell r="T259">
            <v>2.4168373316891922</v>
          </cell>
          <cell r="U259">
            <v>2.4168373316891922</v>
          </cell>
          <cell r="V259">
            <v>2.4168373316891922</v>
          </cell>
          <cell r="W259">
            <v>2.4168373316891922</v>
          </cell>
          <cell r="X259">
            <v>2.4168373316891922</v>
          </cell>
          <cell r="Y259">
            <v>2.4168373316891922</v>
          </cell>
          <cell r="Z259">
            <v>2.4168373316891922</v>
          </cell>
          <cell r="AA259">
            <v>2.3420702853910633</v>
          </cell>
          <cell r="AB259">
            <v>2.8827610120340048</v>
          </cell>
          <cell r="AC259">
            <v>211.14573539459141</v>
          </cell>
          <cell r="AD259"/>
          <cell r="AE259"/>
          <cell r="AF259"/>
          <cell r="AG259"/>
          <cell r="AH259"/>
          <cell r="AI259"/>
          <cell r="AJ259"/>
          <cell r="AK259"/>
          <cell r="AL259"/>
          <cell r="AM259"/>
          <cell r="AN259"/>
          <cell r="AO259"/>
          <cell r="AP259"/>
          <cell r="AQ259"/>
          <cell r="AR259"/>
          <cell r="AS259"/>
          <cell r="AT259"/>
          <cell r="AU259"/>
          <cell r="AW259">
            <v>1.606222302261985</v>
          </cell>
          <cell r="AX259">
            <v>2.4168373316891922</v>
          </cell>
          <cell r="AY259">
            <v>2.4168373316891922</v>
          </cell>
          <cell r="AZ259">
            <v>2.4168373316891922</v>
          </cell>
          <cell r="BA259">
            <v>2.3420702853910633</v>
          </cell>
          <cell r="BB259">
            <v>2.8827610120340048</v>
          </cell>
          <cell r="BC259">
            <v>0</v>
          </cell>
          <cell r="BD259">
            <v>0</v>
          </cell>
          <cell r="BE259">
            <v>0</v>
          </cell>
          <cell r="BF259">
            <v>0</v>
          </cell>
        </row>
        <row r="260">
          <cell r="E260" t="str">
            <v>DSCR</v>
          </cell>
          <cell r="G260">
            <v>1</v>
          </cell>
          <cell r="H260">
            <v>1.606222302261985</v>
          </cell>
          <cell r="I260">
            <v>5.6446873086611378</v>
          </cell>
          <cell r="J260">
            <v>2.4168373316891922</v>
          </cell>
          <cell r="K260">
            <v>2.4168373316891922</v>
          </cell>
          <cell r="L260">
            <v>2.4168373316891922</v>
          </cell>
          <cell r="M260">
            <v>2.4168373316891922</v>
          </cell>
          <cell r="N260">
            <v>2.4168373316891922</v>
          </cell>
          <cell r="O260">
            <v>2.4168373316891922</v>
          </cell>
          <cell r="P260">
            <v>2.4168373316891922</v>
          </cell>
          <cell r="Q260">
            <v>2.4168373316891922</v>
          </cell>
          <cell r="R260">
            <v>2.4168373316891922</v>
          </cell>
          <cell r="S260">
            <v>2.4168373316891922</v>
          </cell>
          <cell r="T260">
            <v>2.4168373316891922</v>
          </cell>
          <cell r="U260">
            <v>2.4168373316891922</v>
          </cell>
          <cell r="V260">
            <v>2.4168373316891922</v>
          </cell>
          <cell r="W260">
            <v>2.4168373316891922</v>
          </cell>
          <cell r="X260">
            <v>2.4168373316891922</v>
          </cell>
          <cell r="Y260">
            <v>2.4168373316891922</v>
          </cell>
          <cell r="Z260">
            <v>2.4168373316891922</v>
          </cell>
          <cell r="AA260">
            <v>2.3420702853910633</v>
          </cell>
          <cell r="AB260">
            <v>2.8827610120340048</v>
          </cell>
          <cell r="AC260">
            <v>211.14573539459141</v>
          </cell>
          <cell r="AD260"/>
          <cell r="AE260"/>
          <cell r="AF260"/>
          <cell r="AG260"/>
          <cell r="AH260"/>
          <cell r="AI260"/>
          <cell r="AJ260"/>
          <cell r="AK260"/>
          <cell r="AL260"/>
          <cell r="AM260"/>
          <cell r="AN260"/>
          <cell r="AO260"/>
          <cell r="AP260"/>
          <cell r="AQ260"/>
          <cell r="AR260"/>
          <cell r="AS260"/>
          <cell r="AT260"/>
          <cell r="AU260"/>
          <cell r="AW260">
            <v>1.606222302261985</v>
          </cell>
          <cell r="AX260">
            <v>2.4168373316891922</v>
          </cell>
          <cell r="AY260">
            <v>2.4168373316891922</v>
          </cell>
          <cell r="AZ260">
            <v>2.4168373316891922</v>
          </cell>
          <cell r="BA260">
            <v>2.3420702853910633</v>
          </cell>
          <cell r="BB260">
            <v>2.8827610120340048</v>
          </cell>
          <cell r="BC260">
            <v>0</v>
          </cell>
          <cell r="BD260">
            <v>0</v>
          </cell>
          <cell r="BE260">
            <v>0</v>
          </cell>
          <cell r="BF260">
            <v>0</v>
          </cell>
        </row>
        <row r="261">
          <cell r="E261" t="str">
            <v>Remaining AIC</v>
          </cell>
          <cell r="G261">
            <v>420631.92382736574</v>
          </cell>
          <cell r="H261">
            <v>420631.92382736574</v>
          </cell>
          <cell r="I261">
            <v>420631.92382736574</v>
          </cell>
          <cell r="J261">
            <v>420631.92382736574</v>
          </cell>
          <cell r="K261">
            <v>420631.92382736574</v>
          </cell>
          <cell r="L261">
            <v>420631.92382736574</v>
          </cell>
          <cell r="M261">
            <v>420631.92382736574</v>
          </cell>
          <cell r="N261">
            <v>420631.92382736574</v>
          </cell>
          <cell r="O261">
            <v>420631.92382736574</v>
          </cell>
          <cell r="P261">
            <v>420631.92382736574</v>
          </cell>
          <cell r="Q261">
            <v>420631.92382736574</v>
          </cell>
          <cell r="R261">
            <v>420631.92382736574</v>
          </cell>
          <cell r="S261">
            <v>420631.92382736574</v>
          </cell>
          <cell r="T261">
            <v>420631.92382736574</v>
          </cell>
          <cell r="U261">
            <v>420631.92382736574</v>
          </cell>
          <cell r="V261">
            <v>420631.92382736574</v>
          </cell>
          <cell r="W261">
            <v>420631.92382736574</v>
          </cell>
          <cell r="X261">
            <v>420631.92382736574</v>
          </cell>
          <cell r="Y261">
            <v>420631.92382736574</v>
          </cell>
          <cell r="Z261">
            <v>420631.92382736574</v>
          </cell>
          <cell r="AA261">
            <v>420631.92382736574</v>
          </cell>
          <cell r="AB261">
            <v>420631.92382736574</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W261">
            <v>420631.92382736574</v>
          </cell>
          <cell r="AX261">
            <v>420631.92382736574</v>
          </cell>
          <cell r="AY261">
            <v>420631.92382736574</v>
          </cell>
          <cell r="AZ261">
            <v>420631.92382736574</v>
          </cell>
          <cell r="BA261">
            <v>420631.92382736574</v>
          </cell>
          <cell r="BB261">
            <v>0</v>
          </cell>
          <cell r="BC261">
            <v>0</v>
          </cell>
          <cell r="BD261">
            <v>0</v>
          </cell>
          <cell r="BE261">
            <v>0</v>
          </cell>
          <cell r="BF261">
            <v>0</v>
          </cell>
        </row>
        <row r="262">
          <cell r="E262" t="str">
            <v>LTC</v>
          </cell>
          <cell r="G262">
            <v>0</v>
          </cell>
          <cell r="H262">
            <v>0.64981834112983483</v>
          </cell>
          <cell r="I262">
            <v>0.64981834112983483</v>
          </cell>
          <cell r="J262">
            <v>0.64981834112983483</v>
          </cell>
          <cell r="K262">
            <v>0.64981834112983483</v>
          </cell>
          <cell r="L262">
            <v>0.64981834112983483</v>
          </cell>
          <cell r="M262">
            <v>0.64981834112983483</v>
          </cell>
          <cell r="N262">
            <v>0.64981834112983483</v>
          </cell>
          <cell r="O262">
            <v>0.64981834112983483</v>
          </cell>
          <cell r="P262">
            <v>0.64981834112983483</v>
          </cell>
          <cell r="Q262">
            <v>0.64981834112983483</v>
          </cell>
          <cell r="R262">
            <v>0.64981834112983483</v>
          </cell>
          <cell r="S262">
            <v>0.64981834112983483</v>
          </cell>
          <cell r="T262">
            <v>0.64981834112983483</v>
          </cell>
          <cell r="U262">
            <v>0.64981834112983483</v>
          </cell>
          <cell r="V262">
            <v>0.64981834112983483</v>
          </cell>
          <cell r="W262">
            <v>0.64981834112983483</v>
          </cell>
          <cell r="X262">
            <v>0.64981834112983483</v>
          </cell>
          <cell r="Y262">
            <v>0.64981834112983483</v>
          </cell>
          <cell r="Z262">
            <v>0.64981834112983483</v>
          </cell>
          <cell r="AA262">
            <v>0.64981834112983483</v>
          </cell>
          <cell r="AB262">
            <v>0.64981834112983483</v>
          </cell>
          <cell r="AC262"/>
          <cell r="AD262"/>
          <cell r="AE262"/>
          <cell r="AF262"/>
          <cell r="AG262"/>
          <cell r="AH262"/>
          <cell r="AI262"/>
          <cell r="AJ262"/>
          <cell r="AK262"/>
          <cell r="AL262"/>
          <cell r="AM262"/>
          <cell r="AN262"/>
          <cell r="AO262"/>
          <cell r="AP262"/>
          <cell r="AQ262"/>
          <cell r="AR262"/>
          <cell r="AS262"/>
          <cell r="AT262"/>
          <cell r="AU262"/>
          <cell r="AW262">
            <v>0.64981834112983483</v>
          </cell>
          <cell r="AX262">
            <v>0.64981834112983483</v>
          </cell>
          <cell r="AY262">
            <v>0.64981834112983483</v>
          </cell>
          <cell r="AZ262">
            <v>0.64981834112983483</v>
          </cell>
          <cell r="BA262">
            <v>0.64981834112983483</v>
          </cell>
          <cell r="BB262">
            <v>0.64981834112983483</v>
          </cell>
          <cell r="BC262">
            <v>0</v>
          </cell>
          <cell r="BD262">
            <v>0</v>
          </cell>
          <cell r="BE262">
            <v>0</v>
          </cell>
          <cell r="BF262">
            <v>0</v>
          </cell>
        </row>
        <row r="268">
          <cell r="G268">
            <v>-134680.32728710631</v>
          </cell>
          <cell r="H268">
            <v>-133271.86562292787</v>
          </cell>
          <cell r="I268">
            <v>-122480.66907351716</v>
          </cell>
          <cell r="J268">
            <v>-119188.87156191934</v>
          </cell>
          <cell r="K268">
            <v>-115897.07405032152</v>
          </cell>
          <cell r="L268">
            <v>-112605.2765387237</v>
          </cell>
          <cell r="M268">
            <v>-109313.47902712588</v>
          </cell>
          <cell r="N268">
            <v>-106021.68151552806</v>
          </cell>
          <cell r="O268">
            <v>-102729.88400393024</v>
          </cell>
          <cell r="P268">
            <v>-99438.086492332426</v>
          </cell>
          <cell r="Q268">
            <v>-96146.288980734607</v>
          </cell>
          <cell r="R268">
            <v>-92854.491469136789</v>
          </cell>
          <cell r="S268">
            <v>-89562.69395753897</v>
          </cell>
          <cell r="T268">
            <v>-86270.896445941151</v>
          </cell>
          <cell r="U268">
            <v>-82979.098934343332</v>
          </cell>
          <cell r="V268">
            <v>-79687.301422745513</v>
          </cell>
          <cell r="W268">
            <v>-76395.503911147694</v>
          </cell>
          <cell r="X268">
            <v>-73103.706399549876</v>
          </cell>
          <cell r="Y268">
            <v>-69811.908887952057</v>
          </cell>
          <cell r="Z268">
            <v>-66520.111376354238</v>
          </cell>
          <cell r="AA268">
            <v>-63402.023274756422</v>
          </cell>
          <cell r="AB268">
            <v>-59027.725763158604</v>
          </cell>
          <cell r="AC268">
            <v>155878.32347235622</v>
          </cell>
          <cell r="AD268">
            <v>155878.32347235622</v>
          </cell>
          <cell r="AE268">
            <v>155878.32347235622</v>
          </cell>
          <cell r="AF268">
            <v>155878.32347235622</v>
          </cell>
          <cell r="AG268">
            <v>155878.32347235622</v>
          </cell>
          <cell r="AH268">
            <v>155878.32347235622</v>
          </cell>
          <cell r="AI268">
            <v>155878.32347235622</v>
          </cell>
          <cell r="AJ268">
            <v>155878.32347235622</v>
          </cell>
          <cell r="AK268">
            <v>155878.32347235622</v>
          </cell>
          <cell r="AL268">
            <v>155878.32347235622</v>
          </cell>
          <cell r="AM268">
            <v>155878.32347235622</v>
          </cell>
          <cell r="AN268">
            <v>155878.32347235622</v>
          </cell>
          <cell r="AO268">
            <v>155878.32347235622</v>
          </cell>
          <cell r="AP268">
            <v>155878.32347235622</v>
          </cell>
          <cell r="AQ268">
            <v>155878.32347235622</v>
          </cell>
          <cell r="AR268">
            <v>155878.32347235622</v>
          </cell>
          <cell r="AS268">
            <v>155878.32347235622</v>
          </cell>
          <cell r="AT268">
            <v>155878.32347235622</v>
          </cell>
          <cell r="AU268">
            <v>155878.32347235622</v>
          </cell>
        </row>
        <row r="270">
          <cell r="H270">
            <v>0</v>
          </cell>
          <cell r="I270">
            <v>0</v>
          </cell>
          <cell r="J270">
            <v>0</v>
          </cell>
          <cell r="K270">
            <v>0</v>
          </cell>
          <cell r="L270">
            <v>0</v>
          </cell>
          <cell r="M270">
            <v>0</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cell r="AS270">
            <v>0</v>
          </cell>
          <cell r="AT270">
            <v>0</v>
          </cell>
          <cell r="AU270">
            <v>0</v>
          </cell>
        </row>
        <row r="271">
          <cell r="H271">
            <v>0</v>
          </cell>
          <cell r="I271">
            <v>0</v>
          </cell>
          <cell r="J271">
            <v>0</v>
          </cell>
          <cell r="K271">
            <v>0</v>
          </cell>
          <cell r="L271">
            <v>0</v>
          </cell>
          <cell r="M271">
            <v>0</v>
          </cell>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cell r="AS271">
            <v>0</v>
          </cell>
          <cell r="AT271">
            <v>0</v>
          </cell>
          <cell r="AU271">
            <v>0</v>
          </cell>
        </row>
        <row r="272">
          <cell r="H272">
            <v>6734.016364355316</v>
          </cell>
          <cell r="I272">
            <v>6663.5932811463936</v>
          </cell>
          <cell r="J272">
            <v>6124.0334536758583</v>
          </cell>
          <cell r="K272">
            <v>5959.4435780959675</v>
          </cell>
          <cell r="L272">
            <v>5794.8537025160767</v>
          </cell>
          <cell r="M272">
            <v>5630.2638269361851</v>
          </cell>
          <cell r="N272">
            <v>5465.6739513562943</v>
          </cell>
          <cell r="O272">
            <v>5301.0840757764036</v>
          </cell>
          <cell r="P272">
            <v>5136.4942001965128</v>
          </cell>
          <cell r="Q272">
            <v>4971.904324616622</v>
          </cell>
          <cell r="R272">
            <v>4807.3144490367304</v>
          </cell>
          <cell r="S272">
            <v>4642.7245734568396</v>
          </cell>
          <cell r="T272">
            <v>4478.1346978769488</v>
          </cell>
          <cell r="U272">
            <v>4313.5448222970581</v>
          </cell>
          <cell r="V272">
            <v>4148.9549467171664</v>
          </cell>
          <cell r="W272">
            <v>3984.3650711372757</v>
          </cell>
          <cell r="X272">
            <v>3819.7751955573849</v>
          </cell>
          <cell r="Y272">
            <v>3655.1853199774941</v>
          </cell>
          <cell r="Z272">
            <v>3490.5954443976029</v>
          </cell>
          <cell r="AA272">
            <v>3326.0055688177122</v>
          </cell>
          <cell r="AB272">
            <v>3170.1011637378215</v>
          </cell>
          <cell r="AC272">
            <v>2951.3862881579303</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cell r="AS272">
            <v>0</v>
          </cell>
          <cell r="AT272">
            <v>0</v>
          </cell>
          <cell r="AU272">
            <v>0</v>
          </cell>
        </row>
        <row r="273">
          <cell r="H273">
            <v>6734.016364355316</v>
          </cell>
          <cell r="I273">
            <v>13397.60964550171</v>
          </cell>
          <cell r="J273">
            <v>19521.643099177571</v>
          </cell>
          <cell r="K273">
            <v>25481.086677273539</v>
          </cell>
          <cell r="L273">
            <v>31275.940379789616</v>
          </cell>
          <cell r="M273">
            <v>36906.204206725801</v>
          </cell>
          <cell r="N273">
            <v>42371.878158082094</v>
          </cell>
          <cell r="O273">
            <v>47672.962233858496</v>
          </cell>
          <cell r="P273">
            <v>52809.456434055006</v>
          </cell>
          <cell r="Q273">
            <v>57781.360758671624</v>
          </cell>
          <cell r="R273">
            <v>62588.675207708351</v>
          </cell>
          <cell r="S273">
            <v>67231.399781165193</v>
          </cell>
          <cell r="T273">
            <v>71709.534479042137</v>
          </cell>
          <cell r="U273">
            <v>76023.079301339196</v>
          </cell>
          <cell r="V273">
            <v>80172.034248056356</v>
          </cell>
          <cell r="W273">
            <v>84156.399319193632</v>
          </cell>
          <cell r="X273">
            <v>87976.174514751023</v>
          </cell>
          <cell r="Y273">
            <v>91631.359834728515</v>
          </cell>
          <cell r="Z273">
            <v>95121.955279126123</v>
          </cell>
          <cell r="AA273">
            <v>98447.960847943832</v>
          </cell>
          <cell r="AB273">
            <v>101618.06201168166</v>
          </cell>
          <cell r="AC273">
            <v>104569.44829983958</v>
          </cell>
          <cell r="AD273">
            <v>104569.44829983958</v>
          </cell>
          <cell r="AE273">
            <v>104569.44829983958</v>
          </cell>
          <cell r="AF273">
            <v>104569.44829983958</v>
          </cell>
          <cell r="AG273">
            <v>104569.44829983958</v>
          </cell>
          <cell r="AH273">
            <v>104569.44829983958</v>
          </cell>
          <cell r="AI273">
            <v>104569.44829983958</v>
          </cell>
          <cell r="AJ273">
            <v>104569.44829983958</v>
          </cell>
          <cell r="AK273">
            <v>104569.44829983958</v>
          </cell>
          <cell r="AL273">
            <v>104569.44829983958</v>
          </cell>
          <cell r="AM273">
            <v>104569.44829983958</v>
          </cell>
          <cell r="AN273">
            <v>104569.44829983958</v>
          </cell>
          <cell r="AO273">
            <v>104569.44829983958</v>
          </cell>
          <cell r="AP273">
            <v>104569.44829983958</v>
          </cell>
          <cell r="AQ273">
            <v>104569.44829983958</v>
          </cell>
          <cell r="AR273">
            <v>104569.44829983958</v>
          </cell>
          <cell r="AS273">
            <v>104569.44829983958</v>
          </cell>
          <cell r="AT273">
            <v>104569.44829983958</v>
          </cell>
          <cell r="AU273">
            <v>104569.44829983958</v>
          </cell>
        </row>
        <row r="274">
          <cell r="H274">
            <v>0</v>
          </cell>
          <cell r="I274">
            <v>0</v>
          </cell>
          <cell r="J274">
            <v>0</v>
          </cell>
          <cell r="K274">
            <v>0</v>
          </cell>
          <cell r="L274">
            <v>0</v>
          </cell>
          <cell r="M274">
            <v>0</v>
          </cell>
          <cell r="N274">
            <v>0</v>
          </cell>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C274">
            <v>155878.32347235622</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cell r="AS274">
            <v>0</v>
          </cell>
          <cell r="AT274">
            <v>0</v>
          </cell>
          <cell r="AU274">
            <v>0</v>
          </cell>
        </row>
        <row r="275">
          <cell r="H275">
            <v>0</v>
          </cell>
          <cell r="I275">
            <v>0</v>
          </cell>
          <cell r="J275">
            <v>0</v>
          </cell>
          <cell r="K275">
            <v>0</v>
          </cell>
          <cell r="L275">
            <v>0</v>
          </cell>
          <cell r="M275">
            <v>0</v>
          </cell>
          <cell r="N275">
            <v>0</v>
          </cell>
          <cell r="O275">
            <v>0</v>
          </cell>
          <cell r="P275">
            <v>0</v>
          </cell>
          <cell r="Q275">
            <v>0</v>
          </cell>
          <cell r="R275">
            <v>0</v>
          </cell>
          <cell r="S275">
            <v>0</v>
          </cell>
          <cell r="T275">
            <v>0</v>
          </cell>
          <cell r="U275">
            <v>0</v>
          </cell>
          <cell r="V275">
            <v>0</v>
          </cell>
          <cell r="W275">
            <v>0</v>
          </cell>
          <cell r="X275">
            <v>0</v>
          </cell>
          <cell r="Y275">
            <v>0</v>
          </cell>
          <cell r="Z275">
            <v>0</v>
          </cell>
          <cell r="AA275">
            <v>0</v>
          </cell>
          <cell r="AB275">
            <v>0</v>
          </cell>
          <cell r="AC275">
            <v>-10261.775034503327</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cell r="AS275">
            <v>0</v>
          </cell>
          <cell r="AT275">
            <v>0</v>
          </cell>
          <cell r="AU275">
            <v>0</v>
          </cell>
        </row>
        <row r="282">
          <cell r="E282" t="str">
            <v>Tax</v>
          </cell>
          <cell r="I282" t="str">
            <v>Year 1</v>
          </cell>
          <cell r="M282" t="str">
            <v>Year 2</v>
          </cell>
          <cell r="Q282" t="str">
            <v>Year 3</v>
          </cell>
          <cell r="U282" t="str">
            <v>Year 4</v>
          </cell>
          <cell r="Y282" t="str">
            <v>Year 5</v>
          </cell>
          <cell r="AC282" t="str">
            <v>Year 6</v>
          </cell>
          <cell r="AG282" t="str">
            <v>Year 7</v>
          </cell>
          <cell r="AK282" t="str">
            <v>Year 8</v>
          </cell>
          <cell r="AO282" t="str">
            <v>Year 9</v>
          </cell>
          <cell r="AS282" t="str">
            <v>Year 10</v>
          </cell>
        </row>
        <row r="283">
          <cell r="G283">
            <v>0</v>
          </cell>
          <cell r="H283">
            <v>1</v>
          </cell>
          <cell r="I283">
            <v>2</v>
          </cell>
          <cell r="J283">
            <v>3</v>
          </cell>
          <cell r="K283">
            <v>4</v>
          </cell>
          <cell r="L283">
            <v>5</v>
          </cell>
          <cell r="M283">
            <v>6</v>
          </cell>
          <cell r="N283">
            <v>7</v>
          </cell>
          <cell r="O283">
            <v>8</v>
          </cell>
          <cell r="P283">
            <v>9</v>
          </cell>
          <cell r="Q283">
            <v>10</v>
          </cell>
          <cell r="R283">
            <v>11</v>
          </cell>
          <cell r="S283">
            <v>12</v>
          </cell>
          <cell r="T283">
            <v>13</v>
          </cell>
          <cell r="U283">
            <v>14</v>
          </cell>
          <cell r="V283">
            <v>15</v>
          </cell>
          <cell r="W283">
            <v>16</v>
          </cell>
          <cell r="X283">
            <v>17</v>
          </cell>
          <cell r="Y283">
            <v>18</v>
          </cell>
          <cell r="Z283">
            <v>19</v>
          </cell>
          <cell r="AA283">
            <v>20</v>
          </cell>
          <cell r="AB283">
            <v>21</v>
          </cell>
          <cell r="AC283">
            <v>22</v>
          </cell>
          <cell r="AD283">
            <v>23</v>
          </cell>
          <cell r="AE283">
            <v>24</v>
          </cell>
          <cell r="AF283">
            <v>25</v>
          </cell>
          <cell r="AG283">
            <v>26</v>
          </cell>
          <cell r="AH283">
            <v>27</v>
          </cell>
          <cell r="AI283">
            <v>28</v>
          </cell>
          <cell r="AJ283">
            <v>29</v>
          </cell>
          <cell r="AK283">
            <v>30</v>
          </cell>
          <cell r="AL283">
            <v>31</v>
          </cell>
          <cell r="AM283">
            <v>32</v>
          </cell>
          <cell r="AN283">
            <v>33</v>
          </cell>
          <cell r="AO283">
            <v>34</v>
          </cell>
          <cell r="AP283">
            <v>35</v>
          </cell>
          <cell r="AQ283">
            <v>36</v>
          </cell>
          <cell r="AR283">
            <v>37</v>
          </cell>
          <cell r="AS283">
            <v>38</v>
          </cell>
          <cell r="AT283">
            <v>39</v>
          </cell>
          <cell r="AU283">
            <v>40</v>
          </cell>
          <cell r="AW283" t="str">
            <v>Year 1</v>
          </cell>
          <cell r="AX283" t="str">
            <v>Year 2</v>
          </cell>
          <cell r="AY283" t="str">
            <v>Year 3</v>
          </cell>
          <cell r="AZ283" t="str">
            <v>Year 4</v>
          </cell>
          <cell r="BA283" t="str">
            <v>Year 5</v>
          </cell>
          <cell r="BB283" t="str">
            <v>Year 6</v>
          </cell>
          <cell r="BC283" t="str">
            <v>Year 7</v>
          </cell>
          <cell r="BD283" t="str">
            <v>Year 8</v>
          </cell>
          <cell r="BE283" t="str">
            <v>Year 9</v>
          </cell>
          <cell r="BF283" t="str">
            <v>Year 10</v>
          </cell>
        </row>
        <row r="286">
          <cell r="G286" t="str">
            <v>Asset Depreciation</v>
          </cell>
          <cell r="H286" t="str">
            <v>Initial Asset Value</v>
          </cell>
          <cell r="I286" t="str">
            <v>Building / Value</v>
          </cell>
          <cell r="J286" t="str">
            <v>Building Depreciation</v>
          </cell>
          <cell r="K286" t="str">
            <v>Capex Depreciation</v>
          </cell>
          <cell r="L286" t="str">
            <v>Capex Depreciation</v>
          </cell>
          <cell r="M286" t="str">
            <v>Capital Gain Tax</v>
          </cell>
          <cell r="N286" t="str">
            <v>Income Tax</v>
          </cell>
          <cell r="O286" t="str">
            <v>Tax paid at end</v>
          </cell>
          <cell r="AW286" t="str">
            <v>Initial Asset Value</v>
          </cell>
          <cell r="AX286" t="str">
            <v>Building / Value</v>
          </cell>
          <cell r="AY286" t="str">
            <v>Building Depreciation</v>
          </cell>
          <cell r="AZ286" t="str">
            <v>Capex Depreciation</v>
          </cell>
          <cell r="BA286" t="str">
            <v>Capex Depreciation</v>
          </cell>
          <cell r="BB286" t="str">
            <v>Capital Gain Tax</v>
          </cell>
          <cell r="BC286" t="str">
            <v>Income Tax</v>
          </cell>
          <cell r="BD286" t="str">
            <v>Tax paid at end</v>
          </cell>
        </row>
        <row r="287">
          <cell r="G287" t="str">
            <v>No</v>
          </cell>
          <cell r="H287">
            <v>364445.78529033315</v>
          </cell>
          <cell r="J287">
            <v>25</v>
          </cell>
          <cell r="K287" t="str">
            <v>No</v>
          </cell>
          <cell r="L287">
            <v>15</v>
          </cell>
          <cell r="M287">
            <v>0.3543</v>
          </cell>
          <cell r="N287">
            <v>0.3543</v>
          </cell>
          <cell r="AW287">
            <v>364445.78529033315</v>
          </cell>
          <cell r="AX287">
            <v>0</v>
          </cell>
          <cell r="AY287">
            <v>25</v>
          </cell>
          <cell r="AZ287" t="str">
            <v>No</v>
          </cell>
          <cell r="BA287">
            <v>15</v>
          </cell>
          <cell r="BB287">
            <v>0.3543</v>
          </cell>
          <cell r="BC287">
            <v>0.3543</v>
          </cell>
          <cell r="BD287">
            <v>0</v>
          </cell>
        </row>
        <row r="290">
          <cell r="E290" t="str">
            <v>Land NAV BOP</v>
          </cell>
          <cell r="G290">
            <v>0</v>
          </cell>
          <cell r="H290">
            <v>364445.78529033315</v>
          </cell>
          <cell r="I290">
            <v>364445.78529033315</v>
          </cell>
          <cell r="J290">
            <v>364445.78529033315</v>
          </cell>
          <cell r="K290">
            <v>364445.78529033315</v>
          </cell>
          <cell r="L290">
            <v>364445.78529033315</v>
          </cell>
          <cell r="M290">
            <v>364445.78529033315</v>
          </cell>
          <cell r="N290">
            <v>364445.78529033315</v>
          </cell>
          <cell r="O290">
            <v>364445.78529033315</v>
          </cell>
          <cell r="P290">
            <v>364445.78529033315</v>
          </cell>
          <cell r="Q290">
            <v>364445.78529033315</v>
          </cell>
          <cell r="R290">
            <v>364445.78529033315</v>
          </cell>
          <cell r="S290">
            <v>364445.78529033315</v>
          </cell>
          <cell r="T290">
            <v>364445.78529033315</v>
          </cell>
          <cell r="U290">
            <v>364445.78529033315</v>
          </cell>
          <cell r="V290">
            <v>364445.78529033315</v>
          </cell>
          <cell r="W290">
            <v>364445.78529033315</v>
          </cell>
          <cell r="X290">
            <v>364445.78529033315</v>
          </cell>
          <cell r="Y290">
            <v>364445.78529033315</v>
          </cell>
          <cell r="Z290">
            <v>364445.78529033315</v>
          </cell>
          <cell r="AA290">
            <v>364445.78529033315</v>
          </cell>
          <cell r="AB290">
            <v>364445.78529033315</v>
          </cell>
          <cell r="AC290">
            <v>364445.78529033315</v>
          </cell>
          <cell r="AD290">
            <v>273334.33896774985</v>
          </cell>
          <cell r="AE290">
            <v>273334.33896774985</v>
          </cell>
          <cell r="AF290">
            <v>273334.33896774985</v>
          </cell>
          <cell r="AG290">
            <v>273334.33896774985</v>
          </cell>
          <cell r="AH290">
            <v>273334.33896774985</v>
          </cell>
          <cell r="AI290">
            <v>273334.33896774985</v>
          </cell>
          <cell r="AJ290">
            <v>273334.33896774985</v>
          </cell>
          <cell r="AK290">
            <v>273334.33896774985</v>
          </cell>
          <cell r="AL290">
            <v>273334.33896774985</v>
          </cell>
          <cell r="AM290">
            <v>273334.33896774985</v>
          </cell>
          <cell r="AN290">
            <v>273334.33896774985</v>
          </cell>
          <cell r="AO290">
            <v>273334.33896774985</v>
          </cell>
          <cell r="AP290">
            <v>273334.33896774985</v>
          </cell>
          <cell r="AQ290">
            <v>273334.33896774985</v>
          </cell>
          <cell r="AR290">
            <v>273334.33896774985</v>
          </cell>
          <cell r="AS290">
            <v>273334.33896774985</v>
          </cell>
          <cell r="AT290">
            <v>273334.33896774985</v>
          </cell>
          <cell r="AU290">
            <v>273334.33896774985</v>
          </cell>
        </row>
        <row r="291">
          <cell r="E291" t="str">
            <v>Building NAV BOP</v>
          </cell>
          <cell r="G291">
            <v>0</v>
          </cell>
          <cell r="H291">
            <v>0</v>
          </cell>
          <cell r="I291">
            <v>0</v>
          </cell>
          <cell r="J291">
            <v>0</v>
          </cell>
          <cell r="K291">
            <v>0</v>
          </cell>
          <cell r="L291">
            <v>0</v>
          </cell>
          <cell r="M291">
            <v>0</v>
          </cell>
          <cell r="N291">
            <v>0</v>
          </cell>
          <cell r="O291">
            <v>0</v>
          </cell>
          <cell r="P291">
            <v>0</v>
          </cell>
          <cell r="Q291">
            <v>0</v>
          </cell>
          <cell r="R291">
            <v>0</v>
          </cell>
          <cell r="S291">
            <v>0</v>
          </cell>
          <cell r="T291">
            <v>0</v>
          </cell>
          <cell r="U291">
            <v>0</v>
          </cell>
          <cell r="V291">
            <v>0</v>
          </cell>
          <cell r="W291">
            <v>0</v>
          </cell>
          <cell r="X291">
            <v>0</v>
          </cell>
          <cell r="Y291">
            <v>0</v>
          </cell>
          <cell r="Z291">
            <v>0</v>
          </cell>
          <cell r="AA291">
            <v>0</v>
          </cell>
          <cell r="AB291">
            <v>0</v>
          </cell>
          <cell r="AC291">
            <v>0</v>
          </cell>
          <cell r="AD291">
            <v>-273334.33896774985</v>
          </cell>
          <cell r="AE291">
            <v>-273334.33896774985</v>
          </cell>
          <cell r="AF291">
            <v>-273334.33896774985</v>
          </cell>
          <cell r="AG291">
            <v>-273334.33896774985</v>
          </cell>
          <cell r="AH291">
            <v>-273334.33896774985</v>
          </cell>
          <cell r="AI291">
            <v>-273334.33896774985</v>
          </cell>
          <cell r="AJ291">
            <v>-273334.33896774985</v>
          </cell>
          <cell r="AK291">
            <v>-273334.33896774985</v>
          </cell>
          <cell r="AL291">
            <v>-273334.33896774985</v>
          </cell>
          <cell r="AM291">
            <v>-273334.33896774985</v>
          </cell>
          <cell r="AN291">
            <v>-273334.33896774985</v>
          </cell>
          <cell r="AO291">
            <v>-273334.33896774985</v>
          </cell>
          <cell r="AP291">
            <v>-273334.33896774985</v>
          </cell>
          <cell r="AQ291">
            <v>-273334.33896774985</v>
          </cell>
          <cell r="AR291">
            <v>-273334.33896774985</v>
          </cell>
          <cell r="AS291">
            <v>-273334.33896774985</v>
          </cell>
          <cell r="AT291">
            <v>-273334.33896774985</v>
          </cell>
          <cell r="AU291">
            <v>-273334.33896774985</v>
          </cell>
        </row>
        <row r="292">
          <cell r="E292" t="str">
            <v>Capex NAV BOP</v>
          </cell>
          <cell r="H292">
            <v>0</v>
          </cell>
          <cell r="I292">
            <v>2282.5</v>
          </cell>
          <cell r="J292">
            <v>3365</v>
          </cell>
          <cell r="K292">
            <v>4447.5</v>
          </cell>
          <cell r="L292">
            <v>5530</v>
          </cell>
          <cell r="M292">
            <v>6612.5</v>
          </cell>
          <cell r="N292">
            <v>7695</v>
          </cell>
          <cell r="O292">
            <v>8777.5</v>
          </cell>
          <cell r="P292">
            <v>9860</v>
          </cell>
          <cell r="Q292">
            <v>10942.5</v>
          </cell>
          <cell r="R292">
            <v>12025</v>
          </cell>
          <cell r="S292">
            <v>13107.5</v>
          </cell>
          <cell r="T292">
            <v>14190</v>
          </cell>
          <cell r="U292">
            <v>15272.5</v>
          </cell>
          <cell r="V292">
            <v>16355</v>
          </cell>
          <cell r="W292">
            <v>17437.5</v>
          </cell>
          <cell r="X292">
            <v>18520</v>
          </cell>
          <cell r="Y292">
            <v>19602.5</v>
          </cell>
          <cell r="Z292">
            <v>20685</v>
          </cell>
          <cell r="AA292">
            <v>21767.5</v>
          </cell>
          <cell r="AB292">
            <v>22850</v>
          </cell>
          <cell r="AC292">
            <v>22850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cell r="AS292">
            <v>0</v>
          </cell>
          <cell r="AT292">
            <v>0</v>
          </cell>
          <cell r="AU292">
            <v>0</v>
          </cell>
        </row>
        <row r="293">
          <cell r="E293" t="str">
            <v>Total NAV BOP</v>
          </cell>
          <cell r="H293">
            <v>364445.78529033315</v>
          </cell>
          <cell r="I293">
            <v>366728.28529033315</v>
          </cell>
          <cell r="J293">
            <v>367810.78529033315</v>
          </cell>
          <cell r="K293">
            <v>368893.28529033315</v>
          </cell>
          <cell r="L293">
            <v>369975.78529033315</v>
          </cell>
          <cell r="M293">
            <v>371058.28529033315</v>
          </cell>
          <cell r="N293">
            <v>372140.78529033315</v>
          </cell>
          <cell r="O293">
            <v>373223.28529033315</v>
          </cell>
          <cell r="P293">
            <v>374305.78529033315</v>
          </cell>
          <cell r="Q293">
            <v>375388.28529033315</v>
          </cell>
          <cell r="R293">
            <v>376470.78529033315</v>
          </cell>
          <cell r="S293">
            <v>377553.28529033315</v>
          </cell>
          <cell r="T293">
            <v>378635.78529033315</v>
          </cell>
          <cell r="U293">
            <v>379718.28529033315</v>
          </cell>
          <cell r="V293">
            <v>380800.78529033315</v>
          </cell>
          <cell r="W293">
            <v>381883.28529033315</v>
          </cell>
          <cell r="X293">
            <v>382965.78529033315</v>
          </cell>
          <cell r="Y293">
            <v>384048.28529033315</v>
          </cell>
          <cell r="Z293">
            <v>385130.78529033315</v>
          </cell>
          <cell r="AA293">
            <v>386213.28529033315</v>
          </cell>
          <cell r="AB293">
            <v>387295.78529033315</v>
          </cell>
          <cell r="AC293">
            <v>387295.78529033315</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cell r="AS293">
            <v>0</v>
          </cell>
          <cell r="AT293">
            <v>0</v>
          </cell>
          <cell r="AU293">
            <v>0</v>
          </cell>
        </row>
        <row r="294">
          <cell r="D294">
            <v>22850</v>
          </cell>
          <cell r="E294" t="str">
            <v>New Capex</v>
          </cell>
          <cell r="G294">
            <v>0</v>
          </cell>
          <cell r="H294">
            <v>2282.5</v>
          </cell>
          <cell r="I294">
            <v>1082.5</v>
          </cell>
          <cell r="J294">
            <v>1082.5</v>
          </cell>
          <cell r="K294">
            <v>1082.5</v>
          </cell>
          <cell r="L294">
            <v>1082.5</v>
          </cell>
          <cell r="M294">
            <v>1082.5</v>
          </cell>
          <cell r="N294">
            <v>1082.5</v>
          </cell>
          <cell r="O294">
            <v>1082.5</v>
          </cell>
          <cell r="P294">
            <v>1082.5</v>
          </cell>
          <cell r="Q294">
            <v>1082.5</v>
          </cell>
          <cell r="R294">
            <v>1082.5</v>
          </cell>
          <cell r="S294">
            <v>1082.5</v>
          </cell>
          <cell r="T294">
            <v>1082.5</v>
          </cell>
          <cell r="U294">
            <v>1082.5</v>
          </cell>
          <cell r="V294">
            <v>1082.5</v>
          </cell>
          <cell r="W294">
            <v>1082.5</v>
          </cell>
          <cell r="X294">
            <v>1082.5</v>
          </cell>
          <cell r="Y294">
            <v>1082.5</v>
          </cell>
          <cell r="Z294">
            <v>1082.5</v>
          </cell>
          <cell r="AA294">
            <v>1082.5</v>
          </cell>
          <cell r="AB294">
            <v>0</v>
          </cell>
          <cell r="AC294">
            <v>0</v>
          </cell>
          <cell r="AD294">
            <v>0</v>
          </cell>
          <cell r="AE294">
            <v>0</v>
          </cell>
          <cell r="AF294">
            <v>0</v>
          </cell>
          <cell r="AG294">
            <v>0</v>
          </cell>
          <cell r="AH294">
            <v>0</v>
          </cell>
          <cell r="AI294">
            <v>0</v>
          </cell>
          <cell r="AJ294">
            <v>0</v>
          </cell>
          <cell r="AK294">
            <v>0</v>
          </cell>
          <cell r="AL294">
            <v>0</v>
          </cell>
          <cell r="AM294">
            <v>0</v>
          </cell>
          <cell r="AN294">
            <v>0</v>
          </cell>
          <cell r="AO294">
            <v>0</v>
          </cell>
          <cell r="AP294">
            <v>0</v>
          </cell>
          <cell r="AQ294">
            <v>0</v>
          </cell>
          <cell r="AR294">
            <v>0</v>
          </cell>
          <cell r="AS294">
            <v>0</v>
          </cell>
          <cell r="AT294">
            <v>0</v>
          </cell>
          <cell r="AU294">
            <v>0</v>
          </cell>
        </row>
        <row r="295">
          <cell r="D295">
            <v>0</v>
          </cell>
          <cell r="E295" t="str">
            <v>Building Depreciation</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cell r="AO295">
            <v>0</v>
          </cell>
          <cell r="AP295">
            <v>0</v>
          </cell>
          <cell r="AQ295">
            <v>0</v>
          </cell>
          <cell r="AR295">
            <v>0</v>
          </cell>
          <cell r="AS295">
            <v>0</v>
          </cell>
          <cell r="AT295">
            <v>0</v>
          </cell>
          <cell r="AU295">
            <v>0</v>
          </cell>
        </row>
        <row r="296">
          <cell r="D296">
            <v>0</v>
          </cell>
          <cell r="E296" t="str">
            <v>Capex Depreciation</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cell r="AS296">
            <v>0</v>
          </cell>
          <cell r="AT296">
            <v>0</v>
          </cell>
          <cell r="AU296">
            <v>0</v>
          </cell>
        </row>
        <row r="297">
          <cell r="D297">
            <v>-91111.446322583288</v>
          </cell>
          <cell r="E297" t="str">
            <v>Land Sold</v>
          </cell>
          <cell r="G297">
            <v>0</v>
          </cell>
          <cell r="H297">
            <v>0</v>
          </cell>
          <cell r="I297">
            <v>0</v>
          </cell>
          <cell r="J297">
            <v>0</v>
          </cell>
          <cell r="K297">
            <v>0</v>
          </cell>
          <cell r="L297">
            <v>0</v>
          </cell>
          <cell r="M297">
            <v>0</v>
          </cell>
          <cell r="N297">
            <v>0</v>
          </cell>
          <cell r="O297">
            <v>0</v>
          </cell>
          <cell r="P297">
            <v>0</v>
          </cell>
          <cell r="Q297">
            <v>0</v>
          </cell>
          <cell r="R297">
            <v>0</v>
          </cell>
          <cell r="S297">
            <v>0</v>
          </cell>
          <cell r="T297">
            <v>0</v>
          </cell>
          <cell r="U297">
            <v>0</v>
          </cell>
          <cell r="V297">
            <v>0</v>
          </cell>
          <cell r="W297">
            <v>0</v>
          </cell>
          <cell r="X297">
            <v>0</v>
          </cell>
          <cell r="Y297">
            <v>0</v>
          </cell>
          <cell r="Z297">
            <v>0</v>
          </cell>
          <cell r="AA297">
            <v>0</v>
          </cell>
          <cell r="AB297">
            <v>0</v>
          </cell>
          <cell r="AC297">
            <v>-91111.446322583288</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R297">
            <v>0</v>
          </cell>
          <cell r="AS297">
            <v>0</v>
          </cell>
          <cell r="AT297">
            <v>0</v>
          </cell>
          <cell r="AU297">
            <v>0</v>
          </cell>
        </row>
        <row r="298">
          <cell r="D298">
            <v>-273334.33896774985</v>
          </cell>
          <cell r="E298" t="str">
            <v>Building Sold</v>
          </cell>
          <cell r="G298">
            <v>0</v>
          </cell>
          <cell r="H298">
            <v>0</v>
          </cell>
          <cell r="I298">
            <v>0</v>
          </cell>
          <cell r="J298">
            <v>0</v>
          </cell>
          <cell r="K298">
            <v>0</v>
          </cell>
          <cell r="L298">
            <v>0</v>
          </cell>
          <cell r="M298">
            <v>0</v>
          </cell>
          <cell r="N298">
            <v>0</v>
          </cell>
          <cell r="O298">
            <v>0</v>
          </cell>
          <cell r="P298">
            <v>0</v>
          </cell>
          <cell r="Q298">
            <v>0</v>
          </cell>
          <cell r="R298">
            <v>0</v>
          </cell>
          <cell r="S298">
            <v>0</v>
          </cell>
          <cell r="T298">
            <v>0</v>
          </cell>
          <cell r="U298">
            <v>0</v>
          </cell>
          <cell r="V298">
            <v>0</v>
          </cell>
          <cell r="W298">
            <v>0</v>
          </cell>
          <cell r="X298">
            <v>0</v>
          </cell>
          <cell r="Y298">
            <v>0</v>
          </cell>
          <cell r="Z298">
            <v>0</v>
          </cell>
          <cell r="AA298">
            <v>0</v>
          </cell>
          <cell r="AB298">
            <v>0</v>
          </cell>
          <cell r="AC298">
            <v>-273334.33896774985</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cell r="AS298">
            <v>0</v>
          </cell>
          <cell r="AT298">
            <v>0</v>
          </cell>
          <cell r="AU298">
            <v>0</v>
          </cell>
        </row>
        <row r="299">
          <cell r="D299">
            <v>-22850</v>
          </cell>
          <cell r="E299" t="str">
            <v>Capex Sold</v>
          </cell>
          <cell r="G299">
            <v>0</v>
          </cell>
          <cell r="H299">
            <v>0</v>
          </cell>
          <cell r="I299">
            <v>0</v>
          </cell>
          <cell r="J299">
            <v>0</v>
          </cell>
          <cell r="K299">
            <v>0</v>
          </cell>
          <cell r="L299">
            <v>0</v>
          </cell>
          <cell r="M299">
            <v>0</v>
          </cell>
          <cell r="N299">
            <v>0</v>
          </cell>
          <cell r="O299">
            <v>0</v>
          </cell>
          <cell r="P299">
            <v>0</v>
          </cell>
          <cell r="Q299">
            <v>0</v>
          </cell>
          <cell r="R299">
            <v>0</v>
          </cell>
          <cell r="S299">
            <v>0</v>
          </cell>
          <cell r="T299">
            <v>0</v>
          </cell>
          <cell r="U299">
            <v>0</v>
          </cell>
          <cell r="V299">
            <v>0</v>
          </cell>
          <cell r="W299">
            <v>0</v>
          </cell>
          <cell r="X299">
            <v>0</v>
          </cell>
          <cell r="Y299">
            <v>0</v>
          </cell>
          <cell r="Z299">
            <v>0</v>
          </cell>
          <cell r="AA299">
            <v>0</v>
          </cell>
          <cell r="AB299">
            <v>0</v>
          </cell>
          <cell r="AC299">
            <v>-22850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cell r="AS299">
            <v>0</v>
          </cell>
          <cell r="AT299">
            <v>0</v>
          </cell>
          <cell r="AU299">
            <v>0</v>
          </cell>
        </row>
        <row r="300">
          <cell r="D300">
            <v>-387295.78529033315</v>
          </cell>
          <cell r="E300" t="str">
            <v>Sold</v>
          </cell>
          <cell r="H300">
            <v>0</v>
          </cell>
          <cell r="I300">
            <v>0</v>
          </cell>
          <cell r="J300">
            <v>0</v>
          </cell>
          <cell r="K300">
            <v>0</v>
          </cell>
          <cell r="L300">
            <v>0</v>
          </cell>
          <cell r="M300">
            <v>0</v>
          </cell>
          <cell r="N300">
            <v>0</v>
          </cell>
          <cell r="O300">
            <v>0</v>
          </cell>
          <cell r="P300">
            <v>0</v>
          </cell>
          <cell r="Q300">
            <v>0</v>
          </cell>
          <cell r="R300">
            <v>0</v>
          </cell>
          <cell r="S300">
            <v>0</v>
          </cell>
          <cell r="T300">
            <v>0</v>
          </cell>
          <cell r="U300">
            <v>0</v>
          </cell>
          <cell r="V300">
            <v>0</v>
          </cell>
          <cell r="W300">
            <v>0</v>
          </cell>
          <cell r="X300">
            <v>0</v>
          </cell>
          <cell r="Y300">
            <v>0</v>
          </cell>
          <cell r="Z300">
            <v>0</v>
          </cell>
          <cell r="AA300">
            <v>0</v>
          </cell>
          <cell r="AB300">
            <v>0</v>
          </cell>
          <cell r="AC300">
            <v>-387295.78529033315</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cell r="AS300">
            <v>0</v>
          </cell>
          <cell r="AT300">
            <v>0</v>
          </cell>
          <cell r="AU300">
            <v>0</v>
          </cell>
        </row>
        <row r="301">
          <cell r="E301" t="str">
            <v>Land NAV EOP</v>
          </cell>
          <cell r="G301">
            <v>364445.78529033315</v>
          </cell>
          <cell r="H301">
            <v>364445.78529033315</v>
          </cell>
          <cell r="I301">
            <v>364445.78529033315</v>
          </cell>
          <cell r="J301">
            <v>364445.78529033315</v>
          </cell>
          <cell r="K301">
            <v>364445.78529033315</v>
          </cell>
          <cell r="L301">
            <v>364445.78529033315</v>
          </cell>
          <cell r="M301">
            <v>364445.78529033315</v>
          </cell>
          <cell r="N301">
            <v>364445.78529033315</v>
          </cell>
          <cell r="O301">
            <v>364445.78529033315</v>
          </cell>
          <cell r="P301">
            <v>364445.78529033315</v>
          </cell>
          <cell r="Q301">
            <v>364445.78529033315</v>
          </cell>
          <cell r="R301">
            <v>364445.78529033315</v>
          </cell>
          <cell r="S301">
            <v>364445.78529033315</v>
          </cell>
          <cell r="T301">
            <v>364445.78529033315</v>
          </cell>
          <cell r="U301">
            <v>364445.78529033315</v>
          </cell>
          <cell r="V301">
            <v>364445.78529033315</v>
          </cell>
          <cell r="W301">
            <v>364445.78529033315</v>
          </cell>
          <cell r="X301">
            <v>364445.78529033315</v>
          </cell>
          <cell r="Y301">
            <v>364445.78529033315</v>
          </cell>
          <cell r="Z301">
            <v>364445.78529033315</v>
          </cell>
          <cell r="AA301">
            <v>364445.78529033315</v>
          </cell>
          <cell r="AB301">
            <v>364445.78529033315</v>
          </cell>
          <cell r="AC301">
            <v>273334.33896774985</v>
          </cell>
          <cell r="AD301">
            <v>273334.33896774985</v>
          </cell>
          <cell r="AE301">
            <v>273334.33896774985</v>
          </cell>
          <cell r="AF301">
            <v>273334.33896774985</v>
          </cell>
          <cell r="AG301">
            <v>273334.33896774985</v>
          </cell>
          <cell r="AH301">
            <v>273334.33896774985</v>
          </cell>
          <cell r="AI301">
            <v>273334.33896774985</v>
          </cell>
          <cell r="AJ301">
            <v>273334.33896774985</v>
          </cell>
          <cell r="AK301">
            <v>273334.33896774985</v>
          </cell>
          <cell r="AL301">
            <v>273334.33896774985</v>
          </cell>
          <cell r="AM301">
            <v>273334.33896774985</v>
          </cell>
          <cell r="AN301">
            <v>273334.33896774985</v>
          </cell>
          <cell r="AO301">
            <v>273334.33896774985</v>
          </cell>
          <cell r="AP301">
            <v>273334.33896774985</v>
          </cell>
          <cell r="AQ301">
            <v>273334.33896774985</v>
          </cell>
          <cell r="AR301">
            <v>273334.33896774985</v>
          </cell>
          <cell r="AS301">
            <v>273334.33896774985</v>
          </cell>
          <cell r="AT301">
            <v>273334.33896774985</v>
          </cell>
          <cell r="AU301">
            <v>273334.33896774985</v>
          </cell>
        </row>
        <row r="302">
          <cell r="E302" t="str">
            <v>Building NAV EOP</v>
          </cell>
          <cell r="G302">
            <v>0</v>
          </cell>
          <cell r="H302">
            <v>0</v>
          </cell>
          <cell r="I302">
            <v>0</v>
          </cell>
          <cell r="J302">
            <v>0</v>
          </cell>
          <cell r="K302">
            <v>0</v>
          </cell>
          <cell r="L302">
            <v>0</v>
          </cell>
          <cell r="M302">
            <v>0</v>
          </cell>
          <cell r="N302">
            <v>0</v>
          </cell>
          <cell r="O302">
            <v>0</v>
          </cell>
          <cell r="P302">
            <v>0</v>
          </cell>
          <cell r="Q302">
            <v>0</v>
          </cell>
          <cell r="R302">
            <v>0</v>
          </cell>
          <cell r="S302">
            <v>0</v>
          </cell>
          <cell r="T302">
            <v>0</v>
          </cell>
          <cell r="U302">
            <v>0</v>
          </cell>
          <cell r="V302">
            <v>0</v>
          </cell>
          <cell r="W302">
            <v>0</v>
          </cell>
          <cell r="X302">
            <v>0</v>
          </cell>
          <cell r="Y302">
            <v>0</v>
          </cell>
          <cell r="Z302">
            <v>0</v>
          </cell>
          <cell r="AA302">
            <v>0</v>
          </cell>
          <cell r="AB302">
            <v>0</v>
          </cell>
          <cell r="AC302">
            <v>-273334.33896774985</v>
          </cell>
          <cell r="AD302">
            <v>-273334.33896774985</v>
          </cell>
          <cell r="AE302">
            <v>-273334.33896774985</v>
          </cell>
          <cell r="AF302">
            <v>-273334.33896774985</v>
          </cell>
          <cell r="AG302">
            <v>-273334.33896774985</v>
          </cell>
          <cell r="AH302">
            <v>-273334.33896774985</v>
          </cell>
          <cell r="AI302">
            <v>-273334.33896774985</v>
          </cell>
          <cell r="AJ302">
            <v>-273334.33896774985</v>
          </cell>
          <cell r="AK302">
            <v>-273334.33896774985</v>
          </cell>
          <cell r="AL302">
            <v>-273334.33896774985</v>
          </cell>
          <cell r="AM302">
            <v>-273334.33896774985</v>
          </cell>
          <cell r="AN302">
            <v>-273334.33896774985</v>
          </cell>
          <cell r="AO302">
            <v>-273334.33896774985</v>
          </cell>
          <cell r="AP302">
            <v>-273334.33896774985</v>
          </cell>
          <cell r="AQ302">
            <v>-273334.33896774985</v>
          </cell>
          <cell r="AR302">
            <v>-273334.33896774985</v>
          </cell>
          <cell r="AS302">
            <v>-273334.33896774985</v>
          </cell>
          <cell r="AT302">
            <v>-273334.33896774985</v>
          </cell>
          <cell r="AU302">
            <v>-273334.33896774985</v>
          </cell>
        </row>
        <row r="303">
          <cell r="E303" t="str">
            <v>Capex NAV EOP</v>
          </cell>
          <cell r="G303">
            <v>0</v>
          </cell>
          <cell r="H303">
            <v>2282.5</v>
          </cell>
          <cell r="I303">
            <v>3365</v>
          </cell>
          <cell r="J303">
            <v>4447.5</v>
          </cell>
          <cell r="K303">
            <v>5530</v>
          </cell>
          <cell r="L303">
            <v>6612.5</v>
          </cell>
          <cell r="M303">
            <v>7695</v>
          </cell>
          <cell r="N303">
            <v>8777.5</v>
          </cell>
          <cell r="O303">
            <v>9860</v>
          </cell>
          <cell r="P303">
            <v>10942.5</v>
          </cell>
          <cell r="Q303">
            <v>12025</v>
          </cell>
          <cell r="R303">
            <v>13107.5</v>
          </cell>
          <cell r="S303">
            <v>14190</v>
          </cell>
          <cell r="T303">
            <v>15272.5</v>
          </cell>
          <cell r="U303">
            <v>16355</v>
          </cell>
          <cell r="V303">
            <v>17437.5</v>
          </cell>
          <cell r="W303">
            <v>18520</v>
          </cell>
          <cell r="X303">
            <v>19602.5</v>
          </cell>
          <cell r="Y303">
            <v>20685</v>
          </cell>
          <cell r="Z303">
            <v>21767.5</v>
          </cell>
          <cell r="AA303">
            <v>22850</v>
          </cell>
          <cell r="AB303">
            <v>22850</v>
          </cell>
          <cell r="AC303">
            <v>0</v>
          </cell>
          <cell r="AD303">
            <v>0</v>
          </cell>
          <cell r="AE303">
            <v>0</v>
          </cell>
          <cell r="AF303">
            <v>0</v>
          </cell>
          <cell r="AG303">
            <v>0</v>
          </cell>
          <cell r="AH303">
            <v>0</v>
          </cell>
          <cell r="AI303">
            <v>0</v>
          </cell>
          <cell r="AJ303">
            <v>0</v>
          </cell>
          <cell r="AK303">
            <v>0</v>
          </cell>
          <cell r="AL303">
            <v>0</v>
          </cell>
          <cell r="AM303">
            <v>0</v>
          </cell>
          <cell r="AN303">
            <v>0</v>
          </cell>
          <cell r="AO303">
            <v>0</v>
          </cell>
          <cell r="AP303">
            <v>0</v>
          </cell>
          <cell r="AQ303">
            <v>0</v>
          </cell>
          <cell r="AR303">
            <v>0</v>
          </cell>
          <cell r="AS303">
            <v>0</v>
          </cell>
          <cell r="AT303">
            <v>0</v>
          </cell>
          <cell r="AU303">
            <v>0</v>
          </cell>
        </row>
        <row r="304">
          <cell r="E304" t="str">
            <v>Total NAV EOP</v>
          </cell>
          <cell r="G304">
            <v>364445.78529033315</v>
          </cell>
          <cell r="H304">
            <v>366728.28529033315</v>
          </cell>
          <cell r="I304">
            <v>367810.78529033315</v>
          </cell>
          <cell r="J304">
            <v>368893.28529033315</v>
          </cell>
          <cell r="K304">
            <v>369975.78529033315</v>
          </cell>
          <cell r="L304">
            <v>371058.28529033315</v>
          </cell>
          <cell r="M304">
            <v>372140.78529033315</v>
          </cell>
          <cell r="N304">
            <v>373223.28529033315</v>
          </cell>
          <cell r="O304">
            <v>374305.78529033315</v>
          </cell>
          <cell r="P304">
            <v>375388.28529033315</v>
          </cell>
          <cell r="Q304">
            <v>376470.78529033315</v>
          </cell>
          <cell r="R304">
            <v>377553.28529033315</v>
          </cell>
          <cell r="S304">
            <v>378635.78529033315</v>
          </cell>
          <cell r="T304">
            <v>379718.28529033315</v>
          </cell>
          <cell r="U304">
            <v>380800.78529033315</v>
          </cell>
          <cell r="V304">
            <v>381883.28529033315</v>
          </cell>
          <cell r="W304">
            <v>382965.78529033315</v>
          </cell>
          <cell r="X304">
            <v>384048.28529033315</v>
          </cell>
          <cell r="Y304">
            <v>385130.78529033315</v>
          </cell>
          <cell r="Z304">
            <v>386213.28529033315</v>
          </cell>
          <cell r="AA304">
            <v>387295.78529033315</v>
          </cell>
          <cell r="AB304">
            <v>387295.78529033315</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cell r="AS304">
            <v>0</v>
          </cell>
          <cell r="AT304">
            <v>0</v>
          </cell>
          <cell r="AU304">
            <v>0</v>
          </cell>
        </row>
        <row r="307">
          <cell r="E307" t="str">
            <v>Capital Gain Tax</v>
          </cell>
        </row>
        <row r="309">
          <cell r="D309">
            <v>499088.2833333335</v>
          </cell>
          <cell r="E309" t="str">
            <v>NDV</v>
          </cell>
          <cell r="G309">
            <v>0</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499088.2833333335</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R309">
            <v>0</v>
          </cell>
          <cell r="AS309">
            <v>0</v>
          </cell>
          <cell r="AT309">
            <v>0</v>
          </cell>
          <cell r="AU309">
            <v>0</v>
          </cell>
          <cell r="AW309">
            <v>0</v>
          </cell>
          <cell r="AX309">
            <v>0</v>
          </cell>
          <cell r="AY309">
            <v>0</v>
          </cell>
          <cell r="AZ309">
            <v>0</v>
          </cell>
          <cell r="BA309">
            <v>0</v>
          </cell>
          <cell r="BB309">
            <v>499088.2833333335</v>
          </cell>
          <cell r="BC309">
            <v>0</v>
          </cell>
          <cell r="BD309">
            <v>0</v>
          </cell>
          <cell r="BE309">
            <v>0</v>
          </cell>
          <cell r="BF309">
            <v>0</v>
          </cell>
        </row>
        <row r="310">
          <cell r="D310">
            <v>0</v>
          </cell>
          <cell r="E310" t="str">
            <v>VAT on Margin</v>
          </cell>
          <cell r="G310">
            <v>0</v>
          </cell>
          <cell r="H310">
            <v>0</v>
          </cell>
          <cell r="I310">
            <v>0</v>
          </cell>
          <cell r="J310">
            <v>0</v>
          </cell>
          <cell r="K310">
            <v>0</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cell r="AS310">
            <v>0</v>
          </cell>
          <cell r="AT310">
            <v>0</v>
          </cell>
          <cell r="AU310">
            <v>0</v>
          </cell>
          <cell r="AW310">
            <v>0</v>
          </cell>
          <cell r="AX310">
            <v>0</v>
          </cell>
          <cell r="AY310">
            <v>0</v>
          </cell>
          <cell r="AZ310">
            <v>0</v>
          </cell>
          <cell r="BA310">
            <v>0</v>
          </cell>
          <cell r="BB310">
            <v>0</v>
          </cell>
          <cell r="BC310">
            <v>0</v>
          </cell>
          <cell r="BD310">
            <v>0</v>
          </cell>
          <cell r="BE310">
            <v>0</v>
          </cell>
          <cell r="BF310">
            <v>0</v>
          </cell>
        </row>
        <row r="311">
          <cell r="D311">
            <v>-22850</v>
          </cell>
          <cell r="E311" t="str">
            <v>Capex</v>
          </cell>
          <cell r="G311">
            <v>0</v>
          </cell>
          <cell r="H311">
            <v>-2282.5</v>
          </cell>
          <cell r="I311">
            <v>-1082.5</v>
          </cell>
          <cell r="J311">
            <v>-1082.5</v>
          </cell>
          <cell r="K311">
            <v>-1082.5</v>
          </cell>
          <cell r="L311">
            <v>-1082.5</v>
          </cell>
          <cell r="M311">
            <v>-1082.5</v>
          </cell>
          <cell r="N311">
            <v>-1082.5</v>
          </cell>
          <cell r="O311">
            <v>-1082.5</v>
          </cell>
          <cell r="P311">
            <v>-1082.5</v>
          </cell>
          <cell r="Q311">
            <v>-1082.5</v>
          </cell>
          <cell r="R311">
            <v>-1082.5</v>
          </cell>
          <cell r="S311">
            <v>-1082.5</v>
          </cell>
          <cell r="T311">
            <v>-1082.5</v>
          </cell>
          <cell r="U311">
            <v>-1082.5</v>
          </cell>
          <cell r="V311">
            <v>-1082.5</v>
          </cell>
          <cell r="W311">
            <v>-1082.5</v>
          </cell>
          <cell r="X311">
            <v>-1082.5</v>
          </cell>
          <cell r="Y311">
            <v>-1082.5</v>
          </cell>
          <cell r="Z311">
            <v>-1082.5</v>
          </cell>
          <cell r="AA311">
            <v>-1082.5</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cell r="AS311">
            <v>0</v>
          </cell>
          <cell r="AT311">
            <v>0</v>
          </cell>
          <cell r="AU311">
            <v>0</v>
          </cell>
          <cell r="AW311">
            <v>-5530</v>
          </cell>
          <cell r="AX311">
            <v>-4330</v>
          </cell>
          <cell r="AY311">
            <v>-4330</v>
          </cell>
          <cell r="AZ311">
            <v>-4330</v>
          </cell>
          <cell r="BA311">
            <v>-4330</v>
          </cell>
          <cell r="BB311">
            <v>0</v>
          </cell>
          <cell r="BC311">
            <v>0</v>
          </cell>
          <cell r="BD311">
            <v>0</v>
          </cell>
          <cell r="BE311">
            <v>0</v>
          </cell>
          <cell r="BF311">
            <v>0</v>
          </cell>
        </row>
        <row r="312">
          <cell r="D312">
            <v>-364445.78529033315</v>
          </cell>
          <cell r="E312" t="str">
            <v>NAV</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-364445.78529033315</v>
          </cell>
          <cell r="AD312">
            <v>0</v>
          </cell>
          <cell r="AE312">
            <v>0</v>
          </cell>
          <cell r="AF312">
            <v>0</v>
          </cell>
          <cell r="AG312">
            <v>0</v>
          </cell>
          <cell r="AH312">
            <v>0</v>
          </cell>
          <cell r="AI312">
            <v>0</v>
          </cell>
          <cell r="AJ312">
            <v>0</v>
          </cell>
          <cell r="AK312">
            <v>0</v>
          </cell>
          <cell r="AL312">
            <v>0</v>
          </cell>
          <cell r="AM312">
            <v>0</v>
          </cell>
          <cell r="AN312">
            <v>0</v>
          </cell>
          <cell r="AO312">
            <v>0</v>
          </cell>
          <cell r="AP312">
            <v>0</v>
          </cell>
          <cell r="AQ312">
            <v>0</v>
          </cell>
          <cell r="AR312">
            <v>0</v>
          </cell>
          <cell r="AS312">
            <v>0</v>
          </cell>
          <cell r="AT312">
            <v>0</v>
          </cell>
          <cell r="AU312">
            <v>0</v>
          </cell>
          <cell r="AW312">
            <v>0</v>
          </cell>
          <cell r="AX312">
            <v>0</v>
          </cell>
          <cell r="AY312">
            <v>0</v>
          </cell>
          <cell r="AZ312">
            <v>0</v>
          </cell>
          <cell r="BA312">
            <v>0</v>
          </cell>
          <cell r="BB312">
            <v>-364445.78529033315</v>
          </cell>
          <cell r="BC312">
            <v>0</v>
          </cell>
          <cell r="BD312">
            <v>0</v>
          </cell>
          <cell r="BE312">
            <v>0</v>
          </cell>
          <cell r="BF312">
            <v>0</v>
          </cell>
        </row>
        <row r="314">
          <cell r="D314">
            <v>111792.49804300035</v>
          </cell>
          <cell r="E314" t="str">
            <v>Capital Gain</v>
          </cell>
          <cell r="H314">
            <v>-2282.5</v>
          </cell>
          <cell r="I314">
            <v>-1082.5</v>
          </cell>
          <cell r="J314">
            <v>-1082.5</v>
          </cell>
          <cell r="K314">
            <v>-1082.5</v>
          </cell>
          <cell r="L314">
            <v>-1082.5</v>
          </cell>
          <cell r="M314">
            <v>-1082.5</v>
          </cell>
          <cell r="N314">
            <v>-1082.5</v>
          </cell>
          <cell r="O314">
            <v>-1082.5</v>
          </cell>
          <cell r="P314">
            <v>-1082.5</v>
          </cell>
          <cell r="Q314">
            <v>-1082.5</v>
          </cell>
          <cell r="R314">
            <v>-1082.5</v>
          </cell>
          <cell r="S314">
            <v>-1082.5</v>
          </cell>
          <cell r="T314">
            <v>-1082.5</v>
          </cell>
          <cell r="U314">
            <v>-1082.5</v>
          </cell>
          <cell r="V314">
            <v>-1082.5</v>
          </cell>
          <cell r="W314">
            <v>-1082.5</v>
          </cell>
          <cell r="X314">
            <v>-1082.5</v>
          </cell>
          <cell r="Y314">
            <v>-1082.5</v>
          </cell>
          <cell r="Z314">
            <v>-1082.5</v>
          </cell>
          <cell r="AA314">
            <v>-1082.5</v>
          </cell>
          <cell r="AB314">
            <v>0</v>
          </cell>
          <cell r="AC314">
            <v>134642.49804300035</v>
          </cell>
          <cell r="AD314">
            <v>0</v>
          </cell>
          <cell r="AE314">
            <v>0</v>
          </cell>
          <cell r="AF314">
            <v>0</v>
          </cell>
          <cell r="AG314">
            <v>0</v>
          </cell>
          <cell r="AH314">
            <v>0</v>
          </cell>
          <cell r="AI314">
            <v>0</v>
          </cell>
          <cell r="AJ314">
            <v>0</v>
          </cell>
          <cell r="AK314">
            <v>0</v>
          </cell>
          <cell r="AL314">
            <v>0</v>
          </cell>
          <cell r="AM314">
            <v>0</v>
          </cell>
          <cell r="AN314">
            <v>0</v>
          </cell>
          <cell r="AO314">
            <v>0</v>
          </cell>
          <cell r="AP314">
            <v>0</v>
          </cell>
          <cell r="AQ314">
            <v>0</v>
          </cell>
          <cell r="AR314">
            <v>0</v>
          </cell>
          <cell r="AS314">
            <v>0</v>
          </cell>
          <cell r="AT314">
            <v>0</v>
          </cell>
          <cell r="AU314">
            <v>0</v>
          </cell>
          <cell r="AW314">
            <v>-5530</v>
          </cell>
          <cell r="AX314">
            <v>-4330</v>
          </cell>
          <cell r="AY314">
            <v>-4330</v>
          </cell>
          <cell r="AZ314">
            <v>-4330</v>
          </cell>
          <cell r="BA314">
            <v>-4330</v>
          </cell>
          <cell r="BB314">
            <v>134642.49804300035</v>
          </cell>
          <cell r="BC314">
            <v>0</v>
          </cell>
          <cell r="BD314">
            <v>0</v>
          </cell>
          <cell r="BE314">
            <v>0</v>
          </cell>
          <cell r="BF314">
            <v>0</v>
          </cell>
        </row>
        <row r="317">
          <cell r="E317" t="str">
            <v>Income Tax</v>
          </cell>
        </row>
        <row r="319">
          <cell r="D319">
            <v>-33336.138537032661</v>
          </cell>
          <cell r="E319" t="str">
            <v>Acquisition Fees</v>
          </cell>
          <cell r="G319">
            <v>-33336.138537032661</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cell r="AS319">
            <v>0</v>
          </cell>
          <cell r="AT319">
            <v>0</v>
          </cell>
          <cell r="AU319">
            <v>0</v>
          </cell>
          <cell r="AW319">
            <v>0</v>
          </cell>
          <cell r="AX319">
            <v>0</v>
          </cell>
          <cell r="AY319">
            <v>0</v>
          </cell>
          <cell r="AZ319">
            <v>0</v>
          </cell>
          <cell r="BA319">
            <v>0</v>
          </cell>
          <cell r="BB319">
            <v>0</v>
          </cell>
          <cell r="BC319">
            <v>0</v>
          </cell>
          <cell r="BD319">
            <v>0</v>
          </cell>
          <cell r="BE319">
            <v>0</v>
          </cell>
          <cell r="BF319">
            <v>0</v>
          </cell>
        </row>
        <row r="320">
          <cell r="D320">
            <v>168679.87900000007</v>
          </cell>
          <cell r="E320" t="str">
            <v>NOI</v>
          </cell>
          <cell r="G320">
            <v>0</v>
          </cell>
          <cell r="H320">
            <v>7675.3242500000015</v>
          </cell>
          <cell r="I320">
            <v>7675.3242500000015</v>
          </cell>
          <cell r="J320">
            <v>7675.3242500000015</v>
          </cell>
          <cell r="K320">
            <v>7675.3242500000015</v>
          </cell>
          <cell r="L320">
            <v>7675.3242500000015</v>
          </cell>
          <cell r="M320">
            <v>7675.3242500000015</v>
          </cell>
          <cell r="N320">
            <v>7675.3242500000015</v>
          </cell>
          <cell r="O320">
            <v>7675.3242500000015</v>
          </cell>
          <cell r="P320">
            <v>7675.3242500000015</v>
          </cell>
          <cell r="Q320">
            <v>7675.3242500000015</v>
          </cell>
          <cell r="R320">
            <v>7675.3242500000015</v>
          </cell>
          <cell r="S320">
            <v>7675.3242500000015</v>
          </cell>
          <cell r="T320">
            <v>7675.3242500000015</v>
          </cell>
          <cell r="U320">
            <v>7675.3242500000015</v>
          </cell>
          <cell r="V320">
            <v>7675.3242500000015</v>
          </cell>
          <cell r="W320">
            <v>7675.3242500000015</v>
          </cell>
          <cell r="X320">
            <v>7675.3242500000015</v>
          </cell>
          <cell r="Y320">
            <v>7675.3242500000015</v>
          </cell>
          <cell r="Z320">
            <v>7675.3242500000015</v>
          </cell>
          <cell r="AA320">
            <v>7498.0697500000024</v>
          </cell>
          <cell r="AB320">
            <v>7675.3242500000015</v>
          </cell>
          <cell r="AC320">
            <v>7675.3242500000015</v>
          </cell>
          <cell r="AD320">
            <v>0</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R320">
            <v>0</v>
          </cell>
          <cell r="AS320">
            <v>0</v>
          </cell>
          <cell r="AT320">
            <v>0</v>
          </cell>
          <cell r="AU320">
            <v>0</v>
          </cell>
          <cell r="AW320">
            <v>30701.297000000006</v>
          </cell>
          <cell r="AX320">
            <v>30701.297000000006</v>
          </cell>
          <cell r="AY320">
            <v>30701.297000000006</v>
          </cell>
          <cell r="AZ320">
            <v>30701.297000000006</v>
          </cell>
          <cell r="BA320">
            <v>30524.042500000007</v>
          </cell>
          <cell r="BB320">
            <v>15350.648500000003</v>
          </cell>
          <cell r="BC320">
            <v>0</v>
          </cell>
          <cell r="BD320">
            <v>0</v>
          </cell>
          <cell r="BE320">
            <v>0</v>
          </cell>
          <cell r="BF320">
            <v>0</v>
          </cell>
        </row>
        <row r="321">
          <cell r="D321">
            <v>-32450.632649801544</v>
          </cell>
          <cell r="E321" t="str">
            <v>Management Fees &amp; Tis</v>
          </cell>
          <cell r="G321">
            <v>0</v>
          </cell>
          <cell r="H321">
            <v>-1661.0207045956854</v>
          </cell>
          <cell r="I321">
            <v>-977.68485717631086</v>
          </cell>
          <cell r="J321">
            <v>-977.68485717631086</v>
          </cell>
          <cell r="K321">
            <v>-977.68485717631086</v>
          </cell>
          <cell r="L321">
            <v>-977.68485717631086</v>
          </cell>
          <cell r="M321">
            <v>-977.68485717631086</v>
          </cell>
          <cell r="N321">
            <v>-977.68485717631086</v>
          </cell>
          <cell r="O321">
            <v>-977.68485717631086</v>
          </cell>
          <cell r="P321">
            <v>-977.68485717631086</v>
          </cell>
          <cell r="Q321">
            <v>-977.68485717631086</v>
          </cell>
          <cell r="R321">
            <v>-977.68485717631086</v>
          </cell>
          <cell r="S321">
            <v>-977.68485717631086</v>
          </cell>
          <cell r="T321">
            <v>-977.68485717631086</v>
          </cell>
          <cell r="U321">
            <v>-977.68485717631086</v>
          </cell>
          <cell r="V321">
            <v>-977.68485717631086</v>
          </cell>
          <cell r="W321">
            <v>-977.68485717631086</v>
          </cell>
          <cell r="X321">
            <v>-977.68485717631086</v>
          </cell>
          <cell r="Y321">
            <v>-977.68485717631086</v>
          </cell>
          <cell r="Z321">
            <v>-977.68485717631086</v>
          </cell>
          <cell r="AA321">
            <v>-974.1397671763109</v>
          </cell>
          <cell r="AB321">
            <v>-977.68485717631086</v>
          </cell>
          <cell r="AC321">
            <v>-11239.459891679639</v>
          </cell>
          <cell r="AD321">
            <v>0</v>
          </cell>
          <cell r="AE321">
            <v>0</v>
          </cell>
          <cell r="AF321">
            <v>0</v>
          </cell>
          <cell r="AG321">
            <v>0</v>
          </cell>
          <cell r="AH321">
            <v>0</v>
          </cell>
          <cell r="AI321">
            <v>0</v>
          </cell>
          <cell r="AJ321">
            <v>0</v>
          </cell>
          <cell r="AK321">
            <v>0</v>
          </cell>
          <cell r="AL321">
            <v>0</v>
          </cell>
          <cell r="AM321">
            <v>0</v>
          </cell>
          <cell r="AN321">
            <v>0</v>
          </cell>
          <cell r="AO321">
            <v>0</v>
          </cell>
          <cell r="AP321">
            <v>0</v>
          </cell>
          <cell r="AQ321">
            <v>0</v>
          </cell>
          <cell r="AR321">
            <v>0</v>
          </cell>
          <cell r="AS321">
            <v>0</v>
          </cell>
          <cell r="AT321">
            <v>0</v>
          </cell>
          <cell r="AU321">
            <v>0</v>
          </cell>
          <cell r="AW321">
            <v>-4594.0752761246176</v>
          </cell>
          <cell r="AX321">
            <v>-3910.7394287052434</v>
          </cell>
          <cell r="AY321">
            <v>-3910.7394287052434</v>
          </cell>
          <cell r="AZ321">
            <v>-3910.7394287052434</v>
          </cell>
          <cell r="BA321">
            <v>-3907.1943387052434</v>
          </cell>
          <cell r="BB321">
            <v>-12217.14474885595</v>
          </cell>
          <cell r="BC321">
            <v>0</v>
          </cell>
          <cell r="BD321">
            <v>0</v>
          </cell>
          <cell r="BE321">
            <v>0</v>
          </cell>
          <cell r="BF321">
            <v>0</v>
          </cell>
        </row>
        <row r="322">
          <cell r="D322">
            <v>-12726.751225000004</v>
          </cell>
          <cell r="E322" t="str">
            <v>Sale Fees</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-12726.751225000004</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cell r="AS322">
            <v>0</v>
          </cell>
          <cell r="AT322">
            <v>0</v>
          </cell>
          <cell r="AU322">
            <v>0</v>
          </cell>
          <cell r="AW322">
            <v>0</v>
          </cell>
          <cell r="AX322">
            <v>0</v>
          </cell>
          <cell r="AY322">
            <v>0</v>
          </cell>
          <cell r="AZ322">
            <v>0</v>
          </cell>
          <cell r="BA322">
            <v>0</v>
          </cell>
          <cell r="BB322">
            <v>-12726.751225000004</v>
          </cell>
          <cell r="BC322">
            <v>0</v>
          </cell>
          <cell r="BD322">
            <v>0</v>
          </cell>
          <cell r="BE322">
            <v>0</v>
          </cell>
          <cell r="BF322">
            <v>0</v>
          </cell>
        </row>
        <row r="323">
          <cell r="D323">
            <v>0</v>
          </cell>
          <cell r="E323" t="str">
            <v>Depreciation</v>
          </cell>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cell r="AS323">
            <v>0</v>
          </cell>
          <cell r="AT323">
            <v>0</v>
          </cell>
          <cell r="AU323">
            <v>0</v>
          </cell>
          <cell r="AW323">
            <v>0</v>
          </cell>
          <cell r="AX323">
            <v>0</v>
          </cell>
          <cell r="AY323">
            <v>0</v>
          </cell>
          <cell r="AZ323">
            <v>0</v>
          </cell>
          <cell r="BA323">
            <v>0</v>
          </cell>
          <cell r="BB323">
            <v>0</v>
          </cell>
          <cell r="BC323">
            <v>0</v>
          </cell>
          <cell r="BD323">
            <v>0</v>
          </cell>
          <cell r="BE323">
            <v>0</v>
          </cell>
          <cell r="BF323">
            <v>0</v>
          </cell>
        </row>
        <row r="324">
          <cell r="D324">
            <v>-53846.86477664674</v>
          </cell>
          <cell r="E324" t="str">
            <v>Interests &amp; Financing Fees</v>
          </cell>
          <cell r="G324">
            <v>-2733.3433896774986</v>
          </cell>
          <cell r="H324">
            <v>-2323.3418812258737</v>
          </cell>
          <cell r="I324">
            <v>-2323.3418812258737</v>
          </cell>
          <cell r="J324">
            <v>-2323.3418812258737</v>
          </cell>
          <cell r="K324">
            <v>-2323.3418812258737</v>
          </cell>
          <cell r="L324">
            <v>-2323.3418812258737</v>
          </cell>
          <cell r="M324">
            <v>-2323.3418812258737</v>
          </cell>
          <cell r="N324">
            <v>-2323.3418812258737</v>
          </cell>
          <cell r="O324">
            <v>-2323.3418812258737</v>
          </cell>
          <cell r="P324">
            <v>-2323.3418812258737</v>
          </cell>
          <cell r="Q324">
            <v>-2323.3418812258737</v>
          </cell>
          <cell r="R324">
            <v>-2323.3418812258737</v>
          </cell>
          <cell r="S324">
            <v>-2323.3418812258737</v>
          </cell>
          <cell r="T324">
            <v>-2323.3418812258737</v>
          </cell>
          <cell r="U324">
            <v>-2323.3418812258737</v>
          </cell>
          <cell r="V324">
            <v>-2323.3418812258737</v>
          </cell>
          <cell r="W324">
            <v>-2323.3418812258737</v>
          </cell>
          <cell r="X324">
            <v>-2323.3418812258737</v>
          </cell>
          <cell r="Y324">
            <v>-2323.3418812258737</v>
          </cell>
          <cell r="Z324">
            <v>-2323.3418812258737</v>
          </cell>
          <cell r="AA324">
            <v>-2323.3418812258737</v>
          </cell>
          <cell r="AB324">
            <v>-2323.3418812258737</v>
          </cell>
          <cell r="AC324">
            <v>-2323.3418812258737</v>
          </cell>
          <cell r="AD324">
            <v>0</v>
          </cell>
          <cell r="AE324">
            <v>0</v>
          </cell>
          <cell r="AF324">
            <v>0</v>
          </cell>
          <cell r="AG324">
            <v>0</v>
          </cell>
          <cell r="AH324">
            <v>0</v>
          </cell>
          <cell r="AI324">
            <v>0</v>
          </cell>
          <cell r="AJ324">
            <v>0</v>
          </cell>
          <cell r="AK324">
            <v>0</v>
          </cell>
          <cell r="AL324">
            <v>0</v>
          </cell>
          <cell r="AM324">
            <v>0</v>
          </cell>
          <cell r="AN324">
            <v>0</v>
          </cell>
          <cell r="AO324">
            <v>0</v>
          </cell>
          <cell r="AP324">
            <v>0</v>
          </cell>
          <cell r="AQ324">
            <v>0</v>
          </cell>
          <cell r="AR324">
            <v>0</v>
          </cell>
          <cell r="AS324">
            <v>0</v>
          </cell>
          <cell r="AT324">
            <v>0</v>
          </cell>
          <cell r="AU324">
            <v>0</v>
          </cell>
          <cell r="AW324">
            <v>-9293.367524903495</v>
          </cell>
          <cell r="AX324">
            <v>-9293.367524903495</v>
          </cell>
          <cell r="AY324">
            <v>-9293.367524903495</v>
          </cell>
          <cell r="AZ324">
            <v>-9293.367524903495</v>
          </cell>
          <cell r="BA324">
            <v>-9293.367524903495</v>
          </cell>
          <cell r="BB324">
            <v>-4646.6837624517475</v>
          </cell>
          <cell r="BC324">
            <v>0</v>
          </cell>
          <cell r="BD324">
            <v>0</v>
          </cell>
          <cell r="BE324">
            <v>0</v>
          </cell>
          <cell r="BF324">
            <v>0</v>
          </cell>
        </row>
        <row r="326">
          <cell r="D326">
            <v>36319.491811519125</v>
          </cell>
          <cell r="E326" t="str">
            <v>Income</v>
          </cell>
          <cell r="G326">
            <v>-36069.481926710156</v>
          </cell>
          <cell r="H326">
            <v>3690.9616641784428</v>
          </cell>
          <cell r="I326">
            <v>4374.297511597817</v>
          </cell>
          <cell r="J326">
            <v>4374.297511597817</v>
          </cell>
          <cell r="K326">
            <v>4374.297511597817</v>
          </cell>
          <cell r="L326">
            <v>4374.297511597817</v>
          </cell>
          <cell r="M326">
            <v>4374.297511597817</v>
          </cell>
          <cell r="N326">
            <v>4374.297511597817</v>
          </cell>
          <cell r="O326">
            <v>4374.297511597817</v>
          </cell>
          <cell r="P326">
            <v>4374.297511597817</v>
          </cell>
          <cell r="Q326">
            <v>4374.297511597817</v>
          </cell>
          <cell r="R326">
            <v>4374.297511597817</v>
          </cell>
          <cell r="S326">
            <v>4374.297511597817</v>
          </cell>
          <cell r="T326">
            <v>4374.297511597817</v>
          </cell>
          <cell r="U326">
            <v>4374.297511597817</v>
          </cell>
          <cell r="V326">
            <v>4374.297511597817</v>
          </cell>
          <cell r="W326">
            <v>4374.297511597817</v>
          </cell>
          <cell r="X326">
            <v>4374.297511597817</v>
          </cell>
          <cell r="Y326">
            <v>4374.297511597817</v>
          </cell>
          <cell r="Z326">
            <v>4374.297511597817</v>
          </cell>
          <cell r="AA326">
            <v>4200.5881015978175</v>
          </cell>
          <cell r="AB326">
            <v>4374.297511597817</v>
          </cell>
          <cell r="AC326">
            <v>-18614.228747905516</v>
          </cell>
          <cell r="AD326">
            <v>0</v>
          </cell>
          <cell r="AE326">
            <v>0</v>
          </cell>
          <cell r="AF326">
            <v>0</v>
          </cell>
          <cell r="AG326">
            <v>0</v>
          </cell>
          <cell r="AH326">
            <v>0</v>
          </cell>
          <cell r="AI326">
            <v>0</v>
          </cell>
          <cell r="AJ326">
            <v>0</v>
          </cell>
          <cell r="AK326">
            <v>0</v>
          </cell>
          <cell r="AL326">
            <v>0</v>
          </cell>
          <cell r="AM326">
            <v>0</v>
          </cell>
          <cell r="AN326">
            <v>0</v>
          </cell>
          <cell r="AO326">
            <v>0</v>
          </cell>
          <cell r="AP326">
            <v>0</v>
          </cell>
          <cell r="AQ326">
            <v>0</v>
          </cell>
          <cell r="AR326">
            <v>0</v>
          </cell>
          <cell r="AS326">
            <v>0</v>
          </cell>
          <cell r="AT326">
            <v>0</v>
          </cell>
          <cell r="AU326">
            <v>0</v>
          </cell>
          <cell r="AW326">
            <v>16813.854198971894</v>
          </cell>
          <cell r="AX326">
            <v>17497.190046391268</v>
          </cell>
          <cell r="AY326">
            <v>17497.190046391268</v>
          </cell>
          <cell r="AZ326">
            <v>17497.190046391268</v>
          </cell>
          <cell r="BA326">
            <v>17323.480636391268</v>
          </cell>
          <cell r="BB326">
            <v>-14239.931236307699</v>
          </cell>
          <cell r="BC326">
            <v>0</v>
          </cell>
          <cell r="BD326">
            <v>0</v>
          </cell>
          <cell r="BE326">
            <v>0</v>
          </cell>
          <cell r="BF326">
            <v>0</v>
          </cell>
        </row>
        <row r="329">
          <cell r="D329">
            <v>-22358.499608600072</v>
          </cell>
          <cell r="E329" t="str">
            <v>Capital Gain Tax</v>
          </cell>
          <cell r="G329">
            <v>0</v>
          </cell>
          <cell r="H329">
            <v>456.5</v>
          </cell>
          <cell r="I329">
            <v>216.5</v>
          </cell>
          <cell r="J329">
            <v>216.5</v>
          </cell>
          <cell r="K329">
            <v>216.5</v>
          </cell>
          <cell r="L329">
            <v>216.5</v>
          </cell>
          <cell r="M329">
            <v>216.5</v>
          </cell>
          <cell r="N329">
            <v>216.5</v>
          </cell>
          <cell r="O329">
            <v>216.5</v>
          </cell>
          <cell r="P329">
            <v>216.5</v>
          </cell>
          <cell r="Q329">
            <v>216.5</v>
          </cell>
          <cell r="R329">
            <v>216.5</v>
          </cell>
          <cell r="S329">
            <v>216.5</v>
          </cell>
          <cell r="T329">
            <v>216.5</v>
          </cell>
          <cell r="U329">
            <v>216.5</v>
          </cell>
          <cell r="V329">
            <v>216.5</v>
          </cell>
          <cell r="W329">
            <v>216.5</v>
          </cell>
          <cell r="X329">
            <v>216.5</v>
          </cell>
          <cell r="Y329">
            <v>216.5</v>
          </cell>
          <cell r="Z329">
            <v>216.5</v>
          </cell>
          <cell r="AA329">
            <v>216.5</v>
          </cell>
          <cell r="AB329">
            <v>0</v>
          </cell>
          <cell r="AC329">
            <v>-26928.499608600072</v>
          </cell>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R329">
            <v>0</v>
          </cell>
          <cell r="AS329">
            <v>0</v>
          </cell>
          <cell r="AT329">
            <v>0</v>
          </cell>
          <cell r="AU329">
            <v>0</v>
          </cell>
          <cell r="AW329">
            <v>1106</v>
          </cell>
          <cell r="AX329">
            <v>866</v>
          </cell>
          <cell r="AY329">
            <v>866</v>
          </cell>
          <cell r="AZ329">
            <v>866</v>
          </cell>
          <cell r="BA329">
            <v>866</v>
          </cell>
          <cell r="BB329">
            <v>-26928.499608600072</v>
          </cell>
          <cell r="BC329">
            <v>0</v>
          </cell>
          <cell r="BD329">
            <v>0</v>
          </cell>
          <cell r="BE329">
            <v>0</v>
          </cell>
          <cell r="BF329">
            <v>0</v>
          </cell>
        </row>
        <row r="330">
          <cell r="D330">
            <v>-7263.8983623038202</v>
          </cell>
          <cell r="E330" t="str">
            <v>Income Tax</v>
          </cell>
          <cell r="G330">
            <v>7213.8963853420319</v>
          </cell>
          <cell r="H330">
            <v>-738.1923328356886</v>
          </cell>
          <cell r="I330">
            <v>-874.85950231956349</v>
          </cell>
          <cell r="J330">
            <v>-874.85950231956349</v>
          </cell>
          <cell r="K330">
            <v>-874.85950231956349</v>
          </cell>
          <cell r="L330">
            <v>-874.85950231956349</v>
          </cell>
          <cell r="M330">
            <v>-874.85950231956349</v>
          </cell>
          <cell r="N330">
            <v>-874.85950231956349</v>
          </cell>
          <cell r="O330">
            <v>-874.85950231956349</v>
          </cell>
          <cell r="P330">
            <v>-874.85950231956349</v>
          </cell>
          <cell r="Q330">
            <v>-874.85950231956349</v>
          </cell>
          <cell r="R330">
            <v>-874.85950231956349</v>
          </cell>
          <cell r="S330">
            <v>-874.85950231956349</v>
          </cell>
          <cell r="T330">
            <v>-874.85950231956349</v>
          </cell>
          <cell r="U330">
            <v>-874.85950231956349</v>
          </cell>
          <cell r="V330">
            <v>-874.85950231956349</v>
          </cell>
          <cell r="W330">
            <v>-874.85950231956349</v>
          </cell>
          <cell r="X330">
            <v>-874.85950231956349</v>
          </cell>
          <cell r="Y330">
            <v>-874.85950231956349</v>
          </cell>
          <cell r="Z330">
            <v>-874.85950231956349</v>
          </cell>
          <cell r="AA330">
            <v>-840.11762031956357</v>
          </cell>
          <cell r="AB330">
            <v>-874.85950231956349</v>
          </cell>
          <cell r="AC330">
            <v>3722.8457495811035</v>
          </cell>
          <cell r="AD330">
            <v>0</v>
          </cell>
          <cell r="AE330">
            <v>0</v>
          </cell>
          <cell r="AF330">
            <v>0</v>
          </cell>
          <cell r="AG330">
            <v>0</v>
          </cell>
          <cell r="AH330">
            <v>0</v>
          </cell>
          <cell r="AI330">
            <v>0</v>
          </cell>
          <cell r="AJ330">
            <v>0</v>
          </cell>
          <cell r="AK330">
            <v>0</v>
          </cell>
          <cell r="AL330">
            <v>0</v>
          </cell>
          <cell r="AM330">
            <v>0</v>
          </cell>
          <cell r="AN330">
            <v>0</v>
          </cell>
          <cell r="AO330">
            <v>0</v>
          </cell>
          <cell r="AP330">
            <v>0</v>
          </cell>
          <cell r="AQ330">
            <v>0</v>
          </cell>
          <cell r="AR330">
            <v>0</v>
          </cell>
          <cell r="AS330">
            <v>0</v>
          </cell>
          <cell r="AT330">
            <v>0</v>
          </cell>
          <cell r="AU330">
            <v>0</v>
          </cell>
          <cell r="AW330">
            <v>-3362.7708397943793</v>
          </cell>
          <cell r="AX330">
            <v>-3499.438009278254</v>
          </cell>
          <cell r="AY330">
            <v>-3499.438009278254</v>
          </cell>
          <cell r="AZ330">
            <v>-3499.438009278254</v>
          </cell>
          <cell r="BA330">
            <v>-3464.6961272782542</v>
          </cell>
          <cell r="BB330">
            <v>2847.98624726154</v>
          </cell>
          <cell r="BC330">
            <v>0</v>
          </cell>
          <cell r="BD330">
            <v>0</v>
          </cell>
          <cell r="BE330">
            <v>0</v>
          </cell>
          <cell r="BF330">
            <v>0</v>
          </cell>
        </row>
        <row r="331">
          <cell r="D331">
            <v>-29622.39797090389</v>
          </cell>
          <cell r="E331" t="str">
            <v>Total Tax</v>
          </cell>
          <cell r="G331">
            <v>7213.8963853420319</v>
          </cell>
          <cell r="H331">
            <v>-281.6923328356886</v>
          </cell>
          <cell r="I331">
            <v>-658.35950231956349</v>
          </cell>
          <cell r="J331">
            <v>-658.35950231956349</v>
          </cell>
          <cell r="K331">
            <v>-658.35950231956349</v>
          </cell>
          <cell r="L331">
            <v>-658.35950231956349</v>
          </cell>
          <cell r="M331">
            <v>-658.35950231956349</v>
          </cell>
          <cell r="N331">
            <v>-658.35950231956349</v>
          </cell>
          <cell r="O331">
            <v>-658.35950231956349</v>
          </cell>
          <cell r="P331">
            <v>-658.35950231956349</v>
          </cell>
          <cell r="Q331">
            <v>-658.35950231956349</v>
          </cell>
          <cell r="R331">
            <v>-658.35950231956349</v>
          </cell>
          <cell r="S331">
            <v>-658.35950231956349</v>
          </cell>
          <cell r="T331">
            <v>-658.35950231956349</v>
          </cell>
          <cell r="U331">
            <v>-658.35950231956349</v>
          </cell>
          <cell r="V331">
            <v>-658.35950231956349</v>
          </cell>
          <cell r="W331">
            <v>-658.35950231956349</v>
          </cell>
          <cell r="X331">
            <v>-658.35950231956349</v>
          </cell>
          <cell r="Y331">
            <v>-658.35950231956349</v>
          </cell>
          <cell r="Z331">
            <v>-658.35950231956349</v>
          </cell>
          <cell r="AA331">
            <v>-623.61762031956357</v>
          </cell>
          <cell r="AB331">
            <v>-874.85950231956349</v>
          </cell>
          <cell r="AC331">
            <v>-23205.653859018967</v>
          </cell>
          <cell r="AD331">
            <v>0</v>
          </cell>
          <cell r="AE331">
            <v>0</v>
          </cell>
          <cell r="AF331">
            <v>0</v>
          </cell>
          <cell r="AG331">
            <v>0</v>
          </cell>
          <cell r="AH331">
            <v>0</v>
          </cell>
          <cell r="AI331">
            <v>0</v>
          </cell>
          <cell r="AJ331">
            <v>0</v>
          </cell>
          <cell r="AK331">
            <v>0</v>
          </cell>
          <cell r="AL331">
            <v>0</v>
          </cell>
          <cell r="AM331">
            <v>0</v>
          </cell>
          <cell r="AN331">
            <v>0</v>
          </cell>
          <cell r="AO331">
            <v>0</v>
          </cell>
          <cell r="AP331">
            <v>0</v>
          </cell>
          <cell r="AQ331">
            <v>0</v>
          </cell>
          <cell r="AR331">
            <v>0</v>
          </cell>
          <cell r="AS331">
            <v>0</v>
          </cell>
          <cell r="AT331">
            <v>0</v>
          </cell>
          <cell r="AU331">
            <v>0</v>
          </cell>
          <cell r="AW331">
            <v>-2256.7708397943788</v>
          </cell>
          <cell r="AX331">
            <v>-2633.438009278254</v>
          </cell>
          <cell r="AY331">
            <v>-2633.438009278254</v>
          </cell>
          <cell r="AZ331">
            <v>-2633.438009278254</v>
          </cell>
          <cell r="BA331">
            <v>-2598.6961272782542</v>
          </cell>
          <cell r="BB331">
            <v>-24080.51336133853</v>
          </cell>
          <cell r="BC331">
            <v>0</v>
          </cell>
          <cell r="BD331">
            <v>0</v>
          </cell>
          <cell r="BE331">
            <v>0</v>
          </cell>
          <cell r="BF331">
            <v>0</v>
          </cell>
        </row>
        <row r="332">
          <cell r="D332">
            <v>-29622.39797090389</v>
          </cell>
          <cell r="E332" t="str">
            <v>Annual Tax</v>
          </cell>
          <cell r="G332">
            <v>0</v>
          </cell>
          <cell r="H332">
            <v>0</v>
          </cell>
          <cell r="I332">
            <v>0</v>
          </cell>
          <cell r="J332">
            <v>0</v>
          </cell>
          <cell r="K332">
            <v>4957.125545547653</v>
          </cell>
          <cell r="L332">
            <v>0</v>
          </cell>
          <cell r="M332">
            <v>0</v>
          </cell>
          <cell r="N332">
            <v>0</v>
          </cell>
          <cell r="O332">
            <v>-2633.438009278254</v>
          </cell>
          <cell r="P332">
            <v>0</v>
          </cell>
          <cell r="Q332">
            <v>0</v>
          </cell>
          <cell r="R332">
            <v>0</v>
          </cell>
          <cell r="S332">
            <v>-2633.438009278254</v>
          </cell>
          <cell r="T332">
            <v>0</v>
          </cell>
          <cell r="U332">
            <v>0</v>
          </cell>
          <cell r="V332">
            <v>0</v>
          </cell>
          <cell r="W332">
            <v>-2633.438009278254</v>
          </cell>
          <cell r="X332">
            <v>0</v>
          </cell>
          <cell r="Y332">
            <v>0</v>
          </cell>
          <cell r="Z332">
            <v>0</v>
          </cell>
          <cell r="AA332">
            <v>-2598.6961272782542</v>
          </cell>
          <cell r="AB332">
            <v>0</v>
          </cell>
          <cell r="AC332">
            <v>0</v>
          </cell>
          <cell r="AD332">
            <v>0</v>
          </cell>
          <cell r="AE332">
            <v>-24080.51336133853</v>
          </cell>
          <cell r="AF332">
            <v>0</v>
          </cell>
          <cell r="AG332">
            <v>0</v>
          </cell>
          <cell r="AH332">
            <v>0</v>
          </cell>
          <cell r="AI332">
            <v>0</v>
          </cell>
          <cell r="AJ332">
            <v>0</v>
          </cell>
          <cell r="AK332">
            <v>0</v>
          </cell>
          <cell r="AL332">
            <v>0</v>
          </cell>
          <cell r="AM332">
            <v>0</v>
          </cell>
          <cell r="AN332">
            <v>0</v>
          </cell>
          <cell r="AO332">
            <v>0</v>
          </cell>
          <cell r="AP332">
            <v>0</v>
          </cell>
          <cell r="AQ332">
            <v>0</v>
          </cell>
          <cell r="AR332">
            <v>0</v>
          </cell>
          <cell r="AS332">
            <v>0</v>
          </cell>
          <cell r="AT332">
            <v>0</v>
          </cell>
          <cell r="AU332">
            <v>0</v>
          </cell>
        </row>
        <row r="333">
          <cell r="D333">
            <v>-499.14564363568934</v>
          </cell>
          <cell r="E333" t="str">
            <v>Tax forward</v>
          </cell>
          <cell r="G333">
            <v>0</v>
          </cell>
          <cell r="H333">
            <v>0</v>
          </cell>
          <cell r="I333">
            <v>0</v>
          </cell>
          <cell r="J333">
            <v>0</v>
          </cell>
          <cell r="K333">
            <v>4957.125545547653</v>
          </cell>
          <cell r="L333">
            <v>4957.125545547653</v>
          </cell>
          <cell r="M333">
            <v>4957.125545547653</v>
          </cell>
          <cell r="N333">
            <v>4957.125545547653</v>
          </cell>
          <cell r="O333">
            <v>2323.6875362693991</v>
          </cell>
          <cell r="P333">
            <v>2323.6875362693991</v>
          </cell>
          <cell r="Q333">
            <v>2323.6875362693991</v>
          </cell>
          <cell r="R333">
            <v>2323.6875362693991</v>
          </cell>
          <cell r="S333">
            <v>-309.7504730088549</v>
          </cell>
          <cell r="T333">
            <v>0</v>
          </cell>
          <cell r="U333">
            <v>0</v>
          </cell>
          <cell r="V333">
            <v>0</v>
          </cell>
          <cell r="W333">
            <v>-2633.438009278254</v>
          </cell>
          <cell r="X333">
            <v>0</v>
          </cell>
          <cell r="Y333">
            <v>0</v>
          </cell>
          <cell r="Z333">
            <v>0</v>
          </cell>
          <cell r="AA333">
            <v>-2598.6961272782542</v>
          </cell>
          <cell r="AB333">
            <v>0</v>
          </cell>
          <cell r="AC333">
            <v>0</v>
          </cell>
          <cell r="AD333">
            <v>0</v>
          </cell>
          <cell r="AE333">
            <v>-24080.51336133853</v>
          </cell>
          <cell r="AF333">
            <v>0</v>
          </cell>
          <cell r="AG333">
            <v>0</v>
          </cell>
          <cell r="AH333">
            <v>0</v>
          </cell>
          <cell r="AI333">
            <v>0</v>
          </cell>
          <cell r="AJ333">
            <v>0</v>
          </cell>
          <cell r="AK333">
            <v>0</v>
          </cell>
          <cell r="AL333">
            <v>0</v>
          </cell>
          <cell r="AM333">
            <v>0</v>
          </cell>
          <cell r="AN333">
            <v>0</v>
          </cell>
          <cell r="AO333">
            <v>0</v>
          </cell>
          <cell r="AP333">
            <v>0</v>
          </cell>
          <cell r="AQ333">
            <v>0</v>
          </cell>
          <cell r="AR333">
            <v>0</v>
          </cell>
          <cell r="AS333">
            <v>0</v>
          </cell>
          <cell r="AT333">
            <v>0</v>
          </cell>
          <cell r="AU333">
            <v>0</v>
          </cell>
        </row>
        <row r="335">
          <cell r="D335">
            <v>-29622.39797090389</v>
          </cell>
          <cell r="E335" t="str">
            <v>Tax Paid</v>
          </cell>
          <cell r="G335">
            <v>0</v>
          </cell>
          <cell r="H335">
            <v>0</v>
          </cell>
          <cell r="I335">
            <v>0</v>
          </cell>
          <cell r="J335">
            <v>0</v>
          </cell>
          <cell r="K335">
            <v>0</v>
          </cell>
          <cell r="L335">
            <v>0</v>
          </cell>
          <cell r="M335">
            <v>0</v>
          </cell>
          <cell r="N335">
            <v>0</v>
          </cell>
          <cell r="O335">
            <v>0</v>
          </cell>
          <cell r="P335">
            <v>0</v>
          </cell>
          <cell r="Q335">
            <v>0</v>
          </cell>
          <cell r="R335">
            <v>0</v>
          </cell>
          <cell r="S335">
            <v>-309.7504730088549</v>
          </cell>
          <cell r="T335">
            <v>0</v>
          </cell>
          <cell r="U335">
            <v>0</v>
          </cell>
          <cell r="V335">
            <v>0</v>
          </cell>
          <cell r="W335">
            <v>-2633.438009278254</v>
          </cell>
          <cell r="X335">
            <v>0</v>
          </cell>
          <cell r="Y335">
            <v>0</v>
          </cell>
          <cell r="Z335">
            <v>0</v>
          </cell>
          <cell r="AA335">
            <v>-2598.6961272782542</v>
          </cell>
          <cell r="AB335">
            <v>0</v>
          </cell>
          <cell r="AC335">
            <v>0</v>
          </cell>
          <cell r="AD335">
            <v>0</v>
          </cell>
          <cell r="AE335">
            <v>-24080.51336133853</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cell r="AS335">
            <v>0</v>
          </cell>
          <cell r="AT335">
            <v>0</v>
          </cell>
          <cell r="AU335">
            <v>0</v>
          </cell>
          <cell r="AW335">
            <v>0</v>
          </cell>
          <cell r="AX335">
            <v>0</v>
          </cell>
          <cell r="AY335">
            <v>-309.7504730088549</v>
          </cell>
          <cell r="AZ335">
            <v>-2633.438009278254</v>
          </cell>
          <cell r="BA335">
            <v>-2598.6961272782542</v>
          </cell>
          <cell r="BB335">
            <v>-24080.51336133853</v>
          </cell>
          <cell r="BC335">
            <v>0</v>
          </cell>
          <cell r="BD335">
            <v>0</v>
          </cell>
          <cell r="BE335">
            <v>0</v>
          </cell>
          <cell r="BF335">
            <v>0</v>
          </cell>
        </row>
        <row r="338">
          <cell r="D338">
            <v>115994.15046694904</v>
          </cell>
          <cell r="E338" t="str">
            <v>Cash Flows after Tax</v>
          </cell>
          <cell r="G338">
            <v>-134680.32728710631</v>
          </cell>
          <cell r="H338">
            <v>1408.4616641784405</v>
          </cell>
          <cell r="I338">
            <v>10791.196549410708</v>
          </cell>
          <cell r="J338">
            <v>3291.7975115978147</v>
          </cell>
          <cell r="K338">
            <v>3291.7975115978147</v>
          </cell>
          <cell r="L338">
            <v>3291.7975115978147</v>
          </cell>
          <cell r="M338">
            <v>3291.7975115978147</v>
          </cell>
          <cell r="N338">
            <v>3291.7975115978147</v>
          </cell>
          <cell r="O338">
            <v>3291.7975115978147</v>
          </cell>
          <cell r="P338">
            <v>3291.7975115978147</v>
          </cell>
          <cell r="Q338">
            <v>3291.7975115978147</v>
          </cell>
          <cell r="R338">
            <v>3291.7975115978147</v>
          </cell>
          <cell r="S338">
            <v>2982.0470385889598</v>
          </cell>
          <cell r="T338">
            <v>3291.7975115978147</v>
          </cell>
          <cell r="U338">
            <v>3291.7975115978147</v>
          </cell>
          <cell r="V338">
            <v>3291.7975115978147</v>
          </cell>
          <cell r="W338">
            <v>658.35950231956076</v>
          </cell>
          <cell r="X338">
            <v>3291.7975115978147</v>
          </cell>
          <cell r="Y338">
            <v>3291.7975115978147</v>
          </cell>
          <cell r="Z338">
            <v>3291.7975115978147</v>
          </cell>
          <cell r="AA338">
            <v>519.39197431956381</v>
          </cell>
          <cell r="AB338">
            <v>4374.2975115978152</v>
          </cell>
          <cell r="AC338">
            <v>204644.27420101152</v>
          </cell>
          <cell r="AD338">
            <v>0</v>
          </cell>
          <cell r="AE338">
            <v>-24080.51336133853</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cell r="AS338">
            <v>0</v>
          </cell>
          <cell r="AT338">
            <v>0</v>
          </cell>
          <cell r="AU338">
            <v>0</v>
          </cell>
          <cell r="AW338">
            <v>18783.253236784778</v>
          </cell>
          <cell r="AX338">
            <v>13167.190046391259</v>
          </cell>
          <cell r="AY338">
            <v>12857.439573382404</v>
          </cell>
          <cell r="AZ338">
            <v>10533.752037113005</v>
          </cell>
          <cell r="BA338">
            <v>10394.784509113008</v>
          </cell>
          <cell r="BB338">
            <v>184938.0583512708</v>
          </cell>
          <cell r="BC338">
            <v>0</v>
          </cell>
          <cell r="BD338">
            <v>0</v>
          </cell>
          <cell r="BE338">
            <v>0</v>
          </cell>
          <cell r="BF338">
            <v>0</v>
          </cell>
        </row>
        <row r="340">
          <cell r="D340" t="str">
            <v>IRR</v>
          </cell>
          <cell r="E340">
            <v>0.15105864887717102</v>
          </cell>
        </row>
        <row r="349">
          <cell r="E349" t="str">
            <v>Fund Management Fees</v>
          </cell>
        </row>
        <row r="351">
          <cell r="A351" t="str">
            <v>(% Equities)</v>
          </cell>
          <cell r="B351">
            <v>3.1333455189813786E-2</v>
          </cell>
          <cell r="D351">
            <v>-23218.167726893593</v>
          </cell>
          <cell r="E351" t="str">
            <v>Fund Management Fees</v>
          </cell>
          <cell r="G351">
            <v>0</v>
          </cell>
          <cell r="H351">
            <v>-1055.3712603133449</v>
          </cell>
          <cell r="I351">
            <v>-1055.3712603133449</v>
          </cell>
          <cell r="J351">
            <v>-1055.3712603133449</v>
          </cell>
          <cell r="K351">
            <v>-1055.3712603133449</v>
          </cell>
          <cell r="L351">
            <v>-1055.3712603133449</v>
          </cell>
          <cell r="M351">
            <v>-1055.3712603133449</v>
          </cell>
          <cell r="N351">
            <v>-1055.3712603133449</v>
          </cell>
          <cell r="O351">
            <v>-1055.3712603133449</v>
          </cell>
          <cell r="P351">
            <v>-1055.3712603133449</v>
          </cell>
          <cell r="Q351">
            <v>-1055.3712603133449</v>
          </cell>
          <cell r="R351">
            <v>-1055.3712603133449</v>
          </cell>
          <cell r="S351">
            <v>-1055.3712603133449</v>
          </cell>
          <cell r="T351">
            <v>-1055.3712603133449</v>
          </cell>
          <cell r="U351">
            <v>-1055.3712603133449</v>
          </cell>
          <cell r="V351">
            <v>-1055.3712603133449</v>
          </cell>
          <cell r="W351">
            <v>-1055.3712603133449</v>
          </cell>
          <cell r="X351">
            <v>-1055.3712603133449</v>
          </cell>
          <cell r="Y351">
            <v>-1055.3712603133449</v>
          </cell>
          <cell r="Z351">
            <v>-1055.3712603133449</v>
          </cell>
          <cell r="AA351">
            <v>-1055.3712603133449</v>
          </cell>
          <cell r="AB351">
            <v>-1055.3712603133449</v>
          </cell>
          <cell r="AC351">
            <v>-1055.3712603133449</v>
          </cell>
          <cell r="AD351">
            <v>0</v>
          </cell>
          <cell r="AE351">
            <v>0</v>
          </cell>
          <cell r="AF351">
            <v>0</v>
          </cell>
          <cell r="AG351">
            <v>0</v>
          </cell>
          <cell r="AH351">
            <v>0</v>
          </cell>
          <cell r="AI351">
            <v>0</v>
          </cell>
          <cell r="AJ351">
            <v>0</v>
          </cell>
          <cell r="AK351">
            <v>0</v>
          </cell>
          <cell r="AL351">
            <v>0</v>
          </cell>
          <cell r="AM351">
            <v>0</v>
          </cell>
          <cell r="AN351">
            <v>0</v>
          </cell>
          <cell r="AO351">
            <v>0</v>
          </cell>
          <cell r="AP351">
            <v>0</v>
          </cell>
          <cell r="AQ351">
            <v>0</v>
          </cell>
          <cell r="AR351">
            <v>0</v>
          </cell>
          <cell r="AS351">
            <v>0</v>
          </cell>
          <cell r="AT351">
            <v>0</v>
          </cell>
          <cell r="AU351">
            <v>0</v>
          </cell>
          <cell r="AW351">
            <v>-4221.4850412533797</v>
          </cell>
          <cell r="AX351">
            <v>-4221.4850412533797</v>
          </cell>
          <cell r="AY351">
            <v>-4221.4850412533797</v>
          </cell>
          <cell r="AZ351">
            <v>-4221.4850412533797</v>
          </cell>
          <cell r="BA351">
            <v>-4221.4850412533797</v>
          </cell>
          <cell r="BB351">
            <v>-2110.7425206266898</v>
          </cell>
          <cell r="BC351">
            <v>0</v>
          </cell>
          <cell r="BD351">
            <v>0</v>
          </cell>
          <cell r="BE351">
            <v>0</v>
          </cell>
          <cell r="BF351">
            <v>0</v>
          </cell>
        </row>
        <row r="353">
          <cell r="D353">
            <v>92775.982740055406</v>
          </cell>
          <cell r="E353" t="str">
            <v>Cash Flows after FM Fees</v>
          </cell>
          <cell r="G353">
            <v>-134680.32728710631</v>
          </cell>
          <cell r="H353">
            <v>353.0904038650956</v>
          </cell>
          <cell r="I353">
            <v>9735.8252890973636</v>
          </cell>
          <cell r="J353">
            <v>2236.4262512844698</v>
          </cell>
          <cell r="K353">
            <v>2236.4262512844698</v>
          </cell>
          <cell r="L353">
            <v>2236.4262512844698</v>
          </cell>
          <cell r="M353">
            <v>2236.4262512844698</v>
          </cell>
          <cell r="N353">
            <v>2236.4262512844698</v>
          </cell>
          <cell r="O353">
            <v>2236.4262512844698</v>
          </cell>
          <cell r="P353">
            <v>2236.4262512844698</v>
          </cell>
          <cell r="Q353">
            <v>2236.4262512844698</v>
          </cell>
          <cell r="R353">
            <v>2236.4262512844698</v>
          </cell>
          <cell r="S353">
            <v>1926.6757782756149</v>
          </cell>
          <cell r="T353">
            <v>2236.4262512844698</v>
          </cell>
          <cell r="U353">
            <v>2236.4262512844698</v>
          </cell>
          <cell r="V353">
            <v>2236.4262512844698</v>
          </cell>
          <cell r="W353">
            <v>-397.01175799378416</v>
          </cell>
          <cell r="X353">
            <v>2236.4262512844698</v>
          </cell>
          <cell r="Y353">
            <v>2236.4262512844698</v>
          </cell>
          <cell r="Z353">
            <v>2236.4262512844698</v>
          </cell>
          <cell r="AA353">
            <v>-535.9792859937811</v>
          </cell>
          <cell r="AB353">
            <v>3318.9262512844703</v>
          </cell>
          <cell r="AC353">
            <v>203588.90294069817</v>
          </cell>
          <cell r="AD353">
            <v>0</v>
          </cell>
          <cell r="AE353">
            <v>-24080.51336133853</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cell r="AS353">
            <v>0</v>
          </cell>
          <cell r="AT353">
            <v>0</v>
          </cell>
          <cell r="AU353">
            <v>0</v>
          </cell>
          <cell r="AW353">
            <v>14561.768195531396</v>
          </cell>
          <cell r="AX353">
            <v>8945.7050051378792</v>
          </cell>
          <cell r="AY353">
            <v>8635.9545321290243</v>
          </cell>
          <cell r="AZ353">
            <v>6312.2669958596252</v>
          </cell>
          <cell r="BA353">
            <v>6173.2994678596278</v>
          </cell>
          <cell r="BB353">
            <v>182827.3158306441</v>
          </cell>
          <cell r="BC353">
            <v>0</v>
          </cell>
          <cell r="BD353">
            <v>0</v>
          </cell>
          <cell r="BE353">
            <v>0</v>
          </cell>
          <cell r="BF353">
            <v>0</v>
          </cell>
        </row>
        <row r="355">
          <cell r="D355" t="str">
            <v>IRR</v>
          </cell>
          <cell r="E355">
            <v>0.11918871742068715</v>
          </cell>
        </row>
        <row r="357">
          <cell r="D357">
            <v>-134680.32728710631</v>
          </cell>
          <cell r="E357" t="str">
            <v>Cumulated Equities</v>
          </cell>
          <cell r="G357">
            <v>-134680.32728710631</v>
          </cell>
          <cell r="H357">
            <v>-134327.23688324122</v>
          </cell>
          <cell r="I357">
            <v>-124591.41159414385</v>
          </cell>
          <cell r="J357">
            <v>-122354.98534285938</v>
          </cell>
          <cell r="K357">
            <v>-120118.55909157491</v>
          </cell>
          <cell r="L357">
            <v>-117882.13284029043</v>
          </cell>
          <cell r="M357">
            <v>-115645.70658900596</v>
          </cell>
          <cell r="N357">
            <v>-113409.28033772149</v>
          </cell>
          <cell r="O357">
            <v>-111172.85408643702</v>
          </cell>
          <cell r="P357">
            <v>-108936.42783515254</v>
          </cell>
          <cell r="Q357">
            <v>-106700.00158386807</v>
          </cell>
          <cell r="R357">
            <v>-104463.5753325836</v>
          </cell>
          <cell r="S357">
            <v>-102536.89955430798</v>
          </cell>
          <cell r="T357">
            <v>-100300.47330302351</v>
          </cell>
          <cell r="U357">
            <v>-98064.047051739035</v>
          </cell>
          <cell r="V357">
            <v>-95827.620800454562</v>
          </cell>
          <cell r="W357">
            <v>-96224.632558448342</v>
          </cell>
          <cell r="X357">
            <v>-93988.206307163869</v>
          </cell>
          <cell r="Y357">
            <v>-91751.780055879397</v>
          </cell>
          <cell r="Z357">
            <v>-89515.353804594924</v>
          </cell>
          <cell r="AA357">
            <v>-90051.333090588712</v>
          </cell>
          <cell r="AB357">
            <v>-86732.40683930424</v>
          </cell>
          <cell r="AC357">
            <v>116856.49610139393</v>
          </cell>
          <cell r="AD357">
            <v>116856.49610139393</v>
          </cell>
          <cell r="AE357">
            <v>92775.982740055406</v>
          </cell>
          <cell r="AF357">
            <v>92775.982740055406</v>
          </cell>
          <cell r="AG357">
            <v>92775.982740055406</v>
          </cell>
          <cell r="AH357">
            <v>92775.982740055406</v>
          </cell>
          <cell r="AI357">
            <v>92775.982740055406</v>
          </cell>
          <cell r="AJ357">
            <v>92775.982740055406</v>
          </cell>
          <cell r="AK357">
            <v>92775.982740055406</v>
          </cell>
          <cell r="AL357">
            <v>92775.982740055406</v>
          </cell>
          <cell r="AM357">
            <v>92775.982740055406</v>
          </cell>
          <cell r="AN357">
            <v>92775.982740055406</v>
          </cell>
          <cell r="AO357">
            <v>92775.982740055406</v>
          </cell>
          <cell r="AP357">
            <v>92775.982740055406</v>
          </cell>
          <cell r="AQ357">
            <v>92775.982740055406</v>
          </cell>
          <cell r="AR357">
            <v>92775.982740055406</v>
          </cell>
          <cell r="AS357">
            <v>92775.982740055406</v>
          </cell>
          <cell r="AT357">
            <v>92775.982740055406</v>
          </cell>
          <cell r="AU357">
            <v>92775.982740055406</v>
          </cell>
          <cell r="AW357">
            <v>-134327.23688324122</v>
          </cell>
          <cell r="AX357">
            <v>-117882.13284029043</v>
          </cell>
          <cell r="AY357">
            <v>-108936.42783515254</v>
          </cell>
          <cell r="AZ357">
            <v>-100300.47330302351</v>
          </cell>
          <cell r="BA357">
            <v>-93988.206307163869</v>
          </cell>
          <cell r="BB357">
            <v>-86732.40683930424</v>
          </cell>
          <cell r="BC357">
            <v>92775.982740055406</v>
          </cell>
          <cell r="BD357">
            <v>92775.982740055406</v>
          </cell>
          <cell r="BE357">
            <v>92775.982740055406</v>
          </cell>
          <cell r="BF357">
            <v>92775.982740055406</v>
          </cell>
        </row>
        <row r="358">
          <cell r="G358">
            <v>0</v>
          </cell>
          <cell r="H358">
            <v>1</v>
          </cell>
          <cell r="I358">
            <v>2</v>
          </cell>
          <cell r="J358">
            <v>3</v>
          </cell>
          <cell r="K358">
            <v>4</v>
          </cell>
          <cell r="L358">
            <v>5</v>
          </cell>
          <cell r="M358">
            <v>6</v>
          </cell>
          <cell r="N358">
            <v>7</v>
          </cell>
          <cell r="O358">
            <v>8</v>
          </cell>
          <cell r="P358">
            <v>9</v>
          </cell>
          <cell r="Q358">
            <v>10</v>
          </cell>
          <cell r="R358">
            <v>11</v>
          </cell>
          <cell r="S358">
            <v>12</v>
          </cell>
          <cell r="T358">
            <v>13</v>
          </cell>
          <cell r="U358">
            <v>14</v>
          </cell>
          <cell r="V358">
            <v>15</v>
          </cell>
          <cell r="W358">
            <v>16</v>
          </cell>
          <cell r="X358">
            <v>17</v>
          </cell>
          <cell r="Y358">
            <v>18</v>
          </cell>
          <cell r="Z358">
            <v>19</v>
          </cell>
          <cell r="AA358">
            <v>20</v>
          </cell>
          <cell r="AB358">
            <v>21</v>
          </cell>
          <cell r="AC358">
            <v>22</v>
          </cell>
          <cell r="AD358">
            <v>23</v>
          </cell>
          <cell r="AE358">
            <v>24</v>
          </cell>
          <cell r="AF358">
            <v>25</v>
          </cell>
          <cell r="AG358">
            <v>26</v>
          </cell>
          <cell r="AH358">
            <v>27</v>
          </cell>
          <cell r="AI358">
            <v>28</v>
          </cell>
          <cell r="AJ358">
            <v>29</v>
          </cell>
          <cell r="AK358">
            <v>30</v>
          </cell>
          <cell r="AL358">
            <v>31</v>
          </cell>
          <cell r="AM358">
            <v>32</v>
          </cell>
          <cell r="AN358">
            <v>33</v>
          </cell>
          <cell r="AO358">
            <v>34</v>
          </cell>
          <cell r="AP358">
            <v>35</v>
          </cell>
          <cell r="AQ358">
            <v>36</v>
          </cell>
          <cell r="AR358">
            <v>37</v>
          </cell>
          <cell r="AS358">
            <v>38</v>
          </cell>
          <cell r="AT358">
            <v>39</v>
          </cell>
          <cell r="AU358">
            <v>40</v>
          </cell>
        </row>
        <row r="359">
          <cell r="E359" t="str">
            <v>Max Equities</v>
          </cell>
          <cell r="G359">
            <v>-134680.32728710631</v>
          </cell>
          <cell r="H359">
            <v>-134680.32728710631</v>
          </cell>
          <cell r="I359">
            <v>-134680.32728710631</v>
          </cell>
          <cell r="J359">
            <v>-134680.32728710631</v>
          </cell>
          <cell r="K359">
            <v>-134680.32728710631</v>
          </cell>
          <cell r="L359">
            <v>-134680.32728710631</v>
          </cell>
          <cell r="M359">
            <v>-134680.32728710631</v>
          </cell>
          <cell r="N359">
            <v>-134680.32728710631</v>
          </cell>
          <cell r="O359">
            <v>-134680.32728710631</v>
          </cell>
          <cell r="P359">
            <v>-134680.32728710631</v>
          </cell>
          <cell r="Q359">
            <v>-134680.32728710631</v>
          </cell>
          <cell r="R359">
            <v>-134680.32728710631</v>
          </cell>
          <cell r="S359">
            <v>-134680.32728710631</v>
          </cell>
          <cell r="T359">
            <v>-134680.32728710631</v>
          </cell>
          <cell r="U359">
            <v>-134680.32728710631</v>
          </cell>
          <cell r="V359">
            <v>-134680.32728710631</v>
          </cell>
          <cell r="W359">
            <v>-134680.32728710631</v>
          </cell>
          <cell r="X359">
            <v>-134680.32728710631</v>
          </cell>
          <cell r="Y359">
            <v>-134680.32728710631</v>
          </cell>
          <cell r="Z359">
            <v>-134680.32728710631</v>
          </cell>
          <cell r="AA359">
            <v>-134680.32728710631</v>
          </cell>
          <cell r="AB359">
            <v>-134680.32728710631</v>
          </cell>
          <cell r="AC359">
            <v>-134680.32728710631</v>
          </cell>
          <cell r="AD359">
            <v>-134680.32728710631</v>
          </cell>
          <cell r="AE359">
            <v>-134680.32728710631</v>
          </cell>
          <cell r="AF359">
            <v>-134680.32728710631</v>
          </cell>
          <cell r="AG359">
            <v>-134680.32728710631</v>
          </cell>
          <cell r="AH359">
            <v>-134680.32728710631</v>
          </cell>
          <cell r="AI359">
            <v>-134680.32728710631</v>
          </cell>
          <cell r="AJ359">
            <v>-134680.32728710631</v>
          </cell>
          <cell r="AK359">
            <v>-134680.32728710631</v>
          </cell>
          <cell r="AL359">
            <v>-134680.32728710631</v>
          </cell>
          <cell r="AM359">
            <v>-134680.32728710631</v>
          </cell>
          <cell r="AN359">
            <v>-134680.32728710631</v>
          </cell>
          <cell r="AO359">
            <v>-134680.32728710631</v>
          </cell>
          <cell r="AP359">
            <v>-134680.32728710631</v>
          </cell>
          <cell r="AQ359">
            <v>-134680.32728710631</v>
          </cell>
          <cell r="AR359">
            <v>-134680.32728710631</v>
          </cell>
          <cell r="AS359">
            <v>-134680.32728710631</v>
          </cell>
          <cell r="AT359">
            <v>-134680.32728710631</v>
          </cell>
          <cell r="AU359">
            <v>-134680.32728710631</v>
          </cell>
        </row>
        <row r="360">
          <cell r="E360" t="str">
            <v>Max Negative Cumulated Equities Term</v>
          </cell>
          <cell r="G360">
            <v>0</v>
          </cell>
        </row>
        <row r="363">
          <cell r="E363" t="str">
            <v>Investor Cash Reserve</v>
          </cell>
          <cell r="G363" t="str">
            <v>Activated</v>
          </cell>
          <cell r="H363" t="str">
            <v>Pre-Cap Call</v>
          </cell>
          <cell r="I363" t="str">
            <v>Distribution</v>
          </cell>
          <cell r="J363" t="str">
            <v>Interest Rate</v>
          </cell>
          <cell r="AW363" t="str">
            <v>Pre-Cap Call</v>
          </cell>
          <cell r="AX363" t="str">
            <v>Distribution</v>
          </cell>
          <cell r="AY363" t="str">
            <v>Interest Rate</v>
          </cell>
        </row>
        <row r="364">
          <cell r="E364">
            <v>-134680.32728710631</v>
          </cell>
          <cell r="G364" t="str">
            <v>No</v>
          </cell>
          <cell r="H364" t="str">
            <v>max</v>
          </cell>
          <cell r="I364"/>
          <cell r="J364"/>
          <cell r="AW364" t="str">
            <v>max</v>
          </cell>
          <cell r="AX364"/>
          <cell r="AY364"/>
        </row>
        <row r="366">
          <cell r="E366" t="str">
            <v>Cash Reserve BOP</v>
          </cell>
          <cell r="G366">
            <v>0</v>
          </cell>
          <cell r="H366">
            <v>0</v>
          </cell>
          <cell r="I366">
            <v>0</v>
          </cell>
          <cell r="J366">
            <v>0</v>
          </cell>
          <cell r="K366">
            <v>0</v>
          </cell>
          <cell r="L366">
            <v>0</v>
          </cell>
          <cell r="M366">
            <v>0</v>
          </cell>
          <cell r="N366">
            <v>0</v>
          </cell>
          <cell r="O366">
            <v>0</v>
          </cell>
          <cell r="P366">
            <v>0</v>
          </cell>
          <cell r="Q366">
            <v>0</v>
          </cell>
          <cell r="R366">
            <v>0</v>
          </cell>
          <cell r="S366">
            <v>0</v>
          </cell>
          <cell r="T366">
            <v>0</v>
          </cell>
          <cell r="U366">
            <v>0</v>
          </cell>
          <cell r="V366">
            <v>0</v>
          </cell>
          <cell r="W366">
            <v>0</v>
          </cell>
          <cell r="X366">
            <v>0</v>
          </cell>
          <cell r="Y366">
            <v>0</v>
          </cell>
          <cell r="Z366">
            <v>0</v>
          </cell>
          <cell r="AA366">
            <v>0</v>
          </cell>
          <cell r="AB366">
            <v>0</v>
          </cell>
          <cell r="AC366">
            <v>0</v>
          </cell>
          <cell r="AD366">
            <v>0</v>
          </cell>
          <cell r="AE366">
            <v>0</v>
          </cell>
          <cell r="AF366">
            <v>0</v>
          </cell>
          <cell r="AG366">
            <v>0</v>
          </cell>
          <cell r="AH366">
            <v>0</v>
          </cell>
          <cell r="AI366">
            <v>0</v>
          </cell>
          <cell r="AJ366">
            <v>0</v>
          </cell>
          <cell r="AK366">
            <v>0</v>
          </cell>
          <cell r="AL366">
            <v>0</v>
          </cell>
          <cell r="AM366">
            <v>0</v>
          </cell>
          <cell r="AN366">
            <v>0</v>
          </cell>
          <cell r="AO366">
            <v>0</v>
          </cell>
          <cell r="AP366">
            <v>0</v>
          </cell>
          <cell r="AQ366">
            <v>0</v>
          </cell>
          <cell r="AR366">
            <v>0</v>
          </cell>
          <cell r="AS366">
            <v>0</v>
          </cell>
          <cell r="AT366">
            <v>0</v>
          </cell>
          <cell r="AU366">
            <v>0</v>
          </cell>
          <cell r="AW366">
            <v>0</v>
          </cell>
          <cell r="AX366">
            <v>0</v>
          </cell>
          <cell r="AY366">
            <v>0</v>
          </cell>
          <cell r="AZ366">
            <v>0</v>
          </cell>
          <cell r="BA366">
            <v>0</v>
          </cell>
          <cell r="BB366">
            <v>0</v>
          </cell>
          <cell r="BC366">
            <v>0</v>
          </cell>
          <cell r="BD366">
            <v>0</v>
          </cell>
          <cell r="BE366">
            <v>0</v>
          </cell>
          <cell r="BF366">
            <v>0</v>
          </cell>
        </row>
        <row r="367">
          <cell r="D367">
            <v>0</v>
          </cell>
          <cell r="E367" t="str">
            <v>Interests</v>
          </cell>
          <cell r="G367">
            <v>0</v>
          </cell>
          <cell r="H367">
            <v>0</v>
          </cell>
          <cell r="I367">
            <v>0</v>
          </cell>
          <cell r="J367">
            <v>0</v>
          </cell>
          <cell r="K367">
            <v>0</v>
          </cell>
          <cell r="L367">
            <v>0</v>
          </cell>
          <cell r="M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R367">
            <v>0</v>
          </cell>
          <cell r="AS367">
            <v>0</v>
          </cell>
          <cell r="AT367">
            <v>0</v>
          </cell>
          <cell r="AU367">
            <v>0</v>
          </cell>
          <cell r="AW367">
            <v>0</v>
          </cell>
          <cell r="AX367">
            <v>0</v>
          </cell>
          <cell r="AY367">
            <v>0</v>
          </cell>
          <cell r="AZ367">
            <v>0</v>
          </cell>
          <cell r="BA367">
            <v>0</v>
          </cell>
          <cell r="BB367">
            <v>0</v>
          </cell>
          <cell r="BC367">
            <v>0</v>
          </cell>
          <cell r="BD367">
            <v>0</v>
          </cell>
          <cell r="BE367">
            <v>0</v>
          </cell>
          <cell r="BF367">
            <v>0</v>
          </cell>
        </row>
        <row r="368">
          <cell r="D368">
            <v>0</v>
          </cell>
          <cell r="E368" t="str">
            <v>Cash Reserve Ignition</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cell r="AS368">
            <v>0</v>
          </cell>
          <cell r="AT368">
            <v>0</v>
          </cell>
          <cell r="AU368">
            <v>0</v>
          </cell>
        </row>
        <row r="369">
          <cell r="D369">
            <v>0</v>
          </cell>
          <cell r="E369" t="str">
            <v>Cash Reserve Flows</v>
          </cell>
          <cell r="G369">
            <v>0</v>
          </cell>
          <cell r="H369">
            <v>0</v>
          </cell>
          <cell r="I369">
            <v>0</v>
          </cell>
          <cell r="J369">
            <v>0</v>
          </cell>
          <cell r="K369">
            <v>0</v>
          </cell>
          <cell r="L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cell r="AF369">
            <v>0</v>
          </cell>
          <cell r="AG369">
            <v>0</v>
          </cell>
          <cell r="AH369">
            <v>0</v>
          </cell>
          <cell r="AI369">
            <v>0</v>
          </cell>
          <cell r="AJ369">
            <v>0</v>
          </cell>
          <cell r="AK369">
            <v>0</v>
          </cell>
          <cell r="AL369">
            <v>0</v>
          </cell>
          <cell r="AM369">
            <v>0</v>
          </cell>
          <cell r="AN369">
            <v>0</v>
          </cell>
          <cell r="AO369">
            <v>0</v>
          </cell>
          <cell r="AP369">
            <v>0</v>
          </cell>
          <cell r="AQ369">
            <v>0</v>
          </cell>
          <cell r="AR369">
            <v>0</v>
          </cell>
          <cell r="AS369">
            <v>0</v>
          </cell>
          <cell r="AT369">
            <v>0</v>
          </cell>
          <cell r="AU369">
            <v>0</v>
          </cell>
          <cell r="AW369">
            <v>0</v>
          </cell>
          <cell r="AX369">
            <v>0</v>
          </cell>
          <cell r="AY369">
            <v>0</v>
          </cell>
          <cell r="AZ369">
            <v>0</v>
          </cell>
          <cell r="BA369">
            <v>0</v>
          </cell>
          <cell r="BB369">
            <v>0</v>
          </cell>
          <cell r="BC369">
            <v>0</v>
          </cell>
          <cell r="BD369">
            <v>0</v>
          </cell>
          <cell r="BE369">
            <v>0</v>
          </cell>
          <cell r="BF369">
            <v>0</v>
          </cell>
        </row>
        <row r="370">
          <cell r="E370" t="str">
            <v>Cash Reserve EOP</v>
          </cell>
          <cell r="G370">
            <v>0</v>
          </cell>
          <cell r="H370">
            <v>0</v>
          </cell>
          <cell r="I370">
            <v>0</v>
          </cell>
          <cell r="J370">
            <v>0</v>
          </cell>
          <cell r="K370">
            <v>0</v>
          </cell>
          <cell r="L370">
            <v>0</v>
          </cell>
          <cell r="M370">
            <v>0</v>
          </cell>
          <cell r="N370">
            <v>0</v>
          </cell>
          <cell r="O370">
            <v>0</v>
          </cell>
          <cell r="P370">
            <v>0</v>
          </cell>
          <cell r="Q370">
            <v>0</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cell r="AF370">
            <v>0</v>
          </cell>
          <cell r="AG370">
            <v>0</v>
          </cell>
          <cell r="AH370">
            <v>0</v>
          </cell>
          <cell r="AI370">
            <v>0</v>
          </cell>
          <cell r="AJ370">
            <v>0</v>
          </cell>
          <cell r="AK370">
            <v>0</v>
          </cell>
          <cell r="AL370">
            <v>0</v>
          </cell>
          <cell r="AM370">
            <v>0</v>
          </cell>
          <cell r="AN370">
            <v>0</v>
          </cell>
          <cell r="AO370">
            <v>0</v>
          </cell>
          <cell r="AP370">
            <v>0</v>
          </cell>
          <cell r="AQ370">
            <v>0</v>
          </cell>
          <cell r="AR370">
            <v>0</v>
          </cell>
          <cell r="AS370">
            <v>0</v>
          </cell>
          <cell r="AT370">
            <v>0</v>
          </cell>
          <cell r="AU370">
            <v>0</v>
          </cell>
          <cell r="AW370">
            <v>0</v>
          </cell>
          <cell r="AX370">
            <v>0</v>
          </cell>
          <cell r="AY370">
            <v>0</v>
          </cell>
          <cell r="AZ370">
            <v>0</v>
          </cell>
          <cell r="BA370">
            <v>0</v>
          </cell>
          <cell r="BB370">
            <v>0</v>
          </cell>
          <cell r="BC370">
            <v>0</v>
          </cell>
          <cell r="BD370">
            <v>0</v>
          </cell>
          <cell r="BE370">
            <v>0</v>
          </cell>
          <cell r="BF370">
            <v>0</v>
          </cell>
        </row>
        <row r="372">
          <cell r="D372">
            <v>92775.982740055406</v>
          </cell>
          <cell r="E372" t="str">
            <v>Cash Flows after Investor CR</v>
          </cell>
          <cell r="G372">
            <v>-134680.32728710631</v>
          </cell>
          <cell r="H372">
            <v>353.0904038650956</v>
          </cell>
          <cell r="I372">
            <v>9735.8252890973636</v>
          </cell>
          <cell r="J372">
            <v>2236.4262512844698</v>
          </cell>
          <cell r="K372">
            <v>2236.4262512844698</v>
          </cell>
          <cell r="L372">
            <v>2236.4262512844698</v>
          </cell>
          <cell r="M372">
            <v>2236.4262512844698</v>
          </cell>
          <cell r="N372">
            <v>2236.4262512844698</v>
          </cell>
          <cell r="O372">
            <v>2236.4262512844698</v>
          </cell>
          <cell r="P372">
            <v>2236.4262512844698</v>
          </cell>
          <cell r="Q372">
            <v>2236.4262512844698</v>
          </cell>
          <cell r="R372">
            <v>2236.4262512844698</v>
          </cell>
          <cell r="S372">
            <v>1926.6757782756149</v>
          </cell>
          <cell r="T372">
            <v>2236.4262512844698</v>
          </cell>
          <cell r="U372">
            <v>2236.4262512844698</v>
          </cell>
          <cell r="V372">
            <v>2236.4262512844698</v>
          </cell>
          <cell r="W372">
            <v>-397.01175799378416</v>
          </cell>
          <cell r="X372">
            <v>2236.4262512844698</v>
          </cell>
          <cell r="Y372">
            <v>2236.4262512844698</v>
          </cell>
          <cell r="Z372">
            <v>2236.4262512844698</v>
          </cell>
          <cell r="AA372">
            <v>-535.9792859937811</v>
          </cell>
          <cell r="AB372">
            <v>3318.9262512844703</v>
          </cell>
          <cell r="AC372">
            <v>203588.90294069817</v>
          </cell>
          <cell r="AD372">
            <v>0</v>
          </cell>
          <cell r="AE372">
            <v>-24080.51336133853</v>
          </cell>
          <cell r="AF372">
            <v>0</v>
          </cell>
          <cell r="AG372">
            <v>0</v>
          </cell>
          <cell r="AH372">
            <v>0</v>
          </cell>
          <cell r="AI372">
            <v>0</v>
          </cell>
          <cell r="AJ372">
            <v>0</v>
          </cell>
          <cell r="AK372">
            <v>0</v>
          </cell>
          <cell r="AL372">
            <v>0</v>
          </cell>
          <cell r="AM372">
            <v>0</v>
          </cell>
          <cell r="AN372">
            <v>0</v>
          </cell>
          <cell r="AO372">
            <v>0</v>
          </cell>
          <cell r="AP372">
            <v>0</v>
          </cell>
          <cell r="AQ372">
            <v>0</v>
          </cell>
          <cell r="AR372">
            <v>0</v>
          </cell>
          <cell r="AS372">
            <v>0</v>
          </cell>
          <cell r="AT372">
            <v>0</v>
          </cell>
          <cell r="AU372">
            <v>0</v>
          </cell>
          <cell r="AW372">
            <v>14561.768195531396</v>
          </cell>
          <cell r="AX372">
            <v>8945.7050051378792</v>
          </cell>
          <cell r="AY372">
            <v>8635.9545321290243</v>
          </cell>
          <cell r="AZ372">
            <v>6312.2669958596252</v>
          </cell>
          <cell r="BA372">
            <v>6173.2994678596278</v>
          </cell>
          <cell r="BB372">
            <v>182827.3158306441</v>
          </cell>
          <cell r="BC372">
            <v>0</v>
          </cell>
          <cell r="BD372">
            <v>0</v>
          </cell>
          <cell r="BE372">
            <v>0</v>
          </cell>
          <cell r="BF372">
            <v>0</v>
          </cell>
        </row>
        <row r="374">
          <cell r="D374" t="str">
            <v>IRR</v>
          </cell>
          <cell r="E374">
            <v>0.11918871742068715</v>
          </cell>
        </row>
        <row r="377">
          <cell r="E377" t="str">
            <v>Promotes</v>
          </cell>
          <cell r="G377" t="str">
            <v>FCPR</v>
          </cell>
          <cell r="H377" t="str">
            <v>Incentive</v>
          </cell>
          <cell r="I377" t="str">
            <v>Breakpoint</v>
          </cell>
          <cell r="J377" t="str">
            <v>Incentive</v>
          </cell>
          <cell r="K377" t="str">
            <v>Breakpoint</v>
          </cell>
          <cell r="L377" t="str">
            <v>End</v>
          </cell>
          <cell r="AW377" t="str">
            <v>Incentive</v>
          </cell>
          <cell r="AX377" t="str">
            <v>Breakpoint</v>
          </cell>
          <cell r="AY377" t="str">
            <v>Incentive</v>
          </cell>
          <cell r="AZ377" t="str">
            <v>Breakpoint</v>
          </cell>
          <cell r="BA377" t="str">
            <v>End</v>
          </cell>
        </row>
        <row r="378">
          <cell r="L378"/>
          <cell r="AW378">
            <v>0</v>
          </cell>
          <cell r="AX378">
            <v>0</v>
          </cell>
          <cell r="AY378">
            <v>0</v>
          </cell>
          <cell r="AZ378">
            <v>0</v>
          </cell>
          <cell r="BA378"/>
        </row>
        <row r="380">
          <cell r="E380" t="str">
            <v>Cumulated Equities</v>
          </cell>
          <cell r="G380">
            <v>-134680.32728710631</v>
          </cell>
          <cell r="H380">
            <v>-134327.23688324122</v>
          </cell>
          <cell r="I380">
            <v>-124591.41159414385</v>
          </cell>
          <cell r="J380">
            <v>-122354.98534285938</v>
          </cell>
          <cell r="K380">
            <v>-120118.55909157491</v>
          </cell>
          <cell r="L380">
            <v>-117882.13284029043</v>
          </cell>
          <cell r="M380">
            <v>-115645.70658900596</v>
          </cell>
          <cell r="N380">
            <v>-113409.28033772149</v>
          </cell>
          <cell r="O380">
            <v>-111172.85408643702</v>
          </cell>
          <cell r="P380">
            <v>-108936.42783515254</v>
          </cell>
          <cell r="Q380">
            <v>-106700.00158386807</v>
          </cell>
          <cell r="R380">
            <v>-104463.5753325836</v>
          </cell>
          <cell r="S380">
            <v>-102536.89955430798</v>
          </cell>
          <cell r="T380">
            <v>-100300.47330302351</v>
          </cell>
          <cell r="U380">
            <v>-98064.047051739035</v>
          </cell>
          <cell r="V380">
            <v>-95827.620800454562</v>
          </cell>
          <cell r="W380">
            <v>-96224.632558448342</v>
          </cell>
          <cell r="X380">
            <v>-93988.206307163869</v>
          </cell>
          <cell r="Y380">
            <v>-91751.780055879397</v>
          </cell>
          <cell r="Z380">
            <v>-89515.353804594924</v>
          </cell>
          <cell r="AA380">
            <v>-90051.333090588712</v>
          </cell>
          <cell r="AB380">
            <v>-86732.40683930424</v>
          </cell>
          <cell r="AC380">
            <v>116856.49610139393</v>
          </cell>
          <cell r="AD380">
            <v>116856.49610139393</v>
          </cell>
          <cell r="AE380">
            <v>92775.982740055406</v>
          </cell>
          <cell r="AF380">
            <v>92775.982740055406</v>
          </cell>
          <cell r="AG380">
            <v>92775.982740055406</v>
          </cell>
          <cell r="AH380">
            <v>92775.982740055406</v>
          </cell>
          <cell r="AI380">
            <v>92775.982740055406</v>
          </cell>
          <cell r="AJ380">
            <v>92775.982740055406</v>
          </cell>
          <cell r="AK380">
            <v>92775.982740055406</v>
          </cell>
          <cell r="AL380">
            <v>92775.982740055406</v>
          </cell>
          <cell r="AM380">
            <v>92775.982740055406</v>
          </cell>
          <cell r="AN380">
            <v>92775.982740055406</v>
          </cell>
          <cell r="AO380">
            <v>92775.982740055406</v>
          </cell>
          <cell r="AP380">
            <v>92775.982740055406</v>
          </cell>
          <cell r="AQ380">
            <v>92775.982740055406</v>
          </cell>
          <cell r="AR380">
            <v>92775.982740055406</v>
          </cell>
          <cell r="AS380">
            <v>92775.982740055406</v>
          </cell>
          <cell r="AT380">
            <v>92775.982740055406</v>
          </cell>
          <cell r="AU380">
            <v>92775.982740055406</v>
          </cell>
        </row>
        <row r="382">
          <cell r="E382" t="str">
            <v>Breakpoint 1 Required Return</v>
          </cell>
          <cell r="G382">
            <v>0</v>
          </cell>
          <cell r="H382">
            <v>0</v>
          </cell>
          <cell r="I382">
            <v>0</v>
          </cell>
          <cell r="J382">
            <v>0</v>
          </cell>
          <cell r="K382">
            <v>0</v>
          </cell>
          <cell r="L382">
            <v>0</v>
          </cell>
          <cell r="M382">
            <v>0</v>
          </cell>
          <cell r="N382">
            <v>0</v>
          </cell>
          <cell r="O382">
            <v>0</v>
          </cell>
          <cell r="P382">
            <v>0</v>
          </cell>
          <cell r="Q382">
            <v>0</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v>
          </cell>
          <cell r="AR382">
            <v>0</v>
          </cell>
          <cell r="AS382">
            <v>0</v>
          </cell>
          <cell r="AT382">
            <v>0</v>
          </cell>
          <cell r="AU382">
            <v>0</v>
          </cell>
          <cell r="AW382">
            <v>0</v>
          </cell>
          <cell r="AX382">
            <v>0</v>
          </cell>
          <cell r="AY382">
            <v>0</v>
          </cell>
          <cell r="AZ382">
            <v>0</v>
          </cell>
          <cell r="BA382">
            <v>0</v>
          </cell>
          <cell r="BB382">
            <v>0</v>
          </cell>
          <cell r="BC382">
            <v>0</v>
          </cell>
          <cell r="BD382">
            <v>0</v>
          </cell>
          <cell r="BE382">
            <v>0</v>
          </cell>
          <cell r="BF382">
            <v>0</v>
          </cell>
        </row>
        <row r="383">
          <cell r="E383" t="str">
            <v>Cumulated Required Return</v>
          </cell>
          <cell r="G383">
            <v>0</v>
          </cell>
          <cell r="H383">
            <v>0</v>
          </cell>
          <cell r="I383">
            <v>0</v>
          </cell>
          <cell r="J383">
            <v>0</v>
          </cell>
          <cell r="K383">
            <v>0</v>
          </cell>
          <cell r="L383">
            <v>0</v>
          </cell>
          <cell r="M383">
            <v>0</v>
          </cell>
          <cell r="N383">
            <v>0</v>
          </cell>
          <cell r="O383">
            <v>0</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cell r="AS383">
            <v>0</v>
          </cell>
          <cell r="AT383">
            <v>0</v>
          </cell>
          <cell r="AU383">
            <v>0</v>
          </cell>
          <cell r="AW383">
            <v>0</v>
          </cell>
          <cell r="AX383">
            <v>0</v>
          </cell>
          <cell r="AY383">
            <v>0</v>
          </cell>
          <cell r="AZ383">
            <v>0</v>
          </cell>
          <cell r="BA383">
            <v>0</v>
          </cell>
          <cell r="BB383">
            <v>0</v>
          </cell>
          <cell r="BC383">
            <v>0</v>
          </cell>
          <cell r="BD383">
            <v>0</v>
          </cell>
          <cell r="BE383">
            <v>0</v>
          </cell>
          <cell r="BF383">
            <v>0</v>
          </cell>
        </row>
        <row r="384">
          <cell r="E384" t="str">
            <v>Breakpoint 2 Required Return</v>
          </cell>
          <cell r="G384">
            <v>0</v>
          </cell>
          <cell r="H384">
            <v>0</v>
          </cell>
          <cell r="I384">
            <v>0</v>
          </cell>
          <cell r="J384">
            <v>0</v>
          </cell>
          <cell r="K384">
            <v>0</v>
          </cell>
          <cell r="L384">
            <v>0</v>
          </cell>
          <cell r="M384">
            <v>0</v>
          </cell>
          <cell r="N384">
            <v>0</v>
          </cell>
          <cell r="O384">
            <v>0</v>
          </cell>
          <cell r="P384">
            <v>0</v>
          </cell>
          <cell r="Q384">
            <v>0</v>
          </cell>
          <cell r="R384">
            <v>0</v>
          </cell>
          <cell r="S384">
            <v>0</v>
          </cell>
          <cell r="T384">
            <v>0</v>
          </cell>
          <cell r="U384">
            <v>0</v>
          </cell>
          <cell r="V384">
            <v>0</v>
          </cell>
          <cell r="W384">
            <v>0</v>
          </cell>
          <cell r="X384">
            <v>0</v>
          </cell>
          <cell r="Y384">
            <v>0</v>
          </cell>
          <cell r="Z384">
            <v>0</v>
          </cell>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cell r="AO384">
            <v>0</v>
          </cell>
          <cell r="AP384">
            <v>0</v>
          </cell>
          <cell r="AQ384">
            <v>0</v>
          </cell>
          <cell r="AR384">
            <v>0</v>
          </cell>
          <cell r="AS384">
            <v>0</v>
          </cell>
          <cell r="AT384">
            <v>0</v>
          </cell>
          <cell r="AU384">
            <v>0</v>
          </cell>
          <cell r="AW384">
            <v>0</v>
          </cell>
          <cell r="AX384">
            <v>0</v>
          </cell>
          <cell r="AY384">
            <v>0</v>
          </cell>
          <cell r="AZ384">
            <v>0</v>
          </cell>
          <cell r="BA384">
            <v>0</v>
          </cell>
          <cell r="BB384">
            <v>0</v>
          </cell>
          <cell r="BC384">
            <v>0</v>
          </cell>
          <cell r="BD384">
            <v>0</v>
          </cell>
          <cell r="BE384">
            <v>0</v>
          </cell>
          <cell r="BF384">
            <v>0</v>
          </cell>
        </row>
        <row r="385">
          <cell r="E385" t="str">
            <v>Cumulated Required Return</v>
          </cell>
          <cell r="G385">
            <v>0</v>
          </cell>
          <cell r="H385">
            <v>0</v>
          </cell>
          <cell r="I385">
            <v>0</v>
          </cell>
          <cell r="J385">
            <v>0</v>
          </cell>
          <cell r="K385">
            <v>0</v>
          </cell>
          <cell r="L385">
            <v>0</v>
          </cell>
          <cell r="M385">
            <v>0</v>
          </cell>
          <cell r="N385">
            <v>0</v>
          </cell>
          <cell r="O385">
            <v>0</v>
          </cell>
          <cell r="P385">
            <v>0</v>
          </cell>
          <cell r="Q385">
            <v>0</v>
          </cell>
          <cell r="R385">
            <v>0</v>
          </cell>
          <cell r="S385">
            <v>0</v>
          </cell>
          <cell r="T385">
            <v>0</v>
          </cell>
          <cell r="U385">
            <v>0</v>
          </cell>
          <cell r="V385">
            <v>0</v>
          </cell>
          <cell r="W385">
            <v>0</v>
          </cell>
          <cell r="X385">
            <v>0</v>
          </cell>
          <cell r="Y385">
            <v>0</v>
          </cell>
          <cell r="Z385">
            <v>0</v>
          </cell>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v>
          </cell>
          <cell r="AR385">
            <v>0</v>
          </cell>
          <cell r="AS385">
            <v>0</v>
          </cell>
          <cell r="AT385">
            <v>0</v>
          </cell>
          <cell r="AU385">
            <v>0</v>
          </cell>
          <cell r="AW385">
            <v>0</v>
          </cell>
          <cell r="AX385">
            <v>0</v>
          </cell>
          <cell r="AY385">
            <v>0</v>
          </cell>
          <cell r="AZ385">
            <v>0</v>
          </cell>
          <cell r="BA385">
            <v>0</v>
          </cell>
          <cell r="BB385">
            <v>0</v>
          </cell>
          <cell r="BC385">
            <v>0</v>
          </cell>
          <cell r="BD385">
            <v>0</v>
          </cell>
          <cell r="BE385">
            <v>0</v>
          </cell>
          <cell r="BF385">
            <v>0</v>
          </cell>
        </row>
        <row r="386">
          <cell r="D386">
            <v>92775.982740055406</v>
          </cell>
          <cell r="E386" t="str">
            <v>Profit</v>
          </cell>
          <cell r="G386">
            <v>0</v>
          </cell>
          <cell r="H386">
            <v>0</v>
          </cell>
          <cell r="I386">
            <v>0</v>
          </cell>
          <cell r="J386">
            <v>0</v>
          </cell>
          <cell r="K386">
            <v>0</v>
          </cell>
          <cell r="L386">
            <v>0</v>
          </cell>
          <cell r="M386">
            <v>0</v>
          </cell>
          <cell r="N386">
            <v>0</v>
          </cell>
          <cell r="O386">
            <v>0</v>
          </cell>
          <cell r="P386">
            <v>0</v>
          </cell>
          <cell r="Q386">
            <v>0</v>
          </cell>
          <cell r="R386">
            <v>0</v>
          </cell>
          <cell r="S386">
            <v>0</v>
          </cell>
          <cell r="T386">
            <v>0</v>
          </cell>
          <cell r="U386">
            <v>0</v>
          </cell>
          <cell r="V386">
            <v>0</v>
          </cell>
          <cell r="W386">
            <v>0</v>
          </cell>
          <cell r="X386">
            <v>0</v>
          </cell>
          <cell r="Y386">
            <v>0</v>
          </cell>
          <cell r="Z386">
            <v>0</v>
          </cell>
          <cell r="AA386">
            <v>0</v>
          </cell>
          <cell r="AB386">
            <v>0</v>
          </cell>
          <cell r="AC386">
            <v>92775.982740055406</v>
          </cell>
          <cell r="AD386">
            <v>0</v>
          </cell>
          <cell r="AE386">
            <v>0</v>
          </cell>
          <cell r="AF386">
            <v>0</v>
          </cell>
          <cell r="AG386">
            <v>0</v>
          </cell>
          <cell r="AH386">
            <v>0</v>
          </cell>
          <cell r="AI386">
            <v>0</v>
          </cell>
          <cell r="AJ386">
            <v>0</v>
          </cell>
          <cell r="AK386">
            <v>0</v>
          </cell>
          <cell r="AL386">
            <v>0</v>
          </cell>
          <cell r="AM386">
            <v>0</v>
          </cell>
          <cell r="AN386">
            <v>0</v>
          </cell>
          <cell r="AO386">
            <v>0</v>
          </cell>
          <cell r="AP386">
            <v>0</v>
          </cell>
          <cell r="AQ386">
            <v>0</v>
          </cell>
          <cell r="AR386">
            <v>0</v>
          </cell>
          <cell r="AS386">
            <v>0</v>
          </cell>
          <cell r="AT386">
            <v>0</v>
          </cell>
          <cell r="AU386">
            <v>0</v>
          </cell>
          <cell r="AW386">
            <v>0</v>
          </cell>
          <cell r="AX386">
            <v>0</v>
          </cell>
          <cell r="AY386">
            <v>0</v>
          </cell>
          <cell r="AZ386">
            <v>0</v>
          </cell>
          <cell r="BA386">
            <v>0</v>
          </cell>
          <cell r="BB386">
            <v>92775.982740055406</v>
          </cell>
          <cell r="BC386">
            <v>0</v>
          </cell>
          <cell r="BD386">
            <v>0</v>
          </cell>
          <cell r="BE386">
            <v>0</v>
          </cell>
          <cell r="BF386">
            <v>0</v>
          </cell>
        </row>
        <row r="387">
          <cell r="D387">
            <v>-18555.196548011081</v>
          </cell>
          <cell r="E387" t="str">
            <v>Promotes</v>
          </cell>
          <cell r="G387">
            <v>0</v>
          </cell>
          <cell r="H387">
            <v>0</v>
          </cell>
          <cell r="I387">
            <v>0</v>
          </cell>
          <cell r="J387">
            <v>0</v>
          </cell>
          <cell r="K387">
            <v>0</v>
          </cell>
          <cell r="L387">
            <v>0</v>
          </cell>
          <cell r="M387">
            <v>0</v>
          </cell>
          <cell r="N387">
            <v>0</v>
          </cell>
          <cell r="O387">
            <v>0</v>
          </cell>
          <cell r="P387">
            <v>0</v>
          </cell>
          <cell r="Q387">
            <v>0</v>
          </cell>
          <cell r="R387">
            <v>0</v>
          </cell>
          <cell r="S387">
            <v>0</v>
          </cell>
          <cell r="T387">
            <v>0</v>
          </cell>
          <cell r="U387">
            <v>0</v>
          </cell>
          <cell r="V387">
            <v>0</v>
          </cell>
          <cell r="W387">
            <v>0</v>
          </cell>
          <cell r="X387">
            <v>0</v>
          </cell>
          <cell r="Y387">
            <v>0</v>
          </cell>
          <cell r="Z387">
            <v>0</v>
          </cell>
          <cell r="AA387">
            <v>0</v>
          </cell>
          <cell r="AB387">
            <v>0</v>
          </cell>
          <cell r="AC387">
            <v>-18555.196548011081</v>
          </cell>
          <cell r="AD387">
            <v>0</v>
          </cell>
          <cell r="AE387">
            <v>0</v>
          </cell>
          <cell r="AF387">
            <v>0</v>
          </cell>
          <cell r="AG387">
            <v>0</v>
          </cell>
          <cell r="AH387">
            <v>0</v>
          </cell>
          <cell r="AI387">
            <v>0</v>
          </cell>
          <cell r="AJ387">
            <v>0</v>
          </cell>
          <cell r="AK387">
            <v>0</v>
          </cell>
          <cell r="AL387">
            <v>0</v>
          </cell>
          <cell r="AM387">
            <v>0</v>
          </cell>
          <cell r="AN387">
            <v>0</v>
          </cell>
          <cell r="AO387">
            <v>0</v>
          </cell>
          <cell r="AP387">
            <v>0</v>
          </cell>
          <cell r="AQ387">
            <v>0</v>
          </cell>
          <cell r="AR387">
            <v>0</v>
          </cell>
          <cell r="AS387">
            <v>0</v>
          </cell>
          <cell r="AT387">
            <v>0</v>
          </cell>
          <cell r="AU387">
            <v>0</v>
          </cell>
          <cell r="AW387">
            <v>0</v>
          </cell>
          <cell r="AX387">
            <v>0</v>
          </cell>
          <cell r="AY387">
            <v>0</v>
          </cell>
          <cell r="AZ387">
            <v>0</v>
          </cell>
          <cell r="BA387">
            <v>0</v>
          </cell>
          <cell r="BB387">
            <v>-18555.196548011081</v>
          </cell>
          <cell r="BC387">
            <v>0</v>
          </cell>
          <cell r="BD387">
            <v>0</v>
          </cell>
          <cell r="BE387">
            <v>0</v>
          </cell>
          <cell r="BF387">
            <v>0</v>
          </cell>
        </row>
        <row r="389">
          <cell r="D389">
            <v>74220.786192044339</v>
          </cell>
          <cell r="E389" t="str">
            <v>Cash Flows after Promotes</v>
          </cell>
          <cell r="G389">
            <v>-134680.32728710631</v>
          </cell>
          <cell r="H389">
            <v>353.0904038650956</v>
          </cell>
          <cell r="I389">
            <v>9735.8252890973636</v>
          </cell>
          <cell r="J389">
            <v>2236.4262512844698</v>
          </cell>
          <cell r="K389">
            <v>2236.4262512844698</v>
          </cell>
          <cell r="L389">
            <v>2236.4262512844698</v>
          </cell>
          <cell r="M389">
            <v>2236.4262512844698</v>
          </cell>
          <cell r="N389">
            <v>2236.4262512844698</v>
          </cell>
          <cell r="O389">
            <v>2236.4262512844698</v>
          </cell>
          <cell r="P389">
            <v>2236.4262512844698</v>
          </cell>
          <cell r="Q389">
            <v>2236.4262512844698</v>
          </cell>
          <cell r="R389">
            <v>2236.4262512844698</v>
          </cell>
          <cell r="S389">
            <v>1926.6757782756149</v>
          </cell>
          <cell r="T389">
            <v>2236.4262512844698</v>
          </cell>
          <cell r="U389">
            <v>2236.4262512844698</v>
          </cell>
          <cell r="V389">
            <v>2236.4262512844698</v>
          </cell>
          <cell r="W389">
            <v>-397.01175799378416</v>
          </cell>
          <cell r="X389">
            <v>2236.4262512844698</v>
          </cell>
          <cell r="Y389">
            <v>2236.4262512844698</v>
          </cell>
          <cell r="Z389">
            <v>2236.4262512844698</v>
          </cell>
          <cell r="AA389">
            <v>-535.9792859937811</v>
          </cell>
          <cell r="AB389">
            <v>3318.9262512844703</v>
          </cell>
          <cell r="AC389">
            <v>185033.70639268711</v>
          </cell>
          <cell r="AD389">
            <v>0</v>
          </cell>
          <cell r="AE389">
            <v>-24080.51336133853</v>
          </cell>
          <cell r="AF389">
            <v>0</v>
          </cell>
          <cell r="AG389">
            <v>0</v>
          </cell>
          <cell r="AH389">
            <v>0</v>
          </cell>
          <cell r="AI389">
            <v>0</v>
          </cell>
          <cell r="AJ389">
            <v>0</v>
          </cell>
          <cell r="AK389">
            <v>0</v>
          </cell>
          <cell r="AL389">
            <v>0</v>
          </cell>
          <cell r="AM389">
            <v>0</v>
          </cell>
          <cell r="AN389">
            <v>0</v>
          </cell>
          <cell r="AO389">
            <v>0</v>
          </cell>
          <cell r="AP389">
            <v>0</v>
          </cell>
          <cell r="AQ389">
            <v>0</v>
          </cell>
          <cell r="AR389">
            <v>0</v>
          </cell>
          <cell r="AS389">
            <v>0</v>
          </cell>
          <cell r="AT389">
            <v>0</v>
          </cell>
          <cell r="AU389">
            <v>0</v>
          </cell>
          <cell r="AW389">
            <v>14561.768195531396</v>
          </cell>
          <cell r="AX389">
            <v>8945.7050051378792</v>
          </cell>
          <cell r="AY389">
            <v>8635.9545321290243</v>
          </cell>
          <cell r="AZ389">
            <v>6312.2669958596252</v>
          </cell>
          <cell r="BA389">
            <v>6173.2994678596278</v>
          </cell>
          <cell r="BB389">
            <v>164272.11928263304</v>
          </cell>
          <cell r="BC389">
            <v>0</v>
          </cell>
          <cell r="BD389">
            <v>0</v>
          </cell>
          <cell r="BE389">
            <v>0</v>
          </cell>
          <cell r="BF389">
            <v>0</v>
          </cell>
        </row>
        <row r="391">
          <cell r="D391" t="str">
            <v>IRR</v>
          </cell>
          <cell r="E391">
            <v>9.9999996530204971E-2</v>
          </cell>
        </row>
      </sheetData>
      <sheetData sheetId="3" refreshError="1"/>
      <sheetData sheetId="4" refreshError="1">
        <row r="46">
          <cell r="U46" t="str">
            <v>Market Rent</v>
          </cell>
          <cell r="V46" t="str">
            <v>Rent</v>
          </cell>
          <cell r="W46">
            <v>9</v>
          </cell>
          <cell r="X46">
            <v>9</v>
          </cell>
          <cell r="Y46">
            <v>18</v>
          </cell>
          <cell r="Z46">
            <v>9</v>
          </cell>
        </row>
        <row r="47">
          <cell r="U47" t="str">
            <v>Downtime</v>
          </cell>
          <cell r="V47" t="str">
            <v>Rent</v>
          </cell>
          <cell r="W47">
            <v>30</v>
          </cell>
          <cell r="X47">
            <v>25</v>
          </cell>
        </row>
        <row r="48">
          <cell r="U48" t="str">
            <v>Capex</v>
          </cell>
          <cell r="V48" t="str">
            <v>Strategy</v>
          </cell>
          <cell r="W48">
            <v>15</v>
          </cell>
          <cell r="X48">
            <v>9</v>
          </cell>
          <cell r="Y48">
            <v>23</v>
          </cell>
          <cell r="Z48">
            <v>9</v>
          </cell>
        </row>
        <row r="49">
          <cell r="U49" t="str">
            <v>Sale Date</v>
          </cell>
          <cell r="V49" t="str">
            <v>Strategy</v>
          </cell>
          <cell r="W49">
            <v>33</v>
          </cell>
          <cell r="X49">
            <v>8</v>
          </cell>
        </row>
        <row r="50">
          <cell r="U50" t="str">
            <v>Cap Rate</v>
          </cell>
          <cell r="V50" t="str">
            <v>Strategy</v>
          </cell>
          <cell r="W50">
            <v>33</v>
          </cell>
          <cell r="X50">
            <v>10</v>
          </cell>
        </row>
        <row r="51">
          <cell r="U51" t="str">
            <v>NSBP</v>
          </cell>
          <cell r="V51" t="str">
            <v>Cash Flows</v>
          </cell>
          <cell r="W51">
            <v>7</v>
          </cell>
          <cell r="X51">
            <v>2</v>
          </cell>
        </row>
        <row r="52">
          <cell r="U52" t="str">
            <v>IRR</v>
          </cell>
          <cell r="V52" t="str">
            <v>Cash Flows</v>
          </cell>
          <cell r="W52">
            <v>4</v>
          </cell>
          <cell r="X52">
            <v>2</v>
          </cell>
        </row>
        <row r="53">
          <cell r="U53" t="str">
            <v>Senior Debt</v>
          </cell>
          <cell r="V53" t="str">
            <v>Cash Flows</v>
          </cell>
          <cell r="W53">
            <v>105</v>
          </cell>
          <cell r="X53">
            <v>7</v>
          </cell>
        </row>
        <row r="54">
          <cell r="U54" t="str">
            <v>Price Crash Test</v>
          </cell>
          <cell r="V54" t="str">
            <v>Summary_RES</v>
          </cell>
          <cell r="W54">
            <v>3</v>
          </cell>
          <cell r="X54">
            <v>11</v>
          </cell>
        </row>
        <row r="55">
          <cell r="U55" t="str">
            <v>Timing Crash Test</v>
          </cell>
          <cell r="V55" t="str">
            <v>Summary_RES</v>
          </cell>
          <cell r="W55">
            <v>4</v>
          </cell>
          <cell r="X55">
            <v>11</v>
          </cell>
        </row>
        <row r="56">
          <cell r="U56" t="str">
            <v>Principal Rent</v>
          </cell>
          <cell r="V56" t="str">
            <v>Rent</v>
          </cell>
          <cell r="W56">
            <v>9</v>
          </cell>
          <cell r="X56">
            <v>9</v>
          </cell>
        </row>
        <row r="57">
          <cell r="U57" t="str">
            <v>TI's</v>
          </cell>
          <cell r="V57" t="str">
            <v>Rent</v>
          </cell>
          <cell r="W57">
            <v>32</v>
          </cell>
          <cell r="X57">
            <v>28</v>
          </cell>
        </row>
      </sheetData>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Imp"/>
      <sheetName val="HYP"/>
      <sheetName val="HYP1"/>
      <sheetName val="BIL"/>
      <sheetName val="C.RES"/>
      <sheetName val="ANR"/>
      <sheetName val="Flux associés 10 ans"/>
      <sheetName val="T.FIN"/>
      <sheetName val="FISCALITE"/>
      <sheetName val="résultat fiscal"/>
      <sheetName val="BP ACTIF"/>
      <sheetName val="BP ACQUISITION"/>
      <sheetName val="PR1"/>
      <sheetName val="CH1"/>
      <sheetName val="PRCR"/>
      <sheetName val="AMORT"/>
      <sheetName val="AMORT2"/>
      <sheetName val="CRED"/>
      <sheetName val="IS"/>
      <sheetName val="IS2"/>
      <sheetName val="TRI1"/>
      <sheetName val="TRI2"/>
      <sheetName val="Graph"/>
      <sheetName val="Spec"/>
    </sheetNames>
    <sheetDataSet>
      <sheetData sheetId="0"/>
      <sheetData sheetId="1" refreshError="1">
        <row r="7">
          <cell r="E7" t="str">
            <v>X</v>
          </cell>
          <cell r="G7" t="str">
            <v>X</v>
          </cell>
        </row>
        <row r="9">
          <cell r="E9" t="str">
            <v>X</v>
          </cell>
          <cell r="G9" t="str">
            <v>X</v>
          </cell>
        </row>
        <row r="11">
          <cell r="E11" t="str">
            <v>X</v>
          </cell>
          <cell r="G11" t="str">
            <v>X</v>
          </cell>
        </row>
        <row r="13">
          <cell r="E13" t="str">
            <v>X</v>
          </cell>
          <cell r="G13" t="str">
            <v>X</v>
          </cell>
        </row>
        <row r="15">
          <cell r="E15" t="str">
            <v>X</v>
          </cell>
        </row>
        <row r="17">
          <cell r="E17" t="str">
            <v>X</v>
          </cell>
          <cell r="G17" t="str">
            <v>X</v>
          </cell>
        </row>
        <row r="21">
          <cell r="E21" t="str">
            <v>X</v>
          </cell>
          <cell r="G21" t="str">
            <v>X</v>
          </cell>
          <cell r="I21" t="str">
            <v>X</v>
          </cell>
          <cell r="K21" t="str">
            <v>X</v>
          </cell>
        </row>
        <row r="23">
          <cell r="E23" t="str">
            <v>X</v>
          </cell>
          <cell r="G23" t="str">
            <v>X</v>
          </cell>
        </row>
        <row r="25">
          <cell r="E25" t="str">
            <v>X</v>
          </cell>
          <cell r="G25" t="str">
            <v>X</v>
          </cell>
          <cell r="I25" t="str">
            <v>X</v>
          </cell>
          <cell r="K25" t="str">
            <v>X</v>
          </cell>
          <cell r="M25" t="str">
            <v>X</v>
          </cell>
          <cell r="O25" t="str">
            <v>X</v>
          </cell>
          <cell r="Q25" t="str">
            <v>X</v>
          </cell>
          <cell r="S25" t="str">
            <v>X</v>
          </cell>
          <cell r="U25" t="str">
            <v>X</v>
          </cell>
          <cell r="W25" t="str">
            <v>X</v>
          </cell>
        </row>
        <row r="27">
          <cell r="E27" t="str">
            <v>X</v>
          </cell>
          <cell r="G27" t="str">
            <v>X</v>
          </cell>
          <cell r="I27" t="str">
            <v>X</v>
          </cell>
          <cell r="K27" t="str">
            <v>X</v>
          </cell>
        </row>
        <row r="29">
          <cell r="E29" t="str">
            <v>X</v>
          </cell>
          <cell r="G29" t="str">
            <v>X</v>
          </cell>
        </row>
        <row r="31">
          <cell r="E31" t="str">
            <v>X</v>
          </cell>
          <cell r="G31" t="str">
            <v>X</v>
          </cell>
          <cell r="I31" t="str">
            <v>X</v>
          </cell>
        </row>
        <row r="33">
          <cell r="E33" t="str">
            <v>X</v>
          </cell>
          <cell r="G33" t="str">
            <v>X</v>
          </cell>
          <cell r="I33" t="str">
            <v>X</v>
          </cell>
        </row>
        <row r="35">
          <cell r="E35" t="str">
            <v>X</v>
          </cell>
          <cell r="G35" t="str">
            <v>X</v>
          </cell>
          <cell r="I35" t="str">
            <v>X</v>
          </cell>
        </row>
        <row r="37">
          <cell r="E37" t="str">
            <v>X</v>
          </cell>
          <cell r="G37" t="str">
            <v>X</v>
          </cell>
          <cell r="I37" t="str">
            <v>X</v>
          </cell>
        </row>
        <row r="39">
          <cell r="E39" t="str">
            <v>X</v>
          </cell>
          <cell r="G39" t="str">
            <v>X</v>
          </cell>
          <cell r="I39" t="str">
            <v>X</v>
          </cell>
        </row>
        <row r="41">
          <cell r="E41" t="str">
            <v>X</v>
          </cell>
          <cell r="G41" t="str">
            <v>X</v>
          </cell>
          <cell r="I41" t="str">
            <v>X</v>
          </cell>
        </row>
        <row r="43">
          <cell r="E43" t="str">
            <v>X</v>
          </cell>
          <cell r="G43" t="str">
            <v>X</v>
          </cell>
          <cell r="I43" t="str">
            <v>X</v>
          </cell>
          <cell r="K43" t="str">
            <v>X</v>
          </cell>
          <cell r="M43" t="str">
            <v>X</v>
          </cell>
          <cell r="O43" t="str">
            <v>X</v>
          </cell>
        </row>
        <row r="45">
          <cell r="E45" t="str">
            <v>X</v>
          </cell>
          <cell r="G45" t="str">
            <v>X</v>
          </cell>
          <cell r="I45" t="str">
            <v>X</v>
          </cell>
          <cell r="K45" t="str">
            <v>X</v>
          </cell>
          <cell r="M45" t="str">
            <v>X</v>
          </cell>
        </row>
        <row r="47">
          <cell r="E47" t="str">
            <v>X</v>
          </cell>
          <cell r="G47" t="str">
            <v>X</v>
          </cell>
          <cell r="I47" t="str">
            <v>X</v>
          </cell>
        </row>
        <row r="49">
          <cell r="E49" t="str">
            <v>X</v>
          </cell>
          <cell r="G49"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row r="105">
          <cell r="D105">
            <v>0</v>
          </cell>
        </row>
      </sheetData>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Imp"/>
      <sheetName val="HYP"/>
      <sheetName val="HYP1"/>
      <sheetName val="BIL"/>
      <sheetName val="C.RES"/>
      <sheetName val="T.FIN"/>
      <sheetName val="Cash Flow"/>
      <sheetName val="PR1"/>
      <sheetName val="CH1"/>
      <sheetName val="PRCR"/>
      <sheetName val="AMORT"/>
      <sheetName val="AMORT2"/>
      <sheetName val="CRED"/>
      <sheetName val="Résultat fiscal"/>
      <sheetName val="IS"/>
      <sheetName val="IS2"/>
      <sheetName val="TRI1"/>
      <sheetName val="TRI2"/>
      <sheetName val="ANR"/>
      <sheetName val="TRI ASSOCIES 10 ANS"/>
      <sheetName val="TRI actif"/>
      <sheetName val="Graph"/>
      <sheetName val="Spec"/>
    </sheetNames>
    <sheetDataSet>
      <sheetData sheetId="0">
        <row r="2">
          <cell r="L2" t="b">
            <v>1</v>
          </cell>
        </row>
      </sheetData>
      <sheetData sheetId="1"/>
      <sheetData sheetId="2" refreshError="1"/>
      <sheetData sheetId="3" refreshError="1"/>
      <sheetData sheetId="4"/>
      <sheetData sheetId="5"/>
      <sheetData sheetId="6"/>
      <sheetData sheetId="7" refreshError="1"/>
      <sheetData sheetId="8" refreshError="1"/>
      <sheetData sheetId="9" refreshError="1"/>
      <sheetData sheetId="10" refreshError="1"/>
      <sheetData sheetId="11" refreshError="1"/>
      <sheetData sheetId="12" refreshError="1"/>
      <sheetData sheetId="13"/>
      <sheetData sheetId="14" refreshError="1"/>
      <sheetData sheetId="15"/>
      <sheetData sheetId="16" refreshError="1"/>
      <sheetData sheetId="17" refreshError="1"/>
      <sheetData sheetId="18"/>
      <sheetData sheetId="19"/>
      <sheetData sheetId="20" refreshError="1"/>
      <sheetData sheetId="21" refreshError="1"/>
      <sheetData sheetId="22">
        <row r="5">
          <cell r="D5" t="str">
            <v>2001</v>
          </cell>
          <cell r="E5">
            <v>2002</v>
          </cell>
          <cell r="F5">
            <v>2003</v>
          </cell>
          <cell r="G5">
            <v>2004</v>
          </cell>
          <cell r="H5">
            <v>2005</v>
          </cell>
          <cell r="I5">
            <v>2006</v>
          </cell>
          <cell r="J5">
            <v>2007</v>
          </cell>
          <cell r="K5">
            <v>2008</v>
          </cell>
          <cell r="L5">
            <v>2009</v>
          </cell>
          <cell r="M5">
            <v>2010</v>
          </cell>
        </row>
      </sheetData>
      <sheetData sheetId="2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ket"/>
      <sheetName val="Intl"/>
      <sheetName val="Res"/>
      <sheetName val="Summary_RES"/>
      <sheetName val="Rent"/>
      <sheetName val="Error"/>
      <sheetName val="UL Calcul"/>
      <sheetName val="UL Cash Flows"/>
      <sheetName val="Strategy"/>
      <sheetName val="Extract"/>
      <sheetName val="Cash Flows"/>
      <sheetName val="Calcul"/>
      <sheetName val="Investment Summary"/>
      <sheetName val="RE Summary"/>
      <sheetName val="Tools"/>
      <sheetName val="Historique AIM"/>
    </sheetNames>
    <sheetDataSet>
      <sheetData sheetId="0" refreshError="1"/>
      <sheetData sheetId="1" refreshError="1"/>
      <sheetData sheetId="2" refreshError="1"/>
      <sheetData sheetId="3" refreshError="1"/>
      <sheetData sheetId="4" refreshError="1">
        <row r="1">
          <cell r="I1">
            <v>39172</v>
          </cell>
          <cell r="M1">
            <v>0.04</v>
          </cell>
          <cell r="X1" t="str">
            <v>quarterly</v>
          </cell>
        </row>
        <row r="2">
          <cell r="M2">
            <v>-0.02</v>
          </cell>
        </row>
        <row r="9">
          <cell r="K9">
            <v>0</v>
          </cell>
        </row>
        <row r="10">
          <cell r="K10">
            <v>0</v>
          </cell>
        </row>
        <row r="11">
          <cell r="K11">
            <v>0</v>
          </cell>
        </row>
        <row r="12">
          <cell r="K12">
            <v>0</v>
          </cell>
        </row>
        <row r="13">
          <cell r="K13">
            <v>0</v>
          </cell>
        </row>
        <row r="14">
          <cell r="K14">
            <v>0</v>
          </cell>
        </row>
        <row r="15">
          <cell r="K15">
            <v>0</v>
          </cell>
        </row>
        <row r="16">
          <cell r="K16">
            <v>0</v>
          </cell>
        </row>
        <row r="17">
          <cell r="K17">
            <v>0</v>
          </cell>
        </row>
        <row r="18">
          <cell r="H18" t="str">
            <v>Parking</v>
          </cell>
          <cell r="K18">
            <v>0</v>
          </cell>
        </row>
        <row r="33">
          <cell r="BH33">
            <v>0</v>
          </cell>
          <cell r="BI33">
            <v>1</v>
          </cell>
          <cell r="BJ33">
            <v>2</v>
          </cell>
          <cell r="BK33">
            <v>3</v>
          </cell>
          <cell r="BL33">
            <v>4</v>
          </cell>
          <cell r="BM33">
            <v>5</v>
          </cell>
          <cell r="BN33">
            <v>6</v>
          </cell>
          <cell r="BO33">
            <v>7</v>
          </cell>
          <cell r="BP33">
            <v>8</v>
          </cell>
          <cell r="BQ33">
            <v>9</v>
          </cell>
          <cell r="BR33">
            <v>10</v>
          </cell>
          <cell r="BS33">
            <v>11</v>
          </cell>
          <cell r="BT33">
            <v>12</v>
          </cell>
          <cell r="BU33">
            <v>13</v>
          </cell>
          <cell r="BV33">
            <v>14</v>
          </cell>
          <cell r="BW33">
            <v>15</v>
          </cell>
          <cell r="BX33">
            <v>16</v>
          </cell>
          <cell r="BY33">
            <v>17</v>
          </cell>
          <cell r="BZ33">
            <v>18</v>
          </cell>
          <cell r="CA33">
            <v>19</v>
          </cell>
          <cell r="CB33">
            <v>20</v>
          </cell>
          <cell r="CC33">
            <v>21</v>
          </cell>
          <cell r="CD33">
            <v>22</v>
          </cell>
          <cell r="CE33">
            <v>23</v>
          </cell>
          <cell r="CF33">
            <v>24</v>
          </cell>
          <cell r="CG33">
            <v>25</v>
          </cell>
          <cell r="CH33">
            <v>26</v>
          </cell>
          <cell r="CI33">
            <v>27</v>
          </cell>
          <cell r="CJ33">
            <v>28</v>
          </cell>
          <cell r="CK33">
            <v>29</v>
          </cell>
          <cell r="CL33">
            <v>30</v>
          </cell>
          <cell r="CM33">
            <v>31</v>
          </cell>
          <cell r="CN33">
            <v>32</v>
          </cell>
          <cell r="CO33">
            <v>33</v>
          </cell>
          <cell r="CP33">
            <v>34</v>
          </cell>
          <cell r="CQ33">
            <v>35</v>
          </cell>
          <cell r="CR33">
            <v>36</v>
          </cell>
          <cell r="CS33">
            <v>37</v>
          </cell>
          <cell r="CT33">
            <v>38</v>
          </cell>
          <cell r="CU33">
            <v>39</v>
          </cell>
          <cell r="CV33">
            <v>40</v>
          </cell>
        </row>
        <row r="119">
          <cell r="E119">
            <v>1</v>
          </cell>
          <cell r="I119"/>
          <cell r="J119">
            <v>0</v>
          </cell>
          <cell r="Q119"/>
          <cell r="V119"/>
          <cell r="Y119">
            <v>0</v>
          </cell>
          <cell r="Z119">
            <v>0</v>
          </cell>
          <cell r="AL119"/>
          <cell r="AN119"/>
        </row>
        <row r="120">
          <cell r="E120">
            <v>2</v>
          </cell>
          <cell r="I120"/>
          <cell r="J120">
            <v>0</v>
          </cell>
          <cell r="Q120"/>
          <cell r="V120"/>
          <cell r="Y120">
            <v>0</v>
          </cell>
          <cell r="Z120">
            <v>0</v>
          </cell>
          <cell r="AL120"/>
          <cell r="AN120"/>
        </row>
        <row r="121">
          <cell r="E121">
            <v>3</v>
          </cell>
          <cell r="I121"/>
          <cell r="J121">
            <v>0</v>
          </cell>
          <cell r="Q121"/>
          <cell r="V121"/>
          <cell r="Y121">
            <v>0</v>
          </cell>
          <cell r="Z121">
            <v>0</v>
          </cell>
          <cell r="AL121"/>
          <cell r="AN121"/>
        </row>
        <row r="122">
          <cell r="E122">
            <v>4</v>
          </cell>
          <cell r="I122"/>
          <cell r="J122">
            <v>0</v>
          </cell>
          <cell r="Q122"/>
          <cell r="V122"/>
          <cell r="Y122">
            <v>0</v>
          </cell>
          <cell r="Z122">
            <v>0</v>
          </cell>
          <cell r="AL122"/>
          <cell r="AN122"/>
        </row>
        <row r="123">
          <cell r="E123">
            <v>5</v>
          </cell>
          <cell r="I123"/>
          <cell r="J123">
            <v>0</v>
          </cell>
          <cell r="Q123"/>
          <cell r="V123"/>
          <cell r="Y123">
            <v>0</v>
          </cell>
          <cell r="Z123">
            <v>0</v>
          </cell>
          <cell r="AL123"/>
          <cell r="AN123"/>
        </row>
        <row r="124">
          <cell r="E124">
            <v>6</v>
          </cell>
          <cell r="I124"/>
          <cell r="J124">
            <v>0</v>
          </cell>
          <cell r="Q124"/>
          <cell r="V124"/>
          <cell r="Y124">
            <v>0</v>
          </cell>
          <cell r="Z124">
            <v>0</v>
          </cell>
          <cell r="AL124"/>
          <cell r="AN124"/>
        </row>
        <row r="125">
          <cell r="E125">
            <v>7</v>
          </cell>
          <cell r="I125"/>
          <cell r="J125">
            <v>0</v>
          </cell>
          <cell r="Q125"/>
          <cell r="V125"/>
          <cell r="Y125">
            <v>0</v>
          </cell>
          <cell r="Z125">
            <v>0</v>
          </cell>
          <cell r="AL125"/>
          <cell r="AN125"/>
        </row>
        <row r="126">
          <cell r="E126">
            <v>8</v>
          </cell>
          <cell r="I126"/>
          <cell r="J126">
            <v>0</v>
          </cell>
          <cell r="Q126"/>
          <cell r="V126"/>
          <cell r="Y126">
            <v>0</v>
          </cell>
          <cell r="Z126">
            <v>0</v>
          </cell>
          <cell r="AL126"/>
          <cell r="AN126"/>
        </row>
        <row r="127">
          <cell r="E127">
            <v>9</v>
          </cell>
          <cell r="I127"/>
          <cell r="J127">
            <v>0</v>
          </cell>
          <cell r="Q127"/>
          <cell r="V127"/>
          <cell r="Y127">
            <v>0</v>
          </cell>
          <cell r="Z127">
            <v>0</v>
          </cell>
          <cell r="AL127"/>
          <cell r="AN127"/>
        </row>
        <row r="128">
          <cell r="E128">
            <v>10</v>
          </cell>
          <cell r="I128"/>
          <cell r="J128">
            <v>0</v>
          </cell>
          <cell r="Q128"/>
          <cell r="V128"/>
          <cell r="Y128">
            <v>0</v>
          </cell>
          <cell r="Z128">
            <v>0</v>
          </cell>
          <cell r="AL128"/>
          <cell r="AN128"/>
        </row>
        <row r="129">
          <cell r="E129">
            <v>11</v>
          </cell>
          <cell r="I129"/>
          <cell r="J129">
            <v>0</v>
          </cell>
          <cell r="Q129"/>
          <cell r="V129"/>
          <cell r="Y129">
            <v>0</v>
          </cell>
          <cell r="Z129">
            <v>0</v>
          </cell>
          <cell r="AL129"/>
          <cell r="AN129"/>
        </row>
        <row r="130">
          <cell r="E130">
            <v>12</v>
          </cell>
          <cell r="I130"/>
          <cell r="J130">
            <v>0</v>
          </cell>
          <cell r="Q130"/>
          <cell r="V130"/>
          <cell r="Y130">
            <v>0</v>
          </cell>
          <cell r="Z130">
            <v>0</v>
          </cell>
          <cell r="AL130"/>
          <cell r="AN130"/>
        </row>
        <row r="131">
          <cell r="E131">
            <v>13</v>
          </cell>
          <cell r="I131"/>
          <cell r="J131">
            <v>0</v>
          </cell>
          <cell r="Q131"/>
          <cell r="V131"/>
          <cell r="Y131">
            <v>0</v>
          </cell>
          <cell r="Z131">
            <v>0</v>
          </cell>
          <cell r="AL131"/>
          <cell r="AN131"/>
        </row>
        <row r="132">
          <cell r="E132">
            <v>14</v>
          </cell>
          <cell r="I132"/>
          <cell r="J132">
            <v>0</v>
          </cell>
          <cell r="Q132"/>
          <cell r="V132"/>
          <cell r="Y132">
            <v>0</v>
          </cell>
          <cell r="Z132">
            <v>0</v>
          </cell>
          <cell r="AL132"/>
          <cell r="AN132"/>
        </row>
        <row r="133">
          <cell r="E133">
            <v>15</v>
          </cell>
          <cell r="I133"/>
          <cell r="J133">
            <v>0</v>
          </cell>
          <cell r="Q133"/>
          <cell r="V133"/>
          <cell r="Y133">
            <v>0</v>
          </cell>
          <cell r="Z133">
            <v>0</v>
          </cell>
          <cell r="AL133"/>
          <cell r="AN133"/>
        </row>
        <row r="134">
          <cell r="E134">
            <v>16</v>
          </cell>
          <cell r="I134"/>
          <cell r="J134">
            <v>0</v>
          </cell>
          <cell r="O134"/>
          <cell r="P134"/>
          <cell r="Q134"/>
          <cell r="V134"/>
          <cell r="Y134">
            <v>0</v>
          </cell>
          <cell r="Z134">
            <v>0</v>
          </cell>
          <cell r="AL134"/>
          <cell r="AN134"/>
        </row>
        <row r="135">
          <cell r="E135">
            <v>17</v>
          </cell>
          <cell r="I135"/>
          <cell r="J135">
            <v>0</v>
          </cell>
          <cell r="O135"/>
          <cell r="P135"/>
          <cell r="Q135"/>
          <cell r="V135"/>
          <cell r="Y135">
            <v>0</v>
          </cell>
          <cell r="Z135">
            <v>0</v>
          </cell>
          <cell r="AL135"/>
          <cell r="AN135"/>
        </row>
        <row r="136">
          <cell r="E136">
            <v>18</v>
          </cell>
          <cell r="I136"/>
          <cell r="J136">
            <v>0</v>
          </cell>
          <cell r="O136"/>
          <cell r="P136"/>
          <cell r="Q136"/>
          <cell r="V136"/>
          <cell r="Y136">
            <v>0</v>
          </cell>
          <cell r="Z136">
            <v>0</v>
          </cell>
          <cell r="AL136"/>
          <cell r="AN136"/>
        </row>
        <row r="137">
          <cell r="E137">
            <v>19</v>
          </cell>
          <cell r="I137"/>
          <cell r="J137">
            <v>0</v>
          </cell>
          <cell r="O137"/>
          <cell r="P137"/>
          <cell r="Q137"/>
          <cell r="V137"/>
          <cell r="Y137">
            <v>0</v>
          </cell>
          <cell r="Z137">
            <v>0</v>
          </cell>
          <cell r="AL137"/>
          <cell r="AN137"/>
        </row>
        <row r="138">
          <cell r="E138">
            <v>20</v>
          </cell>
          <cell r="I138"/>
          <cell r="J138">
            <v>0</v>
          </cell>
          <cell r="O138"/>
          <cell r="P138"/>
          <cell r="Q138"/>
          <cell r="V138"/>
          <cell r="Y138">
            <v>0</v>
          </cell>
          <cell r="Z138">
            <v>0</v>
          </cell>
          <cell r="AL138"/>
          <cell r="AN138"/>
        </row>
        <row r="139">
          <cell r="E139">
            <v>21</v>
          </cell>
          <cell r="I139"/>
          <cell r="J139">
            <v>0</v>
          </cell>
          <cell r="O139"/>
          <cell r="P139"/>
          <cell r="Q139"/>
          <cell r="V139"/>
          <cell r="Y139">
            <v>0</v>
          </cell>
          <cell r="Z139">
            <v>0</v>
          </cell>
          <cell r="AL139"/>
          <cell r="AN139"/>
        </row>
        <row r="140">
          <cell r="E140">
            <v>22</v>
          </cell>
          <cell r="I140"/>
          <cell r="J140">
            <v>0</v>
          </cell>
          <cell r="O140"/>
          <cell r="P140"/>
          <cell r="Q140"/>
          <cell r="V140"/>
          <cell r="Y140">
            <v>0</v>
          </cell>
          <cell r="Z140">
            <v>0</v>
          </cell>
          <cell r="AL140"/>
          <cell r="AN140"/>
        </row>
        <row r="141">
          <cell r="E141">
            <v>23</v>
          </cell>
          <cell r="I141"/>
          <cell r="J141">
            <v>0</v>
          </cell>
          <cell r="O141"/>
          <cell r="P141"/>
          <cell r="Q141"/>
          <cell r="V141"/>
          <cell r="Y141">
            <v>0</v>
          </cell>
          <cell r="Z141">
            <v>0</v>
          </cell>
          <cell r="AL141"/>
          <cell r="AN141"/>
        </row>
        <row r="142">
          <cell r="E142">
            <v>24</v>
          </cell>
          <cell r="I142"/>
          <cell r="J142">
            <v>0</v>
          </cell>
          <cell r="O142"/>
          <cell r="P142"/>
          <cell r="Q142"/>
          <cell r="V142"/>
          <cell r="Y142">
            <v>0</v>
          </cell>
          <cell r="Z142">
            <v>0</v>
          </cell>
          <cell r="AL142"/>
          <cell r="AN142"/>
        </row>
        <row r="143">
          <cell r="E143">
            <v>25</v>
          </cell>
          <cell r="I143"/>
          <cell r="J143">
            <v>0</v>
          </cell>
          <cell r="O143"/>
          <cell r="P143"/>
          <cell r="Q143"/>
          <cell r="V143"/>
          <cell r="Y143">
            <v>0</v>
          </cell>
          <cell r="Z143">
            <v>0</v>
          </cell>
          <cell r="AL143"/>
          <cell r="AN143"/>
        </row>
        <row r="144">
          <cell r="E144">
            <v>26</v>
          </cell>
          <cell r="I144"/>
          <cell r="J144">
            <v>0</v>
          </cell>
          <cell r="O144"/>
          <cell r="P144"/>
          <cell r="Q144"/>
          <cell r="V144"/>
          <cell r="Y144">
            <v>0</v>
          </cell>
          <cell r="Z144">
            <v>0</v>
          </cell>
          <cell r="AL144"/>
          <cell r="AN144"/>
        </row>
        <row r="145">
          <cell r="E145">
            <v>27</v>
          </cell>
          <cell r="I145"/>
          <cell r="J145">
            <v>0</v>
          </cell>
          <cell r="O145"/>
          <cell r="P145"/>
          <cell r="Q145"/>
          <cell r="V145"/>
          <cell r="Y145">
            <v>0</v>
          </cell>
          <cell r="Z145">
            <v>0</v>
          </cell>
          <cell r="AL145"/>
          <cell r="AN145"/>
        </row>
        <row r="146">
          <cell r="E146">
            <v>28</v>
          </cell>
          <cell r="I146"/>
          <cell r="J146">
            <v>0</v>
          </cell>
          <cell r="O146"/>
          <cell r="P146"/>
          <cell r="Q146"/>
          <cell r="V146"/>
          <cell r="Y146">
            <v>0</v>
          </cell>
          <cell r="Z146">
            <v>0</v>
          </cell>
          <cell r="AL146"/>
          <cell r="AN146"/>
        </row>
        <row r="147">
          <cell r="E147">
            <v>29</v>
          </cell>
          <cell r="I147"/>
          <cell r="J147">
            <v>0</v>
          </cell>
          <cell r="O147"/>
          <cell r="P147"/>
          <cell r="Q147"/>
          <cell r="V147"/>
          <cell r="Y147">
            <v>0</v>
          </cell>
          <cell r="Z147">
            <v>0</v>
          </cell>
          <cell r="AL147"/>
          <cell r="AN147"/>
        </row>
        <row r="148">
          <cell r="E148">
            <v>30</v>
          </cell>
          <cell r="I148"/>
          <cell r="J148">
            <v>0</v>
          </cell>
          <cell r="O148"/>
          <cell r="P148"/>
          <cell r="Q148"/>
          <cell r="V148"/>
          <cell r="Y148">
            <v>0</v>
          </cell>
          <cell r="Z148">
            <v>0</v>
          </cell>
          <cell r="AL148"/>
          <cell r="AN148"/>
        </row>
        <row r="149">
          <cell r="E149">
            <v>31</v>
          </cell>
          <cell r="I149"/>
          <cell r="J149">
            <v>0</v>
          </cell>
          <cell r="O149"/>
          <cell r="P149"/>
          <cell r="Q149"/>
          <cell r="V149"/>
          <cell r="Y149">
            <v>0</v>
          </cell>
          <cell r="Z149">
            <v>0</v>
          </cell>
          <cell r="AL149"/>
          <cell r="AN149"/>
        </row>
        <row r="150">
          <cell r="E150">
            <v>32</v>
          </cell>
          <cell r="I150"/>
          <cell r="J150">
            <v>0</v>
          </cell>
          <cell r="O150"/>
          <cell r="P150"/>
          <cell r="Q150"/>
          <cell r="V150"/>
          <cell r="Y150">
            <v>0</v>
          </cell>
          <cell r="Z150">
            <v>0</v>
          </cell>
          <cell r="AL150"/>
          <cell r="AN150"/>
        </row>
        <row r="151">
          <cell r="E151">
            <v>33</v>
          </cell>
          <cell r="I151"/>
          <cell r="J151">
            <v>0</v>
          </cell>
          <cell r="O151"/>
          <cell r="P151"/>
          <cell r="Q151"/>
          <cell r="V151"/>
          <cell r="Y151">
            <v>0</v>
          </cell>
          <cell r="Z151">
            <v>0</v>
          </cell>
          <cell r="AL151"/>
          <cell r="AN151"/>
        </row>
        <row r="152">
          <cell r="E152">
            <v>34</v>
          </cell>
          <cell r="I152"/>
          <cell r="J152">
            <v>0</v>
          </cell>
          <cell r="O152"/>
          <cell r="P152"/>
          <cell r="Q152"/>
          <cell r="V152"/>
          <cell r="Y152">
            <v>0</v>
          </cell>
          <cell r="Z152">
            <v>0</v>
          </cell>
          <cell r="AL152"/>
          <cell r="AN152"/>
        </row>
        <row r="153">
          <cell r="E153">
            <v>35</v>
          </cell>
          <cell r="I153"/>
          <cell r="J153">
            <v>0</v>
          </cell>
          <cell r="O153"/>
          <cell r="P153"/>
          <cell r="Q153"/>
          <cell r="V153"/>
          <cell r="Y153">
            <v>0</v>
          </cell>
          <cell r="Z153">
            <v>0</v>
          </cell>
          <cell r="AL153"/>
          <cell r="AN153"/>
        </row>
        <row r="154">
          <cell r="E154">
            <v>36</v>
          </cell>
          <cell r="I154"/>
          <cell r="J154">
            <v>0</v>
          </cell>
          <cell r="O154"/>
          <cell r="P154"/>
          <cell r="Q154"/>
          <cell r="V154"/>
          <cell r="Y154">
            <v>0</v>
          </cell>
          <cell r="Z154">
            <v>0</v>
          </cell>
          <cell r="AL154"/>
          <cell r="AN154"/>
        </row>
        <row r="155">
          <cell r="E155">
            <v>37</v>
          </cell>
          <cell r="I155"/>
          <cell r="J155">
            <v>0</v>
          </cell>
          <cell r="O155"/>
          <cell r="P155"/>
          <cell r="Q155"/>
          <cell r="V155"/>
          <cell r="Y155">
            <v>0</v>
          </cell>
          <cell r="Z155">
            <v>0</v>
          </cell>
          <cell r="AL155"/>
          <cell r="AN155"/>
        </row>
        <row r="156">
          <cell r="E156">
            <v>38</v>
          </cell>
          <cell r="I156"/>
          <cell r="J156">
            <v>0</v>
          </cell>
          <cell r="O156"/>
          <cell r="P156"/>
          <cell r="Q156"/>
          <cell r="V156"/>
          <cell r="Y156">
            <v>0</v>
          </cell>
          <cell r="Z156">
            <v>0</v>
          </cell>
          <cell r="AL156"/>
          <cell r="AN156"/>
        </row>
        <row r="157">
          <cell r="E157">
            <v>39</v>
          </cell>
          <cell r="I157"/>
          <cell r="J157">
            <v>0</v>
          </cell>
          <cell r="O157"/>
          <cell r="P157"/>
          <cell r="Q157"/>
          <cell r="V157"/>
          <cell r="Y157">
            <v>0</v>
          </cell>
          <cell r="Z157">
            <v>0</v>
          </cell>
          <cell r="AL157"/>
          <cell r="AN157"/>
        </row>
        <row r="158">
          <cell r="E158">
            <v>40</v>
          </cell>
          <cell r="I158"/>
          <cell r="J158">
            <v>0</v>
          </cell>
          <cell r="O158"/>
          <cell r="P158"/>
          <cell r="Q158"/>
          <cell r="V158"/>
          <cell r="Y158">
            <v>0</v>
          </cell>
          <cell r="Z158">
            <v>0</v>
          </cell>
          <cell r="AL158"/>
          <cell r="AN158"/>
        </row>
        <row r="159">
          <cell r="E159">
            <v>41</v>
          </cell>
          <cell r="I159"/>
          <cell r="J159">
            <v>0</v>
          </cell>
          <cell r="O159"/>
          <cell r="P159"/>
          <cell r="Q159"/>
          <cell r="V159"/>
          <cell r="Y159">
            <v>0</v>
          </cell>
          <cell r="Z159">
            <v>0</v>
          </cell>
          <cell r="AL159"/>
          <cell r="AN159"/>
        </row>
        <row r="160">
          <cell r="E160">
            <v>42</v>
          </cell>
          <cell r="I160"/>
          <cell r="J160">
            <v>0</v>
          </cell>
          <cell r="O160"/>
          <cell r="P160"/>
          <cell r="Q160"/>
          <cell r="V160"/>
          <cell r="Y160">
            <v>0</v>
          </cell>
          <cell r="Z160">
            <v>0</v>
          </cell>
          <cell r="AL160"/>
          <cell r="AN160"/>
        </row>
        <row r="161">
          <cell r="E161">
            <v>43</v>
          </cell>
          <cell r="I161"/>
          <cell r="J161">
            <v>0</v>
          </cell>
          <cell r="O161"/>
          <cell r="P161"/>
          <cell r="Q161"/>
          <cell r="V161"/>
          <cell r="Y161">
            <v>0</v>
          </cell>
          <cell r="Z161">
            <v>0</v>
          </cell>
          <cell r="AL161"/>
          <cell r="AN161"/>
        </row>
        <row r="162">
          <cell r="E162">
            <v>44</v>
          </cell>
          <cell r="I162"/>
          <cell r="J162">
            <v>0</v>
          </cell>
          <cell r="O162"/>
          <cell r="P162"/>
          <cell r="Q162"/>
          <cell r="V162"/>
          <cell r="Y162">
            <v>0</v>
          </cell>
          <cell r="Z162">
            <v>0</v>
          </cell>
          <cell r="AL162"/>
          <cell r="AN162"/>
        </row>
        <row r="163">
          <cell r="E163">
            <v>45</v>
          </cell>
          <cell r="I163"/>
          <cell r="J163">
            <v>0</v>
          </cell>
          <cell r="O163"/>
          <cell r="P163"/>
          <cell r="Q163"/>
          <cell r="V163"/>
          <cell r="Y163">
            <v>0</v>
          </cell>
          <cell r="Z163">
            <v>0</v>
          </cell>
          <cell r="AL163"/>
          <cell r="AN163"/>
        </row>
        <row r="164">
          <cell r="E164">
            <v>46</v>
          </cell>
          <cell r="I164"/>
          <cell r="J164">
            <v>0</v>
          </cell>
          <cell r="O164"/>
          <cell r="P164"/>
          <cell r="Q164"/>
          <cell r="V164"/>
          <cell r="Y164">
            <v>0</v>
          </cell>
          <cell r="Z164">
            <v>0</v>
          </cell>
          <cell r="AL164"/>
          <cell r="AN164"/>
        </row>
        <row r="165">
          <cell r="E165">
            <v>47</v>
          </cell>
          <cell r="I165"/>
          <cell r="J165">
            <v>0</v>
          </cell>
          <cell r="O165"/>
          <cell r="P165"/>
          <cell r="Q165"/>
          <cell r="V165"/>
          <cell r="Y165">
            <v>0</v>
          </cell>
          <cell r="Z165">
            <v>0</v>
          </cell>
          <cell r="AL165"/>
          <cell r="AN165"/>
        </row>
        <row r="166">
          <cell r="E166">
            <v>48</v>
          </cell>
          <cell r="I166"/>
          <cell r="J166">
            <v>0</v>
          </cell>
          <cell r="O166"/>
          <cell r="P166"/>
          <cell r="Q166"/>
          <cell r="V166"/>
          <cell r="Y166">
            <v>0</v>
          </cell>
          <cell r="Z166">
            <v>0</v>
          </cell>
          <cell r="AL166"/>
          <cell r="AN166"/>
        </row>
        <row r="167">
          <cell r="E167">
            <v>49</v>
          </cell>
          <cell r="I167"/>
          <cell r="J167">
            <v>0</v>
          </cell>
          <cell r="O167"/>
          <cell r="P167"/>
          <cell r="Q167"/>
          <cell r="V167"/>
          <cell r="Y167">
            <v>0</v>
          </cell>
          <cell r="Z167">
            <v>0</v>
          </cell>
          <cell r="AL167"/>
          <cell r="AN167"/>
        </row>
        <row r="168">
          <cell r="E168">
            <v>50</v>
          </cell>
          <cell r="I168"/>
          <cell r="J168">
            <v>0</v>
          </cell>
          <cell r="O168"/>
          <cell r="P168"/>
          <cell r="Q168"/>
          <cell r="V168"/>
          <cell r="Y168">
            <v>0</v>
          </cell>
          <cell r="Z168">
            <v>0</v>
          </cell>
          <cell r="AL168"/>
          <cell r="AN168"/>
        </row>
        <row r="169">
          <cell r="E169">
            <v>51</v>
          </cell>
          <cell r="I169"/>
          <cell r="J169">
            <v>0</v>
          </cell>
          <cell r="O169"/>
          <cell r="P169"/>
          <cell r="Q169"/>
          <cell r="V169"/>
          <cell r="Y169">
            <v>0</v>
          </cell>
          <cell r="Z169">
            <v>0</v>
          </cell>
          <cell r="AL169"/>
          <cell r="AN169"/>
        </row>
        <row r="170">
          <cell r="E170">
            <v>52</v>
          </cell>
          <cell r="I170"/>
          <cell r="J170">
            <v>0</v>
          </cell>
          <cell r="O170"/>
          <cell r="P170"/>
          <cell r="Q170"/>
          <cell r="V170"/>
          <cell r="Y170">
            <v>0</v>
          </cell>
          <cell r="Z170">
            <v>0</v>
          </cell>
          <cell r="AL170"/>
          <cell r="AN170"/>
        </row>
        <row r="171">
          <cell r="E171">
            <v>53</v>
          </cell>
          <cell r="I171"/>
          <cell r="J171">
            <v>0</v>
          </cell>
          <cell r="O171"/>
          <cell r="P171"/>
          <cell r="Q171"/>
          <cell r="V171"/>
          <cell r="Y171">
            <v>0</v>
          </cell>
          <cell r="Z171">
            <v>0</v>
          </cell>
          <cell r="AL171"/>
          <cell r="AN171"/>
        </row>
        <row r="172">
          <cell r="E172">
            <v>54</v>
          </cell>
          <cell r="I172"/>
          <cell r="J172">
            <v>0</v>
          </cell>
          <cell r="O172"/>
          <cell r="P172"/>
          <cell r="Q172"/>
          <cell r="V172"/>
          <cell r="Y172">
            <v>0</v>
          </cell>
          <cell r="Z172">
            <v>0</v>
          </cell>
          <cell r="AL172"/>
          <cell r="AN172"/>
        </row>
        <row r="173">
          <cell r="E173">
            <v>55</v>
          </cell>
          <cell r="I173"/>
          <cell r="J173">
            <v>0</v>
          </cell>
          <cell r="O173"/>
          <cell r="P173"/>
          <cell r="Q173"/>
          <cell r="V173"/>
          <cell r="Y173">
            <v>0</v>
          </cell>
          <cell r="Z173">
            <v>0</v>
          </cell>
          <cell r="AL173"/>
          <cell r="AN173"/>
        </row>
        <row r="174">
          <cell r="E174">
            <v>56</v>
          </cell>
          <cell r="I174"/>
          <cell r="J174">
            <v>0</v>
          </cell>
          <cell r="O174"/>
          <cell r="P174"/>
          <cell r="Q174"/>
          <cell r="V174"/>
          <cell r="Y174">
            <v>0</v>
          </cell>
          <cell r="Z174">
            <v>0</v>
          </cell>
          <cell r="AL174"/>
          <cell r="AN174"/>
        </row>
        <row r="175">
          <cell r="E175">
            <v>57</v>
          </cell>
          <cell r="I175"/>
          <cell r="J175">
            <v>0</v>
          </cell>
          <cell r="O175"/>
          <cell r="P175"/>
          <cell r="Q175"/>
          <cell r="V175"/>
          <cell r="Y175">
            <v>0</v>
          </cell>
          <cell r="Z175">
            <v>0</v>
          </cell>
          <cell r="AL175"/>
          <cell r="AN175"/>
        </row>
        <row r="176">
          <cell r="E176">
            <v>58</v>
          </cell>
          <cell r="I176"/>
          <cell r="J176">
            <v>0</v>
          </cell>
          <cell r="O176"/>
          <cell r="P176"/>
          <cell r="Q176"/>
          <cell r="V176"/>
          <cell r="Y176">
            <v>0</v>
          </cell>
          <cell r="Z176">
            <v>0</v>
          </cell>
          <cell r="AL176"/>
          <cell r="AN176"/>
        </row>
        <row r="177">
          <cell r="E177">
            <v>59</v>
          </cell>
          <cell r="I177"/>
          <cell r="J177">
            <v>0</v>
          </cell>
          <cell r="O177"/>
          <cell r="P177"/>
          <cell r="Q177"/>
          <cell r="V177"/>
          <cell r="Y177">
            <v>0</v>
          </cell>
          <cell r="Z177">
            <v>0</v>
          </cell>
          <cell r="AL177"/>
          <cell r="AN177"/>
        </row>
        <row r="178">
          <cell r="E178">
            <v>60</v>
          </cell>
          <cell r="I178"/>
          <cell r="J178">
            <v>0</v>
          </cell>
          <cell r="O178"/>
          <cell r="P178"/>
          <cell r="Q178"/>
          <cell r="V178"/>
          <cell r="Y178">
            <v>0</v>
          </cell>
          <cell r="Z178">
            <v>0</v>
          </cell>
          <cell r="AL178"/>
          <cell r="AN178"/>
        </row>
        <row r="179">
          <cell r="E179">
            <v>61</v>
          </cell>
          <cell r="I179"/>
          <cell r="J179">
            <v>0</v>
          </cell>
          <cell r="O179"/>
          <cell r="P179"/>
          <cell r="Q179"/>
          <cell r="V179"/>
          <cell r="Y179">
            <v>0</v>
          </cell>
          <cell r="Z179">
            <v>0</v>
          </cell>
          <cell r="AL179"/>
          <cell r="AN179"/>
        </row>
        <row r="180">
          <cell r="E180">
            <v>62</v>
          </cell>
          <cell r="I180"/>
          <cell r="J180">
            <v>0</v>
          </cell>
          <cell r="O180"/>
          <cell r="P180"/>
          <cell r="Q180"/>
          <cell r="V180"/>
          <cell r="Y180">
            <v>0</v>
          </cell>
          <cell r="Z180">
            <v>0</v>
          </cell>
          <cell r="AL180"/>
          <cell r="AN180"/>
        </row>
        <row r="181">
          <cell r="E181">
            <v>63</v>
          </cell>
          <cell r="I181"/>
          <cell r="J181">
            <v>0</v>
          </cell>
          <cell r="O181"/>
          <cell r="P181"/>
          <cell r="Q181"/>
          <cell r="V181"/>
          <cell r="Y181">
            <v>0</v>
          </cell>
          <cell r="Z181">
            <v>0</v>
          </cell>
          <cell r="AL181"/>
          <cell r="AN181"/>
        </row>
        <row r="182">
          <cell r="E182">
            <v>64</v>
          </cell>
          <cell r="I182"/>
          <cell r="J182">
            <v>0</v>
          </cell>
          <cell r="O182"/>
          <cell r="P182"/>
          <cell r="Q182"/>
          <cell r="V182"/>
          <cell r="Y182">
            <v>0</v>
          </cell>
          <cell r="Z182">
            <v>0</v>
          </cell>
          <cell r="AL182"/>
          <cell r="AN182"/>
        </row>
        <row r="183">
          <cell r="E183">
            <v>65</v>
          </cell>
          <cell r="I183"/>
          <cell r="J183">
            <v>0</v>
          </cell>
          <cell r="O183"/>
          <cell r="P183"/>
          <cell r="Q183"/>
          <cell r="V183"/>
          <cell r="Y183">
            <v>0</v>
          </cell>
          <cell r="Z183">
            <v>0</v>
          </cell>
          <cell r="AL183"/>
          <cell r="AN183"/>
        </row>
        <row r="184">
          <cell r="E184">
            <v>66</v>
          </cell>
          <cell r="I184"/>
          <cell r="J184">
            <v>0</v>
          </cell>
          <cell r="O184"/>
          <cell r="P184"/>
          <cell r="Q184"/>
          <cell r="V184"/>
          <cell r="Y184">
            <v>0</v>
          </cell>
          <cell r="Z184">
            <v>0</v>
          </cell>
          <cell r="AL184"/>
          <cell r="AN184"/>
        </row>
        <row r="185">
          <cell r="E185">
            <v>67</v>
          </cell>
          <cell r="I185"/>
          <cell r="J185">
            <v>0</v>
          </cell>
          <cell r="O185"/>
          <cell r="P185"/>
          <cell r="Q185"/>
          <cell r="V185"/>
          <cell r="Y185">
            <v>0</v>
          </cell>
          <cell r="Z185">
            <v>0</v>
          </cell>
          <cell r="AL185"/>
          <cell r="AN185"/>
        </row>
        <row r="186">
          <cell r="E186">
            <v>68</v>
          </cell>
          <cell r="I186"/>
          <cell r="J186">
            <v>0</v>
          </cell>
          <cell r="O186"/>
          <cell r="P186"/>
          <cell r="Q186"/>
          <cell r="V186"/>
          <cell r="Y186">
            <v>0</v>
          </cell>
          <cell r="Z186">
            <v>0</v>
          </cell>
          <cell r="AL186"/>
          <cell r="AN186"/>
        </row>
        <row r="187">
          <cell r="E187">
            <v>69</v>
          </cell>
          <cell r="I187"/>
          <cell r="J187">
            <v>0</v>
          </cell>
          <cell r="O187"/>
          <cell r="P187"/>
          <cell r="Q187"/>
          <cell r="V187"/>
          <cell r="Y187">
            <v>0</v>
          </cell>
          <cell r="Z187">
            <v>0</v>
          </cell>
          <cell r="AL187"/>
          <cell r="AN187"/>
        </row>
        <row r="188">
          <cell r="E188">
            <v>70</v>
          </cell>
          <cell r="I188"/>
          <cell r="J188">
            <v>0</v>
          </cell>
          <cell r="O188"/>
          <cell r="P188"/>
          <cell r="Q188"/>
          <cell r="V188"/>
          <cell r="Y188">
            <v>0</v>
          </cell>
          <cell r="Z188">
            <v>0</v>
          </cell>
          <cell r="AL188"/>
          <cell r="AN188"/>
        </row>
        <row r="189">
          <cell r="E189">
            <v>71</v>
          </cell>
          <cell r="I189"/>
          <cell r="J189">
            <v>0</v>
          </cell>
          <cell r="O189"/>
          <cell r="P189"/>
          <cell r="Q189"/>
          <cell r="V189"/>
          <cell r="Y189">
            <v>0</v>
          </cell>
          <cell r="Z189">
            <v>0</v>
          </cell>
          <cell r="AL189"/>
          <cell r="AN189"/>
        </row>
        <row r="190">
          <cell r="E190">
            <v>72</v>
          </cell>
          <cell r="I190"/>
          <cell r="J190">
            <v>0</v>
          </cell>
          <cell r="O190"/>
          <cell r="P190"/>
          <cell r="Q190"/>
          <cell r="V190"/>
          <cell r="Y190">
            <v>0</v>
          </cell>
          <cell r="Z190">
            <v>0</v>
          </cell>
          <cell r="AL190"/>
          <cell r="AN190"/>
        </row>
        <row r="191">
          <cell r="E191">
            <v>73</v>
          </cell>
          <cell r="I191"/>
          <cell r="J191">
            <v>0</v>
          </cell>
          <cell r="O191"/>
          <cell r="P191"/>
          <cell r="Q191"/>
          <cell r="V191"/>
          <cell r="Y191">
            <v>0</v>
          </cell>
          <cell r="Z191">
            <v>0</v>
          </cell>
          <cell r="AL191"/>
          <cell r="AN191"/>
        </row>
        <row r="192">
          <cell r="E192">
            <v>74</v>
          </cell>
          <cell r="I192"/>
          <cell r="J192">
            <v>0</v>
          </cell>
          <cell r="O192"/>
          <cell r="P192"/>
          <cell r="Q192"/>
          <cell r="V192"/>
          <cell r="Y192">
            <v>0</v>
          </cell>
          <cell r="Z192">
            <v>0</v>
          </cell>
          <cell r="AL192"/>
          <cell r="AN192"/>
        </row>
        <row r="193">
          <cell r="E193">
            <v>75</v>
          </cell>
          <cell r="I193"/>
          <cell r="J193">
            <v>0</v>
          </cell>
          <cell r="O193"/>
          <cell r="P193"/>
          <cell r="Q193"/>
          <cell r="V193"/>
          <cell r="Y193">
            <v>0</v>
          </cell>
          <cell r="Z193">
            <v>0</v>
          </cell>
          <cell r="AL193"/>
          <cell r="AN193"/>
        </row>
        <row r="194">
          <cell r="E194">
            <v>76</v>
          </cell>
          <cell r="I194"/>
          <cell r="J194">
            <v>0</v>
          </cell>
          <cell r="O194"/>
          <cell r="P194"/>
          <cell r="Q194"/>
          <cell r="V194"/>
          <cell r="Y194">
            <v>0</v>
          </cell>
          <cell r="Z194">
            <v>0</v>
          </cell>
          <cell r="AL194"/>
          <cell r="AN194"/>
        </row>
        <row r="195">
          <cell r="E195">
            <v>77</v>
          </cell>
          <cell r="I195"/>
          <cell r="J195">
            <v>0</v>
          </cell>
          <cell r="O195"/>
          <cell r="P195"/>
          <cell r="Q195"/>
          <cell r="V195"/>
          <cell r="Y195">
            <v>0</v>
          </cell>
          <cell r="Z195">
            <v>0</v>
          </cell>
          <cell r="AL195"/>
          <cell r="AN195"/>
        </row>
        <row r="196">
          <cell r="E196">
            <v>78</v>
          </cell>
          <cell r="I196"/>
          <cell r="J196">
            <v>0</v>
          </cell>
          <cell r="O196"/>
          <cell r="P196"/>
          <cell r="Q196"/>
          <cell r="V196"/>
          <cell r="Y196">
            <v>0</v>
          </cell>
          <cell r="Z196">
            <v>0</v>
          </cell>
          <cell r="AL196"/>
          <cell r="AN196"/>
        </row>
        <row r="197">
          <cell r="E197">
            <v>79</v>
          </cell>
          <cell r="I197"/>
          <cell r="J197">
            <v>0</v>
          </cell>
          <cell r="O197"/>
          <cell r="P197"/>
          <cell r="Q197"/>
          <cell r="V197"/>
          <cell r="Y197">
            <v>0</v>
          </cell>
          <cell r="Z197">
            <v>0</v>
          </cell>
          <cell r="AL197"/>
          <cell r="AN197"/>
        </row>
        <row r="198">
          <cell r="E198">
            <v>80</v>
          </cell>
          <cell r="I198"/>
          <cell r="J198">
            <v>0</v>
          </cell>
          <cell r="O198"/>
          <cell r="P198"/>
          <cell r="Q198"/>
          <cell r="V198"/>
          <cell r="Y198">
            <v>0</v>
          </cell>
          <cell r="Z198">
            <v>0</v>
          </cell>
          <cell r="AL198"/>
          <cell r="AN198"/>
        </row>
        <row r="199">
          <cell r="E199">
            <v>81</v>
          </cell>
          <cell r="I199"/>
          <cell r="J199">
            <v>0</v>
          </cell>
          <cell r="O199"/>
          <cell r="P199"/>
          <cell r="Q199"/>
          <cell r="V199"/>
          <cell r="Y199">
            <v>0</v>
          </cell>
          <cell r="Z199">
            <v>0</v>
          </cell>
          <cell r="AL199"/>
          <cell r="AN199"/>
        </row>
        <row r="200">
          <cell r="E200">
            <v>82</v>
          </cell>
          <cell r="I200"/>
          <cell r="J200">
            <v>0</v>
          </cell>
          <cell r="O200"/>
          <cell r="P200"/>
          <cell r="Q200"/>
          <cell r="V200"/>
          <cell r="Y200">
            <v>0</v>
          </cell>
          <cell r="Z200">
            <v>0</v>
          </cell>
          <cell r="AL200"/>
          <cell r="AN200"/>
        </row>
        <row r="201">
          <cell r="E201">
            <v>83</v>
          </cell>
          <cell r="I201"/>
          <cell r="J201">
            <v>0</v>
          </cell>
          <cell r="O201"/>
          <cell r="P201"/>
          <cell r="Q201"/>
          <cell r="V201"/>
          <cell r="Y201">
            <v>0</v>
          </cell>
          <cell r="Z201">
            <v>0</v>
          </cell>
          <cell r="AL201"/>
          <cell r="AN201"/>
        </row>
        <row r="202">
          <cell r="E202">
            <v>84</v>
          </cell>
          <cell r="I202"/>
          <cell r="J202">
            <v>0</v>
          </cell>
          <cell r="O202"/>
          <cell r="P202"/>
          <cell r="Q202"/>
          <cell r="V202"/>
          <cell r="Y202">
            <v>0</v>
          </cell>
          <cell r="Z202">
            <v>0</v>
          </cell>
          <cell r="AL202"/>
          <cell r="AN202"/>
        </row>
        <row r="203">
          <cell r="E203">
            <v>85</v>
          </cell>
          <cell r="I203"/>
          <cell r="J203">
            <v>0</v>
          </cell>
          <cell r="O203"/>
          <cell r="P203"/>
          <cell r="Q203"/>
          <cell r="V203"/>
          <cell r="Y203">
            <v>0</v>
          </cell>
          <cell r="Z203">
            <v>0</v>
          </cell>
          <cell r="AL203"/>
          <cell r="AN203"/>
        </row>
        <row r="204">
          <cell r="E204">
            <v>86</v>
          </cell>
          <cell r="I204"/>
          <cell r="J204">
            <v>0</v>
          </cell>
          <cell r="O204"/>
          <cell r="P204"/>
          <cell r="Q204"/>
          <cell r="V204"/>
          <cell r="Y204">
            <v>0</v>
          </cell>
          <cell r="Z204">
            <v>0</v>
          </cell>
          <cell r="AL204"/>
          <cell r="AN204"/>
        </row>
        <row r="205">
          <cell r="E205">
            <v>87</v>
          </cell>
          <cell r="I205"/>
          <cell r="J205">
            <v>0</v>
          </cell>
          <cell r="O205"/>
          <cell r="P205"/>
          <cell r="Q205"/>
          <cell r="V205"/>
          <cell r="Y205">
            <v>0</v>
          </cell>
          <cell r="Z205">
            <v>0</v>
          </cell>
          <cell r="AL205"/>
          <cell r="AN205"/>
        </row>
        <row r="206">
          <cell r="E206">
            <v>88</v>
          </cell>
          <cell r="I206"/>
          <cell r="J206">
            <v>0</v>
          </cell>
          <cell r="O206"/>
          <cell r="P206"/>
          <cell r="Q206"/>
          <cell r="V206"/>
          <cell r="Y206">
            <v>0</v>
          </cell>
          <cell r="Z206">
            <v>0</v>
          </cell>
          <cell r="AL206"/>
          <cell r="AN206"/>
        </row>
        <row r="207">
          <cell r="E207">
            <v>89</v>
          </cell>
          <cell r="I207"/>
          <cell r="J207">
            <v>0</v>
          </cell>
          <cell r="O207"/>
          <cell r="P207"/>
          <cell r="Q207"/>
          <cell r="V207"/>
          <cell r="Y207">
            <v>0</v>
          </cell>
          <cell r="Z207">
            <v>0</v>
          </cell>
          <cell r="AL207"/>
          <cell r="AN207"/>
        </row>
        <row r="208">
          <cell r="E208">
            <v>90</v>
          </cell>
          <cell r="I208"/>
          <cell r="J208">
            <v>0</v>
          </cell>
          <cell r="O208"/>
          <cell r="P208"/>
          <cell r="Q208"/>
          <cell r="V208"/>
          <cell r="Y208">
            <v>0</v>
          </cell>
          <cell r="Z208">
            <v>0</v>
          </cell>
          <cell r="AL208"/>
          <cell r="AN208"/>
        </row>
        <row r="209">
          <cell r="E209">
            <v>91</v>
          </cell>
          <cell r="I209"/>
          <cell r="J209">
            <v>0</v>
          </cell>
          <cell r="O209"/>
          <cell r="P209"/>
          <cell r="Q209"/>
          <cell r="V209"/>
          <cell r="Y209">
            <v>0</v>
          </cell>
          <cell r="Z209">
            <v>0</v>
          </cell>
          <cell r="AL209"/>
          <cell r="AN209"/>
        </row>
        <row r="210">
          <cell r="E210">
            <v>92</v>
          </cell>
          <cell r="I210"/>
          <cell r="J210">
            <v>0</v>
          </cell>
          <cell r="O210"/>
          <cell r="P210"/>
          <cell r="Q210"/>
          <cell r="V210"/>
          <cell r="Y210">
            <v>0</v>
          </cell>
          <cell r="Z210">
            <v>0</v>
          </cell>
          <cell r="AL210"/>
          <cell r="AN210"/>
        </row>
        <row r="211">
          <cell r="E211">
            <v>93</v>
          </cell>
          <cell r="I211"/>
          <cell r="J211">
            <v>0</v>
          </cell>
          <cell r="O211"/>
          <cell r="P211"/>
          <cell r="Q211"/>
          <cell r="V211"/>
          <cell r="Y211">
            <v>0</v>
          </cell>
          <cell r="Z211">
            <v>0</v>
          </cell>
          <cell r="AL211"/>
          <cell r="AN211"/>
        </row>
        <row r="212">
          <cell r="E212">
            <v>94</v>
          </cell>
          <cell r="I212"/>
          <cell r="J212">
            <v>0</v>
          </cell>
          <cell r="O212"/>
          <cell r="P212"/>
          <cell r="Q212"/>
          <cell r="V212"/>
          <cell r="Y212">
            <v>0</v>
          </cell>
          <cell r="Z212">
            <v>0</v>
          </cell>
          <cell r="AL212"/>
          <cell r="AN212"/>
        </row>
        <row r="213">
          <cell r="E213">
            <v>95</v>
          </cell>
          <cell r="I213"/>
          <cell r="J213">
            <v>0</v>
          </cell>
          <cell r="O213"/>
          <cell r="P213"/>
          <cell r="Q213"/>
          <cell r="V213"/>
          <cell r="Y213">
            <v>0</v>
          </cell>
          <cell r="Z213">
            <v>0</v>
          </cell>
          <cell r="AL213"/>
          <cell r="AN213"/>
        </row>
        <row r="214">
          <cell r="E214">
            <v>96</v>
          </cell>
          <cell r="I214"/>
          <cell r="J214">
            <v>0</v>
          </cell>
          <cell r="O214"/>
          <cell r="P214"/>
          <cell r="Q214"/>
          <cell r="V214"/>
          <cell r="Y214">
            <v>0</v>
          </cell>
          <cell r="Z214">
            <v>0</v>
          </cell>
          <cell r="AL214"/>
          <cell r="AN214"/>
        </row>
        <row r="215">
          <cell r="E215">
            <v>97</v>
          </cell>
          <cell r="I215"/>
          <cell r="J215">
            <v>0</v>
          </cell>
          <cell r="O215"/>
          <cell r="P215"/>
          <cell r="Q215"/>
          <cell r="V215"/>
          <cell r="Y215">
            <v>0</v>
          </cell>
          <cell r="Z215">
            <v>0</v>
          </cell>
          <cell r="AL215"/>
          <cell r="AN215"/>
        </row>
        <row r="216">
          <cell r="E216">
            <v>98</v>
          </cell>
          <cell r="I216"/>
          <cell r="J216">
            <v>0</v>
          </cell>
          <cell r="O216"/>
          <cell r="P216"/>
          <cell r="Q216"/>
          <cell r="V216"/>
          <cell r="Y216">
            <v>0</v>
          </cell>
          <cell r="Z216">
            <v>0</v>
          </cell>
          <cell r="AL216"/>
          <cell r="AN216"/>
        </row>
        <row r="217">
          <cell r="E217">
            <v>99</v>
          </cell>
          <cell r="I217"/>
          <cell r="J217">
            <v>0</v>
          </cell>
          <cell r="O217"/>
          <cell r="P217"/>
          <cell r="Q217"/>
          <cell r="V217"/>
          <cell r="Y217">
            <v>0</v>
          </cell>
          <cell r="Z217">
            <v>0</v>
          </cell>
          <cell r="AL217"/>
          <cell r="AN217"/>
        </row>
        <row r="218">
          <cell r="E218">
            <v>100</v>
          </cell>
          <cell r="I218"/>
          <cell r="J218">
            <v>0</v>
          </cell>
          <cell r="O218"/>
          <cell r="P218"/>
          <cell r="Q218"/>
          <cell r="V218"/>
          <cell r="Y218">
            <v>0</v>
          </cell>
          <cell r="Z218">
            <v>0</v>
          </cell>
          <cell r="AL218"/>
          <cell r="AN218"/>
        </row>
        <row r="219">
          <cell r="E219">
            <v>101</v>
          </cell>
          <cell r="I219"/>
          <cell r="J219">
            <v>0</v>
          </cell>
          <cell r="O219"/>
          <cell r="P219"/>
          <cell r="Q219"/>
          <cell r="V219"/>
          <cell r="Y219">
            <v>0</v>
          </cell>
          <cell r="Z219">
            <v>0</v>
          </cell>
          <cell r="AL219"/>
          <cell r="AN219"/>
        </row>
        <row r="220">
          <cell r="E220">
            <v>102</v>
          </cell>
          <cell r="I220"/>
          <cell r="J220">
            <v>0</v>
          </cell>
          <cell r="O220"/>
          <cell r="P220"/>
          <cell r="Q220"/>
          <cell r="V220"/>
          <cell r="Y220">
            <v>0</v>
          </cell>
          <cell r="Z220">
            <v>0</v>
          </cell>
          <cell r="AL220"/>
          <cell r="AN220"/>
        </row>
        <row r="221">
          <cell r="E221">
            <v>103</v>
          </cell>
          <cell r="I221"/>
          <cell r="J221">
            <v>0</v>
          </cell>
          <cell r="O221"/>
          <cell r="P221"/>
          <cell r="Q221"/>
          <cell r="V221"/>
          <cell r="Y221">
            <v>0</v>
          </cell>
          <cell r="Z221">
            <v>0</v>
          </cell>
          <cell r="AL221"/>
          <cell r="AN221"/>
        </row>
        <row r="222">
          <cell r="E222">
            <v>104</v>
          </cell>
          <cell r="I222"/>
          <cell r="J222">
            <v>0</v>
          </cell>
          <cell r="O222"/>
          <cell r="P222"/>
          <cell r="Q222"/>
          <cell r="V222"/>
          <cell r="Y222">
            <v>0</v>
          </cell>
          <cell r="Z222">
            <v>0</v>
          </cell>
          <cell r="AL222"/>
          <cell r="AN222"/>
        </row>
        <row r="223">
          <cell r="E223">
            <v>105</v>
          </cell>
          <cell r="I223"/>
          <cell r="J223">
            <v>0</v>
          </cell>
          <cell r="O223"/>
          <cell r="P223"/>
          <cell r="Q223"/>
          <cell r="V223"/>
          <cell r="Y223">
            <v>0</v>
          </cell>
          <cell r="Z223">
            <v>0</v>
          </cell>
          <cell r="AL223"/>
          <cell r="AN223"/>
        </row>
        <row r="224">
          <cell r="E224">
            <v>106</v>
          </cell>
          <cell r="I224"/>
          <cell r="J224">
            <v>0</v>
          </cell>
          <cell r="O224"/>
          <cell r="P224"/>
          <cell r="Q224"/>
          <cell r="V224"/>
          <cell r="Y224">
            <v>0</v>
          </cell>
          <cell r="Z224">
            <v>0</v>
          </cell>
          <cell r="AL224"/>
          <cell r="AN224"/>
        </row>
        <row r="225">
          <cell r="E225">
            <v>107</v>
          </cell>
          <cell r="I225"/>
          <cell r="J225">
            <v>0</v>
          </cell>
          <cell r="O225"/>
          <cell r="P225"/>
          <cell r="Q225"/>
          <cell r="V225"/>
          <cell r="Y225">
            <v>0</v>
          </cell>
          <cell r="Z225">
            <v>0</v>
          </cell>
          <cell r="AL225"/>
          <cell r="AN225"/>
        </row>
        <row r="226">
          <cell r="E226">
            <v>108</v>
          </cell>
          <cell r="I226"/>
          <cell r="J226">
            <v>0</v>
          </cell>
          <cell r="O226"/>
          <cell r="P226"/>
          <cell r="Q226"/>
          <cell r="V226"/>
          <cell r="Y226">
            <v>0</v>
          </cell>
          <cell r="Z226">
            <v>0</v>
          </cell>
          <cell r="AL226"/>
          <cell r="AN226"/>
        </row>
        <row r="227">
          <cell r="E227">
            <v>109</v>
          </cell>
          <cell r="I227"/>
          <cell r="J227">
            <v>0</v>
          </cell>
          <cell r="O227"/>
          <cell r="P227"/>
          <cell r="Q227"/>
          <cell r="V227"/>
          <cell r="Y227">
            <v>0</v>
          </cell>
          <cell r="Z227">
            <v>0</v>
          </cell>
          <cell r="AL227"/>
          <cell r="AN227"/>
        </row>
        <row r="228">
          <cell r="E228">
            <v>110</v>
          </cell>
          <cell r="I228"/>
          <cell r="J228">
            <v>0</v>
          </cell>
          <cell r="O228"/>
          <cell r="P228"/>
          <cell r="Q228"/>
          <cell r="V228"/>
          <cell r="Y228">
            <v>0</v>
          </cell>
          <cell r="Z228">
            <v>0</v>
          </cell>
          <cell r="AL228"/>
          <cell r="AN228"/>
        </row>
        <row r="229">
          <cell r="E229">
            <v>111</v>
          </cell>
          <cell r="I229"/>
          <cell r="J229">
            <v>0</v>
          </cell>
          <cell r="O229"/>
          <cell r="P229"/>
          <cell r="Q229"/>
          <cell r="V229"/>
          <cell r="Y229">
            <v>0</v>
          </cell>
          <cell r="Z229">
            <v>0</v>
          </cell>
          <cell r="AL229"/>
          <cell r="AN229"/>
        </row>
        <row r="230">
          <cell r="E230">
            <v>112</v>
          </cell>
          <cell r="I230"/>
          <cell r="J230">
            <v>0</v>
          </cell>
          <cell r="O230"/>
          <cell r="P230"/>
          <cell r="Q230"/>
          <cell r="V230"/>
          <cell r="Y230">
            <v>0</v>
          </cell>
          <cell r="Z230">
            <v>0</v>
          </cell>
          <cell r="AL230"/>
          <cell r="AN230"/>
        </row>
        <row r="231">
          <cell r="E231">
            <v>113</v>
          </cell>
          <cell r="I231"/>
          <cell r="J231">
            <v>0</v>
          </cell>
          <cell r="O231"/>
          <cell r="P231"/>
          <cell r="Q231"/>
          <cell r="V231"/>
          <cell r="Y231">
            <v>0</v>
          </cell>
          <cell r="Z231">
            <v>0</v>
          </cell>
          <cell r="AL231"/>
          <cell r="AN231"/>
        </row>
        <row r="232">
          <cell r="E232">
            <v>114</v>
          </cell>
          <cell r="I232"/>
          <cell r="J232">
            <v>0</v>
          </cell>
          <cell r="O232"/>
          <cell r="P232"/>
          <cell r="Q232"/>
          <cell r="V232"/>
          <cell r="Y232">
            <v>0</v>
          </cell>
          <cell r="Z232">
            <v>0</v>
          </cell>
          <cell r="AL232"/>
          <cell r="AN232"/>
        </row>
        <row r="233">
          <cell r="E233">
            <v>115</v>
          </cell>
          <cell r="I233"/>
          <cell r="J233">
            <v>0</v>
          </cell>
          <cell r="O233"/>
          <cell r="P233"/>
          <cell r="Q233"/>
          <cell r="V233"/>
          <cell r="Y233">
            <v>0</v>
          </cell>
          <cell r="Z233">
            <v>0</v>
          </cell>
          <cell r="AL233"/>
          <cell r="AN233"/>
        </row>
        <row r="234">
          <cell r="E234">
            <v>116</v>
          </cell>
          <cell r="I234"/>
          <cell r="J234">
            <v>0</v>
          </cell>
          <cell r="O234"/>
          <cell r="P234"/>
          <cell r="Q234"/>
          <cell r="V234"/>
          <cell r="Y234">
            <v>0</v>
          </cell>
          <cell r="Z234">
            <v>0</v>
          </cell>
          <cell r="AL234"/>
          <cell r="AN234"/>
        </row>
        <row r="235">
          <cell r="E235">
            <v>117</v>
          </cell>
          <cell r="I235"/>
          <cell r="J235">
            <v>0</v>
          </cell>
          <cell r="O235"/>
          <cell r="P235"/>
          <cell r="Q235"/>
          <cell r="V235"/>
          <cell r="Y235">
            <v>0</v>
          </cell>
          <cell r="Z235">
            <v>0</v>
          </cell>
          <cell r="AL235"/>
          <cell r="AN235"/>
        </row>
        <row r="236">
          <cell r="E236">
            <v>118</v>
          </cell>
          <cell r="I236"/>
          <cell r="J236">
            <v>0</v>
          </cell>
          <cell r="O236"/>
          <cell r="P236"/>
          <cell r="Q236"/>
          <cell r="V236"/>
          <cell r="Y236">
            <v>0</v>
          </cell>
          <cell r="Z236">
            <v>0</v>
          </cell>
          <cell r="AL236"/>
          <cell r="AN236"/>
        </row>
        <row r="237">
          <cell r="E237">
            <v>119</v>
          </cell>
          <cell r="I237"/>
          <cell r="J237">
            <v>0</v>
          </cell>
          <cell r="O237"/>
          <cell r="P237"/>
          <cell r="Q237"/>
          <cell r="V237"/>
          <cell r="Y237">
            <v>0</v>
          </cell>
          <cell r="Z237">
            <v>0</v>
          </cell>
          <cell r="AL237"/>
          <cell r="AN237"/>
        </row>
        <row r="238">
          <cell r="E238">
            <v>120</v>
          </cell>
          <cell r="I238"/>
          <cell r="J238">
            <v>0</v>
          </cell>
          <cell r="O238"/>
          <cell r="P238"/>
          <cell r="Q238"/>
          <cell r="V238"/>
          <cell r="Y238">
            <v>0</v>
          </cell>
          <cell r="Z238">
            <v>0</v>
          </cell>
          <cell r="AL238"/>
          <cell r="AN238"/>
        </row>
        <row r="239">
          <cell r="E239">
            <v>121</v>
          </cell>
          <cell r="I239"/>
          <cell r="J239">
            <v>0</v>
          </cell>
          <cell r="O239"/>
          <cell r="P239"/>
          <cell r="Q239"/>
          <cell r="V239"/>
          <cell r="Y239">
            <v>0</v>
          </cell>
          <cell r="Z239">
            <v>0</v>
          </cell>
          <cell r="AL239"/>
          <cell r="AN239"/>
        </row>
        <row r="240">
          <cell r="E240">
            <v>122</v>
          </cell>
          <cell r="I240"/>
          <cell r="J240">
            <v>0</v>
          </cell>
          <cell r="O240"/>
          <cell r="P240"/>
          <cell r="Q240"/>
          <cell r="V240"/>
          <cell r="Y240">
            <v>0</v>
          </cell>
          <cell r="Z240">
            <v>0</v>
          </cell>
          <cell r="AL240"/>
          <cell r="AN240"/>
        </row>
        <row r="241">
          <cell r="E241">
            <v>123</v>
          </cell>
          <cell r="I241"/>
          <cell r="J241">
            <v>0</v>
          </cell>
          <cell r="O241"/>
          <cell r="P241"/>
          <cell r="Q241"/>
          <cell r="V241"/>
          <cell r="Y241">
            <v>0</v>
          </cell>
          <cell r="Z241">
            <v>0</v>
          </cell>
          <cell r="AL241"/>
          <cell r="AN241"/>
        </row>
        <row r="242">
          <cell r="E242">
            <v>124</v>
          </cell>
          <cell r="I242"/>
          <cell r="J242">
            <v>0</v>
          </cell>
          <cell r="O242"/>
          <cell r="P242"/>
          <cell r="Q242"/>
          <cell r="V242"/>
          <cell r="Y242">
            <v>0</v>
          </cell>
          <cell r="Z242">
            <v>0</v>
          </cell>
          <cell r="AL242"/>
          <cell r="AN242"/>
        </row>
        <row r="243">
          <cell r="E243">
            <v>125</v>
          </cell>
          <cell r="I243"/>
          <cell r="J243">
            <v>0</v>
          </cell>
          <cell r="O243"/>
          <cell r="P243"/>
          <cell r="Q243"/>
          <cell r="V243"/>
          <cell r="Y243">
            <v>0</v>
          </cell>
          <cell r="Z243">
            <v>0</v>
          </cell>
          <cell r="AL243"/>
          <cell r="AN243"/>
        </row>
        <row r="244">
          <cell r="E244">
            <v>126</v>
          </cell>
          <cell r="I244"/>
          <cell r="J244">
            <v>0</v>
          </cell>
          <cell r="O244"/>
          <cell r="P244"/>
          <cell r="Q244"/>
          <cell r="V244"/>
          <cell r="Y244">
            <v>0</v>
          </cell>
          <cell r="Z244">
            <v>0</v>
          </cell>
          <cell r="AL244"/>
          <cell r="AN244"/>
        </row>
        <row r="245">
          <cell r="E245">
            <v>127</v>
          </cell>
          <cell r="I245"/>
          <cell r="J245">
            <v>0</v>
          </cell>
          <cell r="O245"/>
          <cell r="P245"/>
          <cell r="Q245"/>
          <cell r="V245"/>
          <cell r="Y245">
            <v>0</v>
          </cell>
          <cell r="Z245">
            <v>0</v>
          </cell>
          <cell r="AL245"/>
          <cell r="AN245"/>
        </row>
        <row r="246">
          <cell r="E246">
            <v>128</v>
          </cell>
          <cell r="I246"/>
          <cell r="J246">
            <v>0</v>
          </cell>
          <cell r="O246"/>
          <cell r="P246"/>
          <cell r="Q246"/>
          <cell r="V246"/>
          <cell r="Y246">
            <v>0</v>
          </cell>
          <cell r="Z246">
            <v>0</v>
          </cell>
          <cell r="AL246"/>
          <cell r="AN246"/>
        </row>
        <row r="247">
          <cell r="E247">
            <v>129</v>
          </cell>
          <cell r="I247"/>
          <cell r="J247">
            <v>0</v>
          </cell>
          <cell r="O247"/>
          <cell r="P247"/>
          <cell r="Q247"/>
          <cell r="V247"/>
          <cell r="Y247">
            <v>0</v>
          </cell>
          <cell r="Z247">
            <v>0</v>
          </cell>
          <cell r="AL247"/>
          <cell r="AN247"/>
        </row>
        <row r="248">
          <cell r="E248">
            <v>130</v>
          </cell>
          <cell r="I248"/>
          <cell r="J248">
            <v>0</v>
          </cell>
          <cell r="O248"/>
          <cell r="P248"/>
          <cell r="Q248"/>
          <cell r="V248"/>
          <cell r="Y248">
            <v>0</v>
          </cell>
          <cell r="Z248">
            <v>0</v>
          </cell>
          <cell r="AL248"/>
          <cell r="AN248"/>
        </row>
        <row r="249">
          <cell r="E249">
            <v>131</v>
          </cell>
          <cell r="I249"/>
          <cell r="J249">
            <v>0</v>
          </cell>
          <cell r="O249"/>
          <cell r="P249"/>
          <cell r="Q249"/>
          <cell r="V249"/>
          <cell r="Y249">
            <v>0</v>
          </cell>
          <cell r="Z249">
            <v>0</v>
          </cell>
          <cell r="AL249"/>
          <cell r="AN249"/>
        </row>
        <row r="250">
          <cell r="E250">
            <v>132</v>
          </cell>
          <cell r="I250"/>
          <cell r="J250">
            <v>0</v>
          </cell>
          <cell r="O250"/>
          <cell r="P250"/>
          <cell r="Q250"/>
          <cell r="V250"/>
          <cell r="Y250">
            <v>0</v>
          </cell>
          <cell r="Z250">
            <v>0</v>
          </cell>
          <cell r="AL250"/>
          <cell r="AN250"/>
        </row>
        <row r="251">
          <cell r="E251">
            <v>133</v>
          </cell>
          <cell r="I251"/>
          <cell r="J251">
            <v>0</v>
          </cell>
          <cell r="O251"/>
          <cell r="P251"/>
          <cell r="Q251"/>
          <cell r="V251"/>
          <cell r="Y251">
            <v>0</v>
          </cell>
          <cell r="Z251">
            <v>0</v>
          </cell>
          <cell r="AL251"/>
          <cell r="AN251"/>
        </row>
        <row r="252">
          <cell r="E252">
            <v>134</v>
          </cell>
          <cell r="I252"/>
          <cell r="J252">
            <v>0</v>
          </cell>
          <cell r="O252"/>
          <cell r="P252"/>
          <cell r="Q252"/>
          <cell r="V252"/>
          <cell r="Y252">
            <v>0</v>
          </cell>
          <cell r="Z252">
            <v>0</v>
          </cell>
          <cell r="AL252"/>
          <cell r="AN252"/>
        </row>
        <row r="253">
          <cell r="E253">
            <v>135</v>
          </cell>
          <cell r="I253"/>
          <cell r="J253">
            <v>0</v>
          </cell>
          <cell r="O253"/>
          <cell r="P253"/>
          <cell r="Q253"/>
          <cell r="V253"/>
          <cell r="Y253">
            <v>0</v>
          </cell>
          <cell r="Z253">
            <v>0</v>
          </cell>
          <cell r="AL253"/>
          <cell r="AN253"/>
        </row>
        <row r="254">
          <cell r="E254">
            <v>136</v>
          </cell>
          <cell r="I254"/>
          <cell r="J254">
            <v>0</v>
          </cell>
          <cell r="O254"/>
          <cell r="P254"/>
          <cell r="Q254"/>
          <cell r="V254"/>
          <cell r="Y254">
            <v>0</v>
          </cell>
          <cell r="Z254">
            <v>0</v>
          </cell>
          <cell r="AL254"/>
          <cell r="AN254"/>
        </row>
        <row r="255">
          <cell r="E255">
            <v>137</v>
          </cell>
          <cell r="I255"/>
          <cell r="J255">
            <v>0</v>
          </cell>
          <cell r="O255"/>
          <cell r="P255"/>
          <cell r="Q255"/>
          <cell r="V255"/>
          <cell r="Y255">
            <v>0</v>
          </cell>
          <cell r="Z255">
            <v>0</v>
          </cell>
          <cell r="AL255"/>
          <cell r="AN255"/>
        </row>
        <row r="256">
          <cell r="E256">
            <v>138</v>
          </cell>
          <cell r="I256"/>
          <cell r="J256">
            <v>0</v>
          </cell>
          <cell r="O256"/>
          <cell r="P256"/>
          <cell r="Q256"/>
          <cell r="V256"/>
          <cell r="Y256">
            <v>0</v>
          </cell>
          <cell r="Z256">
            <v>0</v>
          </cell>
          <cell r="AL256"/>
          <cell r="AN256"/>
        </row>
        <row r="257">
          <cell r="E257">
            <v>139</v>
          </cell>
          <cell r="I257"/>
          <cell r="J257">
            <v>0</v>
          </cell>
          <cell r="O257"/>
          <cell r="P257"/>
          <cell r="Q257"/>
          <cell r="V257"/>
          <cell r="Y257">
            <v>0</v>
          </cell>
          <cell r="Z257">
            <v>0</v>
          </cell>
          <cell r="AL257"/>
          <cell r="AN257"/>
        </row>
        <row r="258">
          <cell r="E258">
            <v>140</v>
          </cell>
          <cell r="I258"/>
          <cell r="J258">
            <v>0</v>
          </cell>
          <cell r="O258"/>
          <cell r="P258"/>
          <cell r="Q258"/>
          <cell r="V258"/>
          <cell r="Y258">
            <v>0</v>
          </cell>
          <cell r="Z258">
            <v>0</v>
          </cell>
          <cell r="AL258"/>
          <cell r="AN258"/>
        </row>
        <row r="259">
          <cell r="E259">
            <v>141</v>
          </cell>
          <cell r="I259"/>
          <cell r="J259">
            <v>0</v>
          </cell>
          <cell r="O259"/>
          <cell r="P259"/>
          <cell r="Q259"/>
          <cell r="V259"/>
          <cell r="Y259">
            <v>0</v>
          </cell>
          <cell r="Z259">
            <v>0</v>
          </cell>
          <cell r="AL259"/>
          <cell r="AN259"/>
        </row>
        <row r="260">
          <cell r="E260">
            <v>142</v>
          </cell>
          <cell r="I260"/>
          <cell r="J260">
            <v>0</v>
          </cell>
          <cell r="O260"/>
          <cell r="P260"/>
          <cell r="Q260"/>
          <cell r="V260"/>
          <cell r="Y260">
            <v>0</v>
          </cell>
          <cell r="Z260">
            <v>0</v>
          </cell>
          <cell r="AL260"/>
          <cell r="AN260"/>
        </row>
        <row r="261">
          <cell r="E261">
            <v>143</v>
          </cell>
          <cell r="I261"/>
          <cell r="J261">
            <v>0</v>
          </cell>
          <cell r="O261"/>
          <cell r="P261"/>
          <cell r="Q261"/>
          <cell r="V261"/>
          <cell r="Y261">
            <v>0</v>
          </cell>
          <cell r="Z261">
            <v>0</v>
          </cell>
          <cell r="AL261"/>
          <cell r="AN261"/>
        </row>
        <row r="262">
          <cell r="E262">
            <v>144</v>
          </cell>
          <cell r="I262"/>
          <cell r="J262">
            <v>0</v>
          </cell>
          <cell r="O262"/>
          <cell r="P262"/>
          <cell r="Q262"/>
          <cell r="V262"/>
          <cell r="Y262">
            <v>0</v>
          </cell>
          <cell r="Z262">
            <v>0</v>
          </cell>
          <cell r="AL262"/>
          <cell r="AN262"/>
        </row>
        <row r="263">
          <cell r="E263">
            <v>145</v>
          </cell>
          <cell r="I263"/>
          <cell r="J263">
            <v>0</v>
          </cell>
          <cell r="O263"/>
          <cell r="P263"/>
          <cell r="Q263"/>
          <cell r="V263"/>
          <cell r="Y263">
            <v>0</v>
          </cell>
          <cell r="Z263">
            <v>0</v>
          </cell>
          <cell r="AL263"/>
          <cell r="AN263"/>
        </row>
        <row r="264">
          <cell r="E264">
            <v>146</v>
          </cell>
          <cell r="I264"/>
          <cell r="J264">
            <v>0</v>
          </cell>
          <cell r="O264"/>
          <cell r="P264"/>
          <cell r="Q264"/>
          <cell r="V264"/>
          <cell r="Y264">
            <v>0</v>
          </cell>
          <cell r="Z264">
            <v>0</v>
          </cell>
          <cell r="AL264"/>
          <cell r="AN264"/>
        </row>
        <row r="265">
          <cell r="E265">
            <v>147</v>
          </cell>
          <cell r="I265"/>
          <cell r="J265">
            <v>0</v>
          </cell>
          <cell r="O265"/>
          <cell r="P265"/>
          <cell r="Q265"/>
          <cell r="V265"/>
          <cell r="Y265">
            <v>0</v>
          </cell>
          <cell r="Z265">
            <v>0</v>
          </cell>
          <cell r="AL265"/>
          <cell r="AN265"/>
        </row>
        <row r="266">
          <cell r="E266">
            <v>148</v>
          </cell>
          <cell r="I266"/>
          <cell r="J266">
            <v>0</v>
          </cell>
          <cell r="O266"/>
          <cell r="P266"/>
          <cell r="Q266"/>
          <cell r="V266"/>
          <cell r="Y266">
            <v>0</v>
          </cell>
          <cell r="Z266">
            <v>0</v>
          </cell>
          <cell r="AL266"/>
          <cell r="AN266"/>
        </row>
        <row r="267">
          <cell r="E267">
            <v>149</v>
          </cell>
          <cell r="I267"/>
          <cell r="J267">
            <v>0</v>
          </cell>
          <cell r="O267"/>
          <cell r="P267"/>
          <cell r="Q267"/>
          <cell r="V267"/>
          <cell r="Y267">
            <v>0</v>
          </cell>
          <cell r="Z267">
            <v>0</v>
          </cell>
          <cell r="AL267"/>
          <cell r="AN267"/>
        </row>
        <row r="268">
          <cell r="E268">
            <v>150</v>
          </cell>
          <cell r="I268"/>
          <cell r="J268">
            <v>0</v>
          </cell>
          <cell r="O268"/>
          <cell r="P268"/>
          <cell r="Q268"/>
          <cell r="V268"/>
          <cell r="Y268">
            <v>0</v>
          </cell>
          <cell r="Z268">
            <v>0</v>
          </cell>
          <cell r="AL268"/>
          <cell r="AN268"/>
        </row>
        <row r="269">
          <cell r="E269">
            <v>151</v>
          </cell>
          <cell r="I269"/>
          <cell r="J269">
            <v>0</v>
          </cell>
          <cell r="O269"/>
          <cell r="P269"/>
          <cell r="Q269"/>
          <cell r="V269"/>
          <cell r="Y269">
            <v>0</v>
          </cell>
          <cell r="Z269">
            <v>0</v>
          </cell>
          <cell r="AL269"/>
          <cell r="AN269"/>
        </row>
        <row r="270">
          <cell r="E270">
            <v>152</v>
          </cell>
          <cell r="I270"/>
          <cell r="J270">
            <v>0</v>
          </cell>
          <cell r="O270"/>
          <cell r="P270"/>
          <cell r="Q270"/>
          <cell r="V270"/>
          <cell r="Y270">
            <v>0</v>
          </cell>
          <cell r="Z270">
            <v>0</v>
          </cell>
          <cell r="AL270"/>
          <cell r="AN270"/>
        </row>
        <row r="271">
          <cell r="E271">
            <v>153</v>
          </cell>
          <cell r="I271"/>
          <cell r="J271">
            <v>0</v>
          </cell>
          <cell r="O271"/>
          <cell r="P271"/>
          <cell r="Q271"/>
          <cell r="V271"/>
          <cell r="Y271">
            <v>0</v>
          </cell>
          <cell r="Z271">
            <v>0</v>
          </cell>
          <cell r="AL271"/>
          <cell r="AN271"/>
        </row>
        <row r="272">
          <cell r="E272">
            <v>154</v>
          </cell>
          <cell r="I272"/>
          <cell r="J272">
            <v>0</v>
          </cell>
          <cell r="O272"/>
          <cell r="P272"/>
          <cell r="Q272"/>
          <cell r="V272"/>
          <cell r="Y272">
            <v>0</v>
          </cell>
          <cell r="Z272">
            <v>0</v>
          </cell>
          <cell r="AL272"/>
          <cell r="AN272"/>
        </row>
        <row r="273">
          <cell r="E273">
            <v>155</v>
          </cell>
          <cell r="I273"/>
          <cell r="J273">
            <v>0</v>
          </cell>
          <cell r="O273"/>
          <cell r="P273"/>
          <cell r="Q273"/>
          <cell r="V273"/>
          <cell r="Y273">
            <v>0</v>
          </cell>
          <cell r="Z273">
            <v>0</v>
          </cell>
          <cell r="AL273"/>
          <cell r="AN273"/>
        </row>
        <row r="274">
          <cell r="E274">
            <v>156</v>
          </cell>
          <cell r="I274"/>
          <cell r="J274">
            <v>0</v>
          </cell>
          <cell r="O274"/>
          <cell r="P274"/>
          <cell r="Q274"/>
          <cell r="V274"/>
          <cell r="Y274">
            <v>0</v>
          </cell>
          <cell r="Z274">
            <v>0</v>
          </cell>
          <cell r="AL274"/>
          <cell r="AN274"/>
        </row>
        <row r="275">
          <cell r="E275">
            <v>157</v>
          </cell>
          <cell r="I275"/>
          <cell r="J275">
            <v>0</v>
          </cell>
          <cell r="O275"/>
          <cell r="P275"/>
          <cell r="Q275"/>
          <cell r="V275"/>
          <cell r="Y275">
            <v>0</v>
          </cell>
          <cell r="Z275">
            <v>0</v>
          </cell>
          <cell r="AL275"/>
          <cell r="AN275"/>
        </row>
        <row r="276">
          <cell r="E276">
            <v>158</v>
          </cell>
          <cell r="I276"/>
          <cell r="J276">
            <v>0</v>
          </cell>
          <cell r="O276"/>
          <cell r="P276"/>
          <cell r="Q276"/>
          <cell r="V276"/>
          <cell r="Y276">
            <v>0</v>
          </cell>
          <cell r="Z276">
            <v>0</v>
          </cell>
          <cell r="AL276"/>
          <cell r="AN276"/>
        </row>
        <row r="277">
          <cell r="E277">
            <v>159</v>
          </cell>
          <cell r="I277"/>
          <cell r="J277">
            <v>0</v>
          </cell>
          <cell r="O277"/>
          <cell r="P277"/>
          <cell r="Q277"/>
          <cell r="V277"/>
          <cell r="Y277">
            <v>0</v>
          </cell>
          <cell r="Z277">
            <v>0</v>
          </cell>
          <cell r="AL277"/>
          <cell r="AN277"/>
        </row>
        <row r="278">
          <cell r="E278">
            <v>160</v>
          </cell>
          <cell r="I278"/>
          <cell r="J278">
            <v>0</v>
          </cell>
          <cell r="O278"/>
          <cell r="P278"/>
          <cell r="Q278"/>
          <cell r="V278"/>
          <cell r="Y278">
            <v>0</v>
          </cell>
          <cell r="Z278">
            <v>0</v>
          </cell>
          <cell r="AL278"/>
          <cell r="AN278"/>
        </row>
        <row r="279">
          <cell r="E279">
            <v>161</v>
          </cell>
          <cell r="I279"/>
          <cell r="J279">
            <v>0</v>
          </cell>
          <cell r="O279"/>
          <cell r="P279"/>
          <cell r="Q279"/>
          <cell r="V279"/>
          <cell r="Y279">
            <v>0</v>
          </cell>
          <cell r="Z279">
            <v>0</v>
          </cell>
          <cell r="AL279"/>
          <cell r="AN279"/>
        </row>
        <row r="280">
          <cell r="E280">
            <v>162</v>
          </cell>
          <cell r="I280"/>
          <cell r="J280">
            <v>0</v>
          </cell>
          <cell r="O280"/>
          <cell r="P280"/>
          <cell r="Q280"/>
          <cell r="V280"/>
          <cell r="Y280">
            <v>0</v>
          </cell>
          <cell r="Z280">
            <v>0</v>
          </cell>
          <cell r="AL280"/>
          <cell r="AN280"/>
        </row>
        <row r="281">
          <cell r="E281">
            <v>163</v>
          </cell>
          <cell r="I281"/>
          <cell r="J281">
            <v>0</v>
          </cell>
          <cell r="O281"/>
          <cell r="P281"/>
          <cell r="Q281"/>
          <cell r="V281"/>
          <cell r="Y281">
            <v>0</v>
          </cell>
          <cell r="Z281">
            <v>0</v>
          </cell>
          <cell r="AL281"/>
          <cell r="AN281"/>
        </row>
        <row r="282">
          <cell r="E282">
            <v>164</v>
          </cell>
          <cell r="I282"/>
          <cell r="J282">
            <v>0</v>
          </cell>
          <cell r="O282"/>
          <cell r="P282"/>
          <cell r="Q282"/>
          <cell r="V282"/>
          <cell r="Y282">
            <v>0</v>
          </cell>
          <cell r="Z282">
            <v>0</v>
          </cell>
          <cell r="AL282"/>
          <cell r="AN282"/>
        </row>
        <row r="283">
          <cell r="E283">
            <v>165</v>
          </cell>
          <cell r="I283"/>
          <cell r="J283">
            <v>0</v>
          </cell>
          <cell r="O283"/>
          <cell r="P283"/>
          <cell r="Q283"/>
          <cell r="V283"/>
          <cell r="Y283">
            <v>0</v>
          </cell>
          <cell r="Z283">
            <v>0</v>
          </cell>
          <cell r="AL283"/>
          <cell r="AN283"/>
        </row>
        <row r="284">
          <cell r="E284">
            <v>166</v>
          </cell>
          <cell r="I284"/>
          <cell r="J284">
            <v>0</v>
          </cell>
          <cell r="O284"/>
          <cell r="P284"/>
          <cell r="Q284"/>
          <cell r="V284"/>
          <cell r="Y284">
            <v>0</v>
          </cell>
          <cell r="Z284">
            <v>0</v>
          </cell>
          <cell r="AL284"/>
          <cell r="AN284"/>
        </row>
        <row r="285">
          <cell r="E285">
            <v>167</v>
          </cell>
          <cell r="I285"/>
          <cell r="J285">
            <v>0</v>
          </cell>
          <cell r="O285"/>
          <cell r="P285"/>
          <cell r="Q285"/>
          <cell r="V285"/>
          <cell r="Y285">
            <v>0</v>
          </cell>
          <cell r="Z285">
            <v>0</v>
          </cell>
          <cell r="AL285"/>
          <cell r="AN285"/>
        </row>
        <row r="286">
          <cell r="E286">
            <v>168</v>
          </cell>
          <cell r="I286"/>
          <cell r="J286">
            <v>0</v>
          </cell>
          <cell r="O286"/>
          <cell r="P286"/>
          <cell r="Q286"/>
          <cell r="V286"/>
          <cell r="Y286">
            <v>0</v>
          </cell>
          <cell r="Z286">
            <v>0</v>
          </cell>
          <cell r="AL286"/>
          <cell r="AN286"/>
        </row>
        <row r="287">
          <cell r="E287">
            <v>169</v>
          </cell>
          <cell r="I287"/>
          <cell r="J287">
            <v>0</v>
          </cell>
          <cell r="O287"/>
          <cell r="P287"/>
          <cell r="Q287"/>
          <cell r="V287"/>
          <cell r="Y287">
            <v>0</v>
          </cell>
          <cell r="Z287">
            <v>0</v>
          </cell>
          <cell r="AL287"/>
          <cell r="AN287"/>
        </row>
        <row r="288">
          <cell r="E288">
            <v>170</v>
          </cell>
          <cell r="I288"/>
          <cell r="J288">
            <v>0</v>
          </cell>
          <cell r="O288"/>
          <cell r="P288"/>
          <cell r="Q288"/>
          <cell r="V288"/>
          <cell r="Y288">
            <v>0</v>
          </cell>
          <cell r="Z288">
            <v>0</v>
          </cell>
          <cell r="AL288"/>
          <cell r="AN288"/>
        </row>
        <row r="289">
          <cell r="E289">
            <v>171</v>
          </cell>
          <cell r="I289"/>
          <cell r="J289">
            <v>0</v>
          </cell>
          <cell r="O289"/>
          <cell r="P289"/>
          <cell r="Q289"/>
          <cell r="V289"/>
          <cell r="Y289">
            <v>0</v>
          </cell>
          <cell r="Z289">
            <v>0</v>
          </cell>
          <cell r="AL289"/>
          <cell r="AN289"/>
        </row>
        <row r="290">
          <cell r="E290">
            <v>172</v>
          </cell>
          <cell r="I290"/>
          <cell r="J290">
            <v>0</v>
          </cell>
          <cell r="O290"/>
          <cell r="P290"/>
          <cell r="Q290"/>
          <cell r="V290"/>
          <cell r="Y290">
            <v>0</v>
          </cell>
          <cell r="Z290">
            <v>0</v>
          </cell>
          <cell r="AL290"/>
          <cell r="AN290"/>
        </row>
        <row r="291">
          <cell r="E291">
            <v>173</v>
          </cell>
          <cell r="I291"/>
          <cell r="J291">
            <v>0</v>
          </cell>
          <cell r="O291"/>
          <cell r="P291"/>
          <cell r="Q291"/>
          <cell r="V291"/>
          <cell r="Y291">
            <v>0</v>
          </cell>
          <cell r="Z291">
            <v>0</v>
          </cell>
          <cell r="AL291"/>
          <cell r="AN291"/>
        </row>
        <row r="292">
          <cell r="E292">
            <v>174</v>
          </cell>
          <cell r="I292"/>
          <cell r="J292">
            <v>0</v>
          </cell>
          <cell r="O292"/>
          <cell r="P292"/>
          <cell r="Q292"/>
          <cell r="V292"/>
          <cell r="Y292">
            <v>0</v>
          </cell>
          <cell r="Z292">
            <v>0</v>
          </cell>
          <cell r="AL292"/>
          <cell r="AN292"/>
        </row>
        <row r="293">
          <cell r="E293">
            <v>175</v>
          </cell>
          <cell r="I293"/>
          <cell r="J293">
            <v>0</v>
          </cell>
          <cell r="O293"/>
          <cell r="P293"/>
          <cell r="Q293"/>
          <cell r="V293"/>
          <cell r="Y293">
            <v>0</v>
          </cell>
          <cell r="Z293">
            <v>0</v>
          </cell>
          <cell r="AL293"/>
          <cell r="AN293"/>
        </row>
        <row r="294">
          <cell r="E294">
            <v>176</v>
          </cell>
          <cell r="I294"/>
          <cell r="J294">
            <v>0</v>
          </cell>
          <cell r="O294"/>
          <cell r="P294"/>
          <cell r="Q294"/>
          <cell r="V294"/>
          <cell r="Y294">
            <v>0</v>
          </cell>
          <cell r="Z294">
            <v>0</v>
          </cell>
          <cell r="AL294"/>
          <cell r="AN294"/>
        </row>
        <row r="295">
          <cell r="E295">
            <v>177</v>
          </cell>
          <cell r="I295"/>
          <cell r="J295">
            <v>0</v>
          </cell>
          <cell r="O295"/>
          <cell r="P295"/>
          <cell r="Q295"/>
          <cell r="V295"/>
          <cell r="Y295">
            <v>0</v>
          </cell>
          <cell r="Z295">
            <v>0</v>
          </cell>
          <cell r="AL295"/>
          <cell r="AN295"/>
        </row>
        <row r="296">
          <cell r="E296">
            <v>178</v>
          </cell>
          <cell r="I296"/>
          <cell r="J296">
            <v>0</v>
          </cell>
          <cell r="O296"/>
          <cell r="P296"/>
          <cell r="Q296"/>
          <cell r="V296"/>
          <cell r="Y296">
            <v>0</v>
          </cell>
          <cell r="Z296">
            <v>0</v>
          </cell>
          <cell r="AL296"/>
          <cell r="AN296"/>
        </row>
        <row r="297">
          <cell r="E297">
            <v>179</v>
          </cell>
          <cell r="I297"/>
          <cell r="J297">
            <v>0</v>
          </cell>
          <cell r="O297"/>
          <cell r="P297"/>
          <cell r="Q297"/>
          <cell r="V297"/>
          <cell r="Y297">
            <v>0</v>
          </cell>
          <cell r="Z297">
            <v>0</v>
          </cell>
          <cell r="AL297"/>
          <cell r="AN297"/>
        </row>
        <row r="298">
          <cell r="E298">
            <v>180</v>
          </cell>
          <cell r="I298"/>
          <cell r="J298">
            <v>0</v>
          </cell>
          <cell r="O298"/>
          <cell r="P298"/>
          <cell r="Q298"/>
          <cell r="V298"/>
          <cell r="Y298">
            <v>0</v>
          </cell>
          <cell r="Z298">
            <v>0</v>
          </cell>
          <cell r="AL298"/>
          <cell r="AN298"/>
        </row>
        <row r="299">
          <cell r="E299">
            <v>181</v>
          </cell>
          <cell r="I299"/>
          <cell r="J299">
            <v>0</v>
          </cell>
          <cell r="O299"/>
          <cell r="P299"/>
          <cell r="Q299"/>
          <cell r="V299"/>
          <cell r="Y299">
            <v>0</v>
          </cell>
          <cell r="Z299">
            <v>0</v>
          </cell>
          <cell r="AL299"/>
          <cell r="AN299"/>
        </row>
        <row r="300">
          <cell r="E300">
            <v>182</v>
          </cell>
          <cell r="I300"/>
          <cell r="J300">
            <v>0</v>
          </cell>
          <cell r="O300"/>
          <cell r="P300"/>
          <cell r="Q300"/>
          <cell r="V300"/>
          <cell r="Y300">
            <v>0</v>
          </cell>
          <cell r="Z300">
            <v>0</v>
          </cell>
          <cell r="AL300"/>
          <cell r="AN300"/>
        </row>
        <row r="301">
          <cell r="E301">
            <v>183</v>
          </cell>
          <cell r="I301"/>
          <cell r="J301">
            <v>0</v>
          </cell>
          <cell r="O301"/>
          <cell r="P301"/>
          <cell r="Q301"/>
          <cell r="V301"/>
          <cell r="Y301">
            <v>0</v>
          </cell>
          <cell r="Z301">
            <v>0</v>
          </cell>
          <cell r="AL301"/>
          <cell r="AN301"/>
        </row>
        <row r="302">
          <cell r="E302">
            <v>184</v>
          </cell>
          <cell r="I302"/>
          <cell r="J302">
            <v>0</v>
          </cell>
          <cell r="O302"/>
          <cell r="P302"/>
          <cell r="Q302"/>
          <cell r="V302"/>
          <cell r="Y302">
            <v>0</v>
          </cell>
          <cell r="Z302">
            <v>0</v>
          </cell>
          <cell r="AL302"/>
          <cell r="AN302"/>
        </row>
        <row r="303">
          <cell r="E303">
            <v>185</v>
          </cell>
          <cell r="I303"/>
          <cell r="J303">
            <v>0</v>
          </cell>
          <cell r="O303"/>
          <cell r="P303"/>
          <cell r="Q303"/>
          <cell r="V303"/>
          <cell r="Y303">
            <v>0</v>
          </cell>
          <cell r="Z303">
            <v>0</v>
          </cell>
          <cell r="AL303"/>
          <cell r="AN303"/>
        </row>
        <row r="304">
          <cell r="E304">
            <v>186</v>
          </cell>
          <cell r="I304"/>
          <cell r="J304">
            <v>0</v>
          </cell>
          <cell r="O304"/>
          <cell r="P304"/>
          <cell r="Q304"/>
          <cell r="V304"/>
          <cell r="Y304">
            <v>0</v>
          </cell>
          <cell r="Z304">
            <v>0</v>
          </cell>
          <cell r="AL304"/>
          <cell r="AN304"/>
        </row>
        <row r="305">
          <cell r="E305">
            <v>187</v>
          </cell>
          <cell r="I305"/>
          <cell r="J305">
            <v>0</v>
          </cell>
          <cell r="O305"/>
          <cell r="P305"/>
          <cell r="Q305"/>
          <cell r="V305"/>
          <cell r="Y305">
            <v>0</v>
          </cell>
          <cell r="Z305">
            <v>0</v>
          </cell>
          <cell r="AL305"/>
          <cell r="AN305"/>
        </row>
        <row r="306">
          <cell r="E306">
            <v>188</v>
          </cell>
          <cell r="I306"/>
          <cell r="J306">
            <v>0</v>
          </cell>
          <cell r="O306"/>
          <cell r="P306"/>
          <cell r="Q306"/>
          <cell r="V306"/>
          <cell r="Y306">
            <v>0</v>
          </cell>
          <cell r="Z306">
            <v>0</v>
          </cell>
          <cell r="AL306"/>
          <cell r="AN306"/>
        </row>
        <row r="307">
          <cell r="E307">
            <v>189</v>
          </cell>
          <cell r="I307"/>
          <cell r="J307">
            <v>0</v>
          </cell>
          <cell r="O307"/>
          <cell r="P307"/>
          <cell r="Q307"/>
          <cell r="V307"/>
          <cell r="Y307">
            <v>0</v>
          </cell>
          <cell r="Z307">
            <v>0</v>
          </cell>
          <cell r="AL307"/>
          <cell r="AN307"/>
        </row>
        <row r="308">
          <cell r="E308">
            <v>190</v>
          </cell>
          <cell r="I308"/>
          <cell r="J308">
            <v>0</v>
          </cell>
          <cell r="O308"/>
          <cell r="P308"/>
          <cell r="Q308"/>
          <cell r="V308"/>
          <cell r="Y308">
            <v>0</v>
          </cell>
          <cell r="Z308">
            <v>0</v>
          </cell>
          <cell r="AL308"/>
          <cell r="AN308"/>
        </row>
        <row r="309">
          <cell r="E309">
            <v>191</v>
          </cell>
          <cell r="I309"/>
          <cell r="J309">
            <v>0</v>
          </cell>
          <cell r="O309"/>
          <cell r="P309"/>
          <cell r="Q309"/>
          <cell r="V309"/>
          <cell r="Y309">
            <v>0</v>
          </cell>
          <cell r="Z309">
            <v>0</v>
          </cell>
          <cell r="AL309"/>
          <cell r="AN309"/>
        </row>
        <row r="310">
          <cell r="E310">
            <v>192</v>
          </cell>
          <cell r="I310"/>
          <cell r="J310">
            <v>0</v>
          </cell>
          <cell r="O310"/>
          <cell r="P310"/>
          <cell r="Q310"/>
          <cell r="V310"/>
          <cell r="Y310">
            <v>0</v>
          </cell>
          <cell r="Z310">
            <v>0</v>
          </cell>
          <cell r="AL310"/>
          <cell r="AN310"/>
        </row>
        <row r="311">
          <cell r="E311">
            <v>193</v>
          </cell>
          <cell r="I311"/>
          <cell r="J311">
            <v>0</v>
          </cell>
          <cell r="O311"/>
          <cell r="P311"/>
          <cell r="Q311"/>
          <cell r="V311"/>
          <cell r="Y311">
            <v>0</v>
          </cell>
          <cell r="Z311">
            <v>0</v>
          </cell>
          <cell r="AL311"/>
          <cell r="AN311"/>
        </row>
        <row r="312">
          <cell r="E312">
            <v>194</v>
          </cell>
          <cell r="I312"/>
          <cell r="J312">
            <v>0</v>
          </cell>
          <cell r="O312"/>
          <cell r="P312"/>
          <cell r="Q312"/>
          <cell r="V312"/>
          <cell r="Y312">
            <v>0</v>
          </cell>
          <cell r="Z312">
            <v>0</v>
          </cell>
          <cell r="AL312"/>
          <cell r="AN312"/>
        </row>
        <row r="313">
          <cell r="E313">
            <v>195</v>
          </cell>
          <cell r="I313"/>
          <cell r="J313">
            <v>0</v>
          </cell>
          <cell r="O313"/>
          <cell r="P313"/>
          <cell r="Q313"/>
          <cell r="V313"/>
          <cell r="Y313">
            <v>0</v>
          </cell>
          <cell r="Z313">
            <v>0</v>
          </cell>
          <cell r="AL313"/>
          <cell r="AN313"/>
        </row>
        <row r="314">
          <cell r="E314">
            <v>196</v>
          </cell>
          <cell r="I314"/>
          <cell r="J314">
            <v>0</v>
          </cell>
          <cell r="O314"/>
          <cell r="P314"/>
          <cell r="Q314"/>
          <cell r="V314"/>
          <cell r="Y314">
            <v>0</v>
          </cell>
          <cell r="Z314">
            <v>0</v>
          </cell>
          <cell r="AL314"/>
          <cell r="AN314"/>
        </row>
        <row r="315">
          <cell r="E315">
            <v>197</v>
          </cell>
          <cell r="I315"/>
          <cell r="J315">
            <v>0</v>
          </cell>
          <cell r="O315"/>
          <cell r="P315"/>
          <cell r="Q315"/>
          <cell r="V315"/>
          <cell r="Y315">
            <v>0</v>
          </cell>
          <cell r="Z315">
            <v>0</v>
          </cell>
          <cell r="AL315"/>
          <cell r="AN315"/>
        </row>
        <row r="316">
          <cell r="E316">
            <v>198</v>
          </cell>
          <cell r="I316"/>
          <cell r="J316">
            <v>0</v>
          </cell>
          <cell r="O316"/>
          <cell r="P316"/>
          <cell r="Q316"/>
          <cell r="V316"/>
          <cell r="Y316">
            <v>0</v>
          </cell>
          <cell r="Z316">
            <v>0</v>
          </cell>
          <cell r="AL316"/>
          <cell r="AN316"/>
        </row>
        <row r="317">
          <cell r="E317">
            <v>199</v>
          </cell>
          <cell r="I317"/>
          <cell r="J317">
            <v>0</v>
          </cell>
          <cell r="O317"/>
          <cell r="P317"/>
          <cell r="Q317"/>
          <cell r="V317"/>
          <cell r="Y317">
            <v>0</v>
          </cell>
          <cell r="Z317">
            <v>0</v>
          </cell>
          <cell r="AL317"/>
          <cell r="AN317"/>
        </row>
        <row r="318">
          <cell r="E318">
            <v>200</v>
          </cell>
          <cell r="I318"/>
          <cell r="J318">
            <v>0</v>
          </cell>
          <cell r="O318"/>
          <cell r="P318"/>
          <cell r="Q318"/>
          <cell r="V318"/>
          <cell r="Y318">
            <v>0</v>
          </cell>
          <cell r="Z318">
            <v>0</v>
          </cell>
          <cell r="AL318"/>
          <cell r="AN318"/>
        </row>
        <row r="321">
          <cell r="D321">
            <v>0</v>
          </cell>
          <cell r="L321">
            <v>0</v>
          </cell>
        </row>
      </sheetData>
      <sheetData sheetId="5" refreshError="1"/>
      <sheetData sheetId="6" refreshError="1"/>
      <sheetData sheetId="7" refreshError="1"/>
      <sheetData sheetId="8" refreshError="1">
        <row r="14">
          <cell r="AC14">
            <v>0</v>
          </cell>
          <cell r="AD14">
            <v>1</v>
          </cell>
          <cell r="AE14">
            <v>2</v>
          </cell>
          <cell r="AF14">
            <v>3</v>
          </cell>
          <cell r="AG14">
            <v>4</v>
          </cell>
          <cell r="AH14">
            <v>5</v>
          </cell>
          <cell r="AI14">
            <v>6</v>
          </cell>
          <cell r="AJ14">
            <v>7</v>
          </cell>
          <cell r="AK14">
            <v>8</v>
          </cell>
          <cell r="AL14">
            <v>9</v>
          </cell>
          <cell r="AM14">
            <v>10</v>
          </cell>
          <cell r="AN14">
            <v>11</v>
          </cell>
          <cell r="AO14">
            <v>12</v>
          </cell>
          <cell r="AP14">
            <v>13</v>
          </cell>
          <cell r="AQ14">
            <v>14</v>
          </cell>
          <cell r="AR14">
            <v>15</v>
          </cell>
          <cell r="AS14">
            <v>16</v>
          </cell>
          <cell r="AT14">
            <v>17</v>
          </cell>
          <cell r="AU14">
            <v>18</v>
          </cell>
          <cell r="AV14">
            <v>19</v>
          </cell>
          <cell r="AW14">
            <v>20</v>
          </cell>
          <cell r="AX14">
            <v>21</v>
          </cell>
          <cell r="AY14">
            <v>22</v>
          </cell>
          <cell r="AZ14">
            <v>23</v>
          </cell>
          <cell r="BA14">
            <v>24</v>
          </cell>
          <cell r="BB14">
            <v>25</v>
          </cell>
          <cell r="BC14">
            <v>26</v>
          </cell>
          <cell r="BD14">
            <v>27</v>
          </cell>
          <cell r="BE14">
            <v>28</v>
          </cell>
          <cell r="BF14">
            <v>29</v>
          </cell>
          <cell r="BG14">
            <v>30</v>
          </cell>
          <cell r="BH14">
            <v>31</v>
          </cell>
          <cell r="BI14">
            <v>32</v>
          </cell>
          <cell r="BJ14">
            <v>33</v>
          </cell>
          <cell r="BK14">
            <v>34</v>
          </cell>
          <cell r="BL14">
            <v>35</v>
          </cell>
          <cell r="BM14">
            <v>36</v>
          </cell>
          <cell r="BN14">
            <v>37</v>
          </cell>
          <cell r="BO14">
            <v>38</v>
          </cell>
          <cell r="BP14">
            <v>39</v>
          </cell>
          <cell r="BQ14">
            <v>40</v>
          </cell>
        </row>
        <row r="33">
          <cell r="I33" t="str">
            <v>NOI cap</v>
          </cell>
          <cell r="L33">
            <v>0</v>
          </cell>
          <cell r="M33">
            <v>6.2E-2</v>
          </cell>
          <cell r="N33">
            <v>1.4999999999999999E-2</v>
          </cell>
          <cell r="Q33">
            <v>1</v>
          </cell>
          <cell r="R33">
            <v>2</v>
          </cell>
        </row>
        <row r="53">
          <cell r="H53">
            <v>0</v>
          </cell>
        </row>
        <row r="54">
          <cell r="H54">
            <v>0</v>
          </cell>
        </row>
        <row r="55">
          <cell r="H55">
            <v>0</v>
          </cell>
        </row>
        <row r="56">
          <cell r="H56">
            <v>0</v>
          </cell>
        </row>
        <row r="57">
          <cell r="H57">
            <v>0</v>
          </cell>
        </row>
        <row r="58">
          <cell r="H58">
            <v>0</v>
          </cell>
        </row>
        <row r="59">
          <cell r="H59">
            <v>0</v>
          </cell>
        </row>
        <row r="60">
          <cell r="H60">
            <v>0</v>
          </cell>
        </row>
        <row r="61">
          <cell r="H61">
            <v>0</v>
          </cell>
        </row>
        <row r="62">
          <cell r="H62">
            <v>0</v>
          </cell>
        </row>
        <row r="63">
          <cell r="H63">
            <v>0</v>
          </cell>
        </row>
        <row r="64">
          <cell r="H64">
            <v>0</v>
          </cell>
        </row>
        <row r="65">
          <cell r="H65">
            <v>0</v>
          </cell>
        </row>
        <row r="66">
          <cell r="H66">
            <v>0</v>
          </cell>
        </row>
        <row r="67">
          <cell r="H67">
            <v>0</v>
          </cell>
        </row>
        <row r="68">
          <cell r="H68">
            <v>0</v>
          </cell>
        </row>
        <row r="69">
          <cell r="H69">
            <v>0</v>
          </cell>
        </row>
        <row r="70">
          <cell r="H70">
            <v>0</v>
          </cell>
        </row>
        <row r="71">
          <cell r="H71">
            <v>0</v>
          </cell>
        </row>
        <row r="72">
          <cell r="H72">
            <v>0</v>
          </cell>
        </row>
        <row r="73">
          <cell r="H73">
            <v>0</v>
          </cell>
        </row>
        <row r="74">
          <cell r="H74">
            <v>0</v>
          </cell>
        </row>
        <row r="75">
          <cell r="H75">
            <v>0</v>
          </cell>
        </row>
        <row r="76">
          <cell r="H76">
            <v>0</v>
          </cell>
        </row>
        <row r="77">
          <cell r="H77">
            <v>0</v>
          </cell>
        </row>
        <row r="78">
          <cell r="H78">
            <v>0</v>
          </cell>
        </row>
        <row r="79">
          <cell r="H79">
            <v>0</v>
          </cell>
        </row>
        <row r="80">
          <cell r="H80">
            <v>0</v>
          </cell>
        </row>
        <row r="81">
          <cell r="H81">
            <v>0</v>
          </cell>
        </row>
        <row r="82">
          <cell r="H82">
            <v>0</v>
          </cell>
        </row>
        <row r="83">
          <cell r="H83">
            <v>0</v>
          </cell>
        </row>
        <row r="84">
          <cell r="H84">
            <v>0</v>
          </cell>
        </row>
        <row r="85">
          <cell r="H85">
            <v>0</v>
          </cell>
        </row>
        <row r="86">
          <cell r="H86">
            <v>0</v>
          </cell>
        </row>
        <row r="87">
          <cell r="H87">
            <v>0</v>
          </cell>
        </row>
        <row r="88">
          <cell r="H88">
            <v>0</v>
          </cell>
        </row>
        <row r="89">
          <cell r="H89">
            <v>0</v>
          </cell>
        </row>
        <row r="90">
          <cell r="H90">
            <v>0</v>
          </cell>
        </row>
        <row r="91">
          <cell r="H91">
            <v>0</v>
          </cell>
        </row>
        <row r="92">
          <cell r="H92">
            <v>0</v>
          </cell>
        </row>
        <row r="93">
          <cell r="H93">
            <v>0</v>
          </cell>
        </row>
        <row r="94">
          <cell r="H94">
            <v>0</v>
          </cell>
        </row>
        <row r="95">
          <cell r="H95">
            <v>0</v>
          </cell>
        </row>
        <row r="96">
          <cell r="H96">
            <v>0</v>
          </cell>
        </row>
        <row r="97">
          <cell r="H97">
            <v>0</v>
          </cell>
        </row>
        <row r="98">
          <cell r="H98">
            <v>0</v>
          </cell>
        </row>
        <row r="99">
          <cell r="H99">
            <v>0</v>
          </cell>
        </row>
        <row r="100">
          <cell r="H100">
            <v>0</v>
          </cell>
        </row>
        <row r="101">
          <cell r="H101">
            <v>0</v>
          </cell>
        </row>
        <row r="102">
          <cell r="H102">
            <v>0</v>
          </cell>
        </row>
        <row r="103">
          <cell r="H103">
            <v>0</v>
          </cell>
        </row>
        <row r="104">
          <cell r="H104">
            <v>0</v>
          </cell>
        </row>
        <row r="105">
          <cell r="H105">
            <v>0</v>
          </cell>
        </row>
        <row r="106">
          <cell r="H106">
            <v>0</v>
          </cell>
        </row>
        <row r="107">
          <cell r="H107">
            <v>0</v>
          </cell>
        </row>
        <row r="108">
          <cell r="H108">
            <v>0</v>
          </cell>
        </row>
        <row r="109">
          <cell r="H109">
            <v>0</v>
          </cell>
        </row>
        <row r="110">
          <cell r="H110">
            <v>0</v>
          </cell>
        </row>
        <row r="111">
          <cell r="H111">
            <v>0</v>
          </cell>
        </row>
        <row r="112">
          <cell r="H112">
            <v>0</v>
          </cell>
        </row>
        <row r="113">
          <cell r="H113">
            <v>0</v>
          </cell>
        </row>
        <row r="114">
          <cell r="H114">
            <v>0</v>
          </cell>
        </row>
        <row r="115">
          <cell r="H115">
            <v>0</v>
          </cell>
        </row>
        <row r="116">
          <cell r="H116">
            <v>0</v>
          </cell>
        </row>
        <row r="117">
          <cell r="H117">
            <v>0</v>
          </cell>
        </row>
        <row r="118">
          <cell r="H118">
            <v>0</v>
          </cell>
        </row>
        <row r="119">
          <cell r="H119">
            <v>0</v>
          </cell>
        </row>
        <row r="120">
          <cell r="H120">
            <v>0</v>
          </cell>
        </row>
        <row r="121">
          <cell r="H121">
            <v>0</v>
          </cell>
        </row>
        <row r="122">
          <cell r="H122">
            <v>0</v>
          </cell>
        </row>
        <row r="123">
          <cell r="H123">
            <v>0</v>
          </cell>
        </row>
        <row r="124">
          <cell r="H124">
            <v>0</v>
          </cell>
        </row>
        <row r="125">
          <cell r="H125">
            <v>0</v>
          </cell>
        </row>
        <row r="126">
          <cell r="H126">
            <v>0</v>
          </cell>
        </row>
        <row r="127">
          <cell r="H127">
            <v>0</v>
          </cell>
        </row>
        <row r="128">
          <cell r="H128">
            <v>0</v>
          </cell>
        </row>
        <row r="129">
          <cell r="H129">
            <v>0</v>
          </cell>
        </row>
        <row r="130">
          <cell r="H130">
            <v>0</v>
          </cell>
        </row>
        <row r="131">
          <cell r="H131">
            <v>0</v>
          </cell>
        </row>
        <row r="132">
          <cell r="H132">
            <v>0</v>
          </cell>
        </row>
        <row r="133">
          <cell r="H133">
            <v>0</v>
          </cell>
        </row>
        <row r="134">
          <cell r="H134">
            <v>0</v>
          </cell>
        </row>
        <row r="135">
          <cell r="H135">
            <v>0</v>
          </cell>
        </row>
        <row r="136">
          <cell r="H136">
            <v>0</v>
          </cell>
        </row>
        <row r="137">
          <cell r="H137">
            <v>0</v>
          </cell>
        </row>
        <row r="138">
          <cell r="H138">
            <v>0</v>
          </cell>
        </row>
        <row r="139">
          <cell r="H139">
            <v>0</v>
          </cell>
        </row>
        <row r="140">
          <cell r="H140">
            <v>0</v>
          </cell>
        </row>
        <row r="141">
          <cell r="H141">
            <v>0</v>
          </cell>
        </row>
        <row r="142">
          <cell r="H142">
            <v>0</v>
          </cell>
        </row>
        <row r="143">
          <cell r="H143">
            <v>0</v>
          </cell>
        </row>
        <row r="144">
          <cell r="H144">
            <v>0</v>
          </cell>
        </row>
        <row r="145">
          <cell r="H145">
            <v>0</v>
          </cell>
        </row>
        <row r="146">
          <cell r="H146">
            <v>0</v>
          </cell>
        </row>
        <row r="147">
          <cell r="H147">
            <v>0</v>
          </cell>
        </row>
        <row r="148">
          <cell r="H148">
            <v>0</v>
          </cell>
        </row>
        <row r="149">
          <cell r="H149">
            <v>0</v>
          </cell>
        </row>
        <row r="150">
          <cell r="H150">
            <v>0</v>
          </cell>
        </row>
        <row r="151">
          <cell r="H151">
            <v>0</v>
          </cell>
        </row>
        <row r="152">
          <cell r="H152">
            <v>0</v>
          </cell>
        </row>
        <row r="153">
          <cell r="H153">
            <v>0</v>
          </cell>
        </row>
        <row r="154">
          <cell r="H154">
            <v>0</v>
          </cell>
        </row>
        <row r="155">
          <cell r="H155">
            <v>0</v>
          </cell>
        </row>
        <row r="156">
          <cell r="H156">
            <v>0</v>
          </cell>
        </row>
        <row r="157">
          <cell r="H157">
            <v>0</v>
          </cell>
        </row>
        <row r="158">
          <cell r="H158">
            <v>0</v>
          </cell>
        </row>
        <row r="159">
          <cell r="H159">
            <v>0</v>
          </cell>
        </row>
        <row r="160">
          <cell r="H160">
            <v>0</v>
          </cell>
        </row>
        <row r="161">
          <cell r="H161">
            <v>0</v>
          </cell>
        </row>
        <row r="162">
          <cell r="H162">
            <v>0</v>
          </cell>
        </row>
        <row r="163">
          <cell r="H163">
            <v>0</v>
          </cell>
        </row>
        <row r="164">
          <cell r="H164">
            <v>0</v>
          </cell>
        </row>
        <row r="165">
          <cell r="H165">
            <v>0</v>
          </cell>
        </row>
        <row r="166">
          <cell r="H166">
            <v>0</v>
          </cell>
        </row>
        <row r="167">
          <cell r="H167">
            <v>0</v>
          </cell>
        </row>
        <row r="168">
          <cell r="H168">
            <v>0</v>
          </cell>
        </row>
        <row r="169">
          <cell r="H169">
            <v>0</v>
          </cell>
        </row>
        <row r="170">
          <cell r="H170">
            <v>0</v>
          </cell>
        </row>
        <row r="171">
          <cell r="H171">
            <v>0</v>
          </cell>
        </row>
        <row r="172">
          <cell r="H172">
            <v>0</v>
          </cell>
        </row>
        <row r="173">
          <cell r="H173">
            <v>0</v>
          </cell>
        </row>
        <row r="174">
          <cell r="H174">
            <v>0</v>
          </cell>
        </row>
        <row r="175">
          <cell r="H175">
            <v>0</v>
          </cell>
        </row>
        <row r="176">
          <cell r="H176">
            <v>0</v>
          </cell>
        </row>
        <row r="177">
          <cell r="H177">
            <v>0</v>
          </cell>
        </row>
        <row r="178">
          <cell r="H178">
            <v>0</v>
          </cell>
        </row>
        <row r="179">
          <cell r="H179">
            <v>0</v>
          </cell>
        </row>
        <row r="180">
          <cell r="H180">
            <v>0</v>
          </cell>
        </row>
        <row r="181">
          <cell r="H181">
            <v>0</v>
          </cell>
        </row>
        <row r="182">
          <cell r="H182">
            <v>0</v>
          </cell>
        </row>
        <row r="183">
          <cell r="H183">
            <v>0</v>
          </cell>
        </row>
        <row r="184">
          <cell r="H184">
            <v>0</v>
          </cell>
        </row>
        <row r="185">
          <cell r="H185">
            <v>0</v>
          </cell>
        </row>
        <row r="186">
          <cell r="H186">
            <v>0</v>
          </cell>
        </row>
        <row r="187">
          <cell r="H187">
            <v>0</v>
          </cell>
        </row>
        <row r="188">
          <cell r="H188">
            <v>0</v>
          </cell>
        </row>
        <row r="189">
          <cell r="H189">
            <v>0</v>
          </cell>
        </row>
        <row r="190">
          <cell r="H190">
            <v>0</v>
          </cell>
        </row>
        <row r="191">
          <cell r="H191">
            <v>0</v>
          </cell>
        </row>
        <row r="192">
          <cell r="H192">
            <v>0</v>
          </cell>
        </row>
        <row r="193">
          <cell r="H193">
            <v>0</v>
          </cell>
        </row>
        <row r="194">
          <cell r="H194">
            <v>0</v>
          </cell>
        </row>
        <row r="195">
          <cell r="H195">
            <v>0</v>
          </cell>
        </row>
        <row r="196">
          <cell r="H196">
            <v>0</v>
          </cell>
        </row>
        <row r="197">
          <cell r="H197">
            <v>0</v>
          </cell>
        </row>
        <row r="198">
          <cell r="H198">
            <v>0</v>
          </cell>
        </row>
        <row r="199">
          <cell r="H199">
            <v>0</v>
          </cell>
        </row>
        <row r="200">
          <cell r="H200">
            <v>0</v>
          </cell>
        </row>
        <row r="201">
          <cell r="H201">
            <v>0</v>
          </cell>
        </row>
        <row r="202">
          <cell r="H202">
            <v>0</v>
          </cell>
        </row>
        <row r="203">
          <cell r="H203">
            <v>0</v>
          </cell>
        </row>
        <row r="204">
          <cell r="H204">
            <v>0</v>
          </cell>
        </row>
        <row r="205">
          <cell r="H205">
            <v>0</v>
          </cell>
        </row>
        <row r="206">
          <cell r="H206">
            <v>0</v>
          </cell>
        </row>
        <row r="207">
          <cell r="H207">
            <v>0</v>
          </cell>
        </row>
        <row r="208">
          <cell r="H208">
            <v>0</v>
          </cell>
        </row>
        <row r="209">
          <cell r="H209">
            <v>0</v>
          </cell>
        </row>
        <row r="210">
          <cell r="H210">
            <v>0</v>
          </cell>
        </row>
        <row r="211">
          <cell r="H211">
            <v>0</v>
          </cell>
        </row>
        <row r="212">
          <cell r="H212">
            <v>0</v>
          </cell>
        </row>
        <row r="213">
          <cell r="H213">
            <v>0</v>
          </cell>
        </row>
        <row r="214">
          <cell r="H214">
            <v>0</v>
          </cell>
        </row>
        <row r="215">
          <cell r="H215">
            <v>0</v>
          </cell>
        </row>
        <row r="216">
          <cell r="H216">
            <v>0</v>
          </cell>
        </row>
        <row r="217">
          <cell r="H217">
            <v>0</v>
          </cell>
        </row>
        <row r="218">
          <cell r="H218">
            <v>0</v>
          </cell>
        </row>
        <row r="219">
          <cell r="H219">
            <v>0</v>
          </cell>
        </row>
        <row r="220">
          <cell r="H220">
            <v>0</v>
          </cell>
        </row>
        <row r="221">
          <cell r="H221">
            <v>0</v>
          </cell>
        </row>
        <row r="222">
          <cell r="H222">
            <v>0</v>
          </cell>
        </row>
        <row r="223">
          <cell r="H223">
            <v>0</v>
          </cell>
        </row>
        <row r="224">
          <cell r="H224">
            <v>0</v>
          </cell>
        </row>
        <row r="225">
          <cell r="H225">
            <v>0</v>
          </cell>
        </row>
        <row r="226">
          <cell r="H226">
            <v>0</v>
          </cell>
        </row>
        <row r="227">
          <cell r="H227">
            <v>0</v>
          </cell>
        </row>
        <row r="228">
          <cell r="H228">
            <v>0</v>
          </cell>
        </row>
        <row r="229">
          <cell r="H229">
            <v>0</v>
          </cell>
        </row>
        <row r="230">
          <cell r="H230">
            <v>0</v>
          </cell>
        </row>
        <row r="231">
          <cell r="H231">
            <v>0</v>
          </cell>
        </row>
        <row r="232">
          <cell r="H232">
            <v>0</v>
          </cell>
        </row>
        <row r="233">
          <cell r="H233">
            <v>0</v>
          </cell>
        </row>
        <row r="234">
          <cell r="H234">
            <v>0</v>
          </cell>
        </row>
        <row r="235">
          <cell r="H235">
            <v>0</v>
          </cell>
        </row>
        <row r="236">
          <cell r="H236">
            <v>0</v>
          </cell>
        </row>
        <row r="237">
          <cell r="H237">
            <v>0</v>
          </cell>
        </row>
        <row r="238">
          <cell r="H238">
            <v>0</v>
          </cell>
        </row>
        <row r="239">
          <cell r="H239">
            <v>0</v>
          </cell>
        </row>
        <row r="240">
          <cell r="H240">
            <v>0</v>
          </cell>
        </row>
        <row r="241">
          <cell r="H241">
            <v>0</v>
          </cell>
        </row>
        <row r="242">
          <cell r="H242">
            <v>0</v>
          </cell>
        </row>
        <row r="243">
          <cell r="H243">
            <v>0</v>
          </cell>
        </row>
        <row r="244">
          <cell r="H244">
            <v>0</v>
          </cell>
        </row>
        <row r="245">
          <cell r="H245">
            <v>0</v>
          </cell>
        </row>
        <row r="246">
          <cell r="H246">
            <v>0</v>
          </cell>
        </row>
        <row r="247">
          <cell r="H247">
            <v>0</v>
          </cell>
        </row>
        <row r="248">
          <cell r="H248">
            <v>0</v>
          </cell>
        </row>
        <row r="249">
          <cell r="H249">
            <v>0</v>
          </cell>
        </row>
        <row r="250">
          <cell r="H250">
            <v>0</v>
          </cell>
        </row>
        <row r="251">
          <cell r="H251">
            <v>0</v>
          </cell>
        </row>
        <row r="252">
          <cell r="H252">
            <v>0</v>
          </cell>
        </row>
      </sheetData>
      <sheetData sheetId="9" refreshError="1">
        <row r="4">
          <cell r="D4">
            <v>1</v>
          </cell>
          <cell r="E4">
            <v>1.0098534065489688</v>
          </cell>
          <cell r="F4">
            <v>1.019803902718557</v>
          </cell>
          <cell r="G4">
            <v>1.0298524451722679</v>
          </cell>
          <cell r="H4">
            <v>1.04</v>
          </cell>
          <cell r="I4">
            <v>1.0502475428109277</v>
          </cell>
          <cell r="J4">
            <v>1.0605960588272993</v>
          </cell>
          <cell r="K4">
            <v>1.0710465429791587</v>
          </cell>
          <cell r="L4">
            <v>1.0816000000000001</v>
          </cell>
          <cell r="M4">
            <v>1.0922574445233648</v>
          </cell>
          <cell r="N4">
            <v>1.1030199011803914</v>
          </cell>
          <cell r="O4">
            <v>1.1138884046983251</v>
          </cell>
          <cell r="P4">
            <v>1.1248640000000001</v>
          </cell>
          <cell r="Q4">
            <v>1.1359477423042994</v>
          </cell>
          <cell r="R4">
            <v>1.147140697227607</v>
          </cell>
          <cell r="S4">
            <v>1.1584439408862581</v>
          </cell>
          <cell r="T4">
            <v>1.1698585600000002</v>
          </cell>
          <cell r="U4">
            <v>1.1813856519964714</v>
          </cell>
          <cell r="V4">
            <v>1.1930263251167113</v>
          </cell>
          <cell r="W4">
            <v>1.2047816985217086</v>
          </cell>
          <cell r="X4">
            <v>1.2166529024000003</v>
          </cell>
          <cell r="Y4">
            <v>1.2286410780763304</v>
          </cell>
          <cell r="Z4">
            <v>1.2407473781213798</v>
          </cell>
          <cell r="AA4">
            <v>1.2529729664625771</v>
          </cell>
          <cell r="AB4">
            <v>1.2653190184960004</v>
          </cell>
          <cell r="AC4">
            <v>1.2777867211993836</v>
          </cell>
          <cell r="AD4">
            <v>1.2903772732462351</v>
          </cell>
          <cell r="AE4">
            <v>1.30309188512108</v>
          </cell>
          <cell r="AF4">
            <v>1.3159317792358403</v>
          </cell>
          <cell r="AG4">
            <v>1.3288981900473589</v>
          </cell>
          <cell r="AH4">
            <v>1.3419923641760845</v>
          </cell>
          <cell r="AI4">
            <v>1.3552155605259233</v>
          </cell>
          <cell r="AJ4">
            <v>1.3685690504052741</v>
          </cell>
          <cell r="AK4">
            <v>1.3820541176492533</v>
          </cell>
          <cell r="AL4">
            <v>1.3956720587431279</v>
          </cell>
          <cell r="AM4">
            <v>1.4094241829469603</v>
          </cell>
          <cell r="AN4">
            <v>1.4233118124214852</v>
          </cell>
          <cell r="AO4">
            <v>1.4373362823552236</v>
          </cell>
          <cell r="AP4">
            <v>1.4514989410928532</v>
          </cell>
          <cell r="AQ4">
            <v>1.4658011502648387</v>
          </cell>
        </row>
      </sheetData>
      <sheetData sheetId="10" refreshError="1">
        <row r="1">
          <cell r="A1" t="str">
            <v>Target IRR</v>
          </cell>
          <cell r="B1">
            <v>0.1</v>
          </cell>
        </row>
        <row r="5">
          <cell r="A5" t="str">
            <v>IRR After Tax</v>
          </cell>
          <cell r="B5" t="e">
            <v>#DIV/0!</v>
          </cell>
        </row>
        <row r="6">
          <cell r="A6" t="str">
            <v>IRR FCPR</v>
          </cell>
          <cell r="B6" t="e">
            <v>#DIV/0!</v>
          </cell>
        </row>
        <row r="7">
          <cell r="E7" t="str">
            <v>Unleveraged Cash Flows</v>
          </cell>
        </row>
        <row r="12">
          <cell r="E12" t="str">
            <v>Net Seller Bid Price</v>
          </cell>
        </row>
        <row r="13">
          <cell r="E13" t="str">
            <v>Registration Duties</v>
          </cell>
        </row>
        <row r="14">
          <cell r="E14" t="str">
            <v>Salaire du Conservateur</v>
          </cell>
        </row>
        <row r="15">
          <cell r="E15" t="str">
            <v>Notaries</v>
          </cell>
        </row>
        <row r="16">
          <cell r="E16" t="str">
            <v>Lawyers</v>
          </cell>
        </row>
        <row r="17">
          <cell r="E17" t="str">
            <v>UW Costs</v>
          </cell>
        </row>
        <row r="18">
          <cell r="E18" t="str">
            <v>SGAM Acquisition Fees</v>
          </cell>
        </row>
        <row r="20">
          <cell r="E20" t="str">
            <v>Broker Fees</v>
          </cell>
        </row>
        <row r="23">
          <cell r="E23" t="str">
            <v>Residual VAT</v>
          </cell>
        </row>
        <row r="26">
          <cell r="E26" t="str">
            <v>AIC</v>
          </cell>
        </row>
        <row r="29">
          <cell r="E29" t="str">
            <v>Capex (fees included)</v>
          </cell>
        </row>
        <row r="36">
          <cell r="E36" t="str">
            <v>Rent</v>
          </cell>
        </row>
        <row r="37">
          <cell r="E37" t="str">
            <v>Non Recoverable Expenses</v>
          </cell>
        </row>
        <row r="45">
          <cell r="E45" t="str">
            <v>PM Fees</v>
          </cell>
        </row>
        <row r="46">
          <cell r="E46" t="str">
            <v>SGAM AM Fees</v>
          </cell>
        </row>
        <row r="48">
          <cell r="E48" t="str">
            <v>SGAM Financing Fees</v>
          </cell>
        </row>
        <row r="50">
          <cell r="E50" t="str">
            <v>Letting Fees</v>
          </cell>
        </row>
        <row r="51">
          <cell r="E51" t="str">
            <v>TIs</v>
          </cell>
        </row>
        <row r="60">
          <cell r="E60" t="str">
            <v>Net Disposition Value</v>
          </cell>
        </row>
        <row r="61">
          <cell r="E61" t="str">
            <v>Sale Fees</v>
          </cell>
        </row>
        <row r="62">
          <cell r="E62" t="str">
            <v>SGAM Disposition Fees</v>
          </cell>
        </row>
        <row r="64">
          <cell r="E64" t="str">
            <v>VAT on Margin</v>
          </cell>
        </row>
        <row r="71">
          <cell r="E71" t="str">
            <v>Unleveraged Cash Flows</v>
          </cell>
        </row>
        <row r="73">
          <cell r="E73" t="e">
            <v>#DIV/0!</v>
          </cell>
        </row>
        <row r="81">
          <cell r="E81" t="str">
            <v>Current Financing</v>
          </cell>
        </row>
        <row r="96">
          <cell r="E96" t="str">
            <v>Principal EOP</v>
          </cell>
        </row>
        <row r="99">
          <cell r="E99" t="str">
            <v>Commitment Fees</v>
          </cell>
        </row>
        <row r="100">
          <cell r="E100" t="str">
            <v>Notary &amp; Lawyer</v>
          </cell>
        </row>
        <row r="101">
          <cell r="E101" t="str">
            <v>Loan Reg.  Conservateur</v>
          </cell>
        </row>
        <row r="102">
          <cell r="E102" t="str">
            <v>Cap Fee</v>
          </cell>
        </row>
        <row r="103">
          <cell r="E103" t="str">
            <v>Mortgage Release Fees</v>
          </cell>
        </row>
        <row r="108">
          <cell r="E108" t="str">
            <v>Senior Debt</v>
          </cell>
          <cell r="S108" t="str">
            <v>Swap Curve as of</v>
          </cell>
          <cell r="T108">
            <v>1</v>
          </cell>
          <cell r="U108">
            <v>2</v>
          </cell>
          <cell r="V108">
            <v>3</v>
          </cell>
          <cell r="W108">
            <v>4</v>
          </cell>
          <cell r="X108">
            <v>5</v>
          </cell>
          <cell r="Y108">
            <v>6</v>
          </cell>
          <cell r="Z108">
            <v>7</v>
          </cell>
          <cell r="AA108">
            <v>8</v>
          </cell>
          <cell r="AB108">
            <v>9</v>
          </cell>
        </row>
        <row r="109">
          <cell r="S109">
            <v>39071</v>
          </cell>
          <cell r="T109">
            <v>4.02E-2</v>
          </cell>
          <cell r="U109">
            <v>4.0559999999999999E-2</v>
          </cell>
          <cell r="V109">
            <v>4.0519999999999994E-2</v>
          </cell>
          <cell r="W109">
            <v>4.0460000000000003E-2</v>
          </cell>
          <cell r="X109">
            <v>4.0490000000000005E-2</v>
          </cell>
          <cell r="Y109">
            <v>4.0549999999999996E-2</v>
          </cell>
          <cell r="Z109">
            <v>4.0660000000000009E-2</v>
          </cell>
          <cell r="AA109">
            <v>4.0810000000000006E-2</v>
          </cell>
          <cell r="AB109">
            <v>4.0989999999999992E-2</v>
          </cell>
        </row>
        <row r="123">
          <cell r="E123" t="str">
            <v>Principal EOP</v>
          </cell>
        </row>
        <row r="127">
          <cell r="E127" t="str">
            <v>NUF</v>
          </cell>
        </row>
        <row r="128">
          <cell r="E128" t="str">
            <v>Commitment Fees</v>
          </cell>
        </row>
        <row r="129">
          <cell r="E129" t="str">
            <v>Notary &amp; Lawyer</v>
          </cell>
        </row>
        <row r="130">
          <cell r="E130" t="str">
            <v>Loan Reg.  Conservateur</v>
          </cell>
        </row>
        <row r="131">
          <cell r="E131" t="str">
            <v>Cap Fee</v>
          </cell>
        </row>
        <row r="132">
          <cell r="E132" t="str">
            <v>Mortgage Release Fees</v>
          </cell>
        </row>
        <row r="137">
          <cell r="E137" t="str">
            <v>Junior Debt</v>
          </cell>
        </row>
        <row r="152">
          <cell r="E152" t="str">
            <v>Principal EOP</v>
          </cell>
        </row>
        <row r="156">
          <cell r="E156" t="str">
            <v>NUF</v>
          </cell>
        </row>
        <row r="157">
          <cell r="E157" t="str">
            <v>Commitment Fees</v>
          </cell>
        </row>
        <row r="158">
          <cell r="E158" t="str">
            <v>Notary &amp; Lawyer</v>
          </cell>
        </row>
        <row r="159">
          <cell r="E159" t="str">
            <v>Loan Reg.  Conservateur</v>
          </cell>
        </row>
        <row r="160">
          <cell r="E160" t="str">
            <v>Cap Fee</v>
          </cell>
        </row>
        <row r="161">
          <cell r="E161" t="str">
            <v>Mortgage Release Fees</v>
          </cell>
        </row>
        <row r="166">
          <cell r="E166" t="str">
            <v>Refinancing</v>
          </cell>
          <cell r="G166" t="str">
            <v>% Financed</v>
          </cell>
          <cell r="H166" t="str">
            <v>Basis</v>
          </cell>
          <cell r="I166" t="str">
            <v>Amount</v>
          </cell>
          <cell r="J166" t="str">
            <v>Start</v>
          </cell>
          <cell r="K166" t="str">
            <v>Maturity</v>
          </cell>
          <cell r="L166" t="str">
            <v>Interest Rate</v>
          </cell>
          <cell r="M166" t="str">
            <v>Margin</v>
          </cell>
          <cell r="N166" t="str">
            <v>Min. Amort.</v>
          </cell>
          <cell r="O166" t="str">
            <v>Over-Amort. (Y/N)</v>
          </cell>
          <cell r="P166" t="str">
            <v>Release</v>
          </cell>
          <cell r="S166" t="str">
            <v>Pas d'Over-amortization senior si over-amortization senior</v>
          </cell>
          <cell r="AW166" t="str">
            <v>Basis</v>
          </cell>
          <cell r="AX166" t="str">
            <v>Amount</v>
          </cell>
          <cell r="AY166" t="str">
            <v>Start</v>
          </cell>
          <cell r="AZ166" t="str">
            <v>Maturity</v>
          </cell>
          <cell r="BA166" t="str">
            <v>Interest Rate</v>
          </cell>
          <cell r="BB166" t="str">
            <v>Margin</v>
          </cell>
          <cell r="BC166" t="str">
            <v>Min. Amort.</v>
          </cell>
          <cell r="BD166" t="str">
            <v>Over-Amort. (Y/N)</v>
          </cell>
          <cell r="BE166" t="str">
            <v>Release</v>
          </cell>
        </row>
        <row r="167">
          <cell r="H167">
            <v>516995.46</v>
          </cell>
          <cell r="I167">
            <v>0</v>
          </cell>
          <cell r="J167">
            <v>0</v>
          </cell>
          <cell r="K167">
            <v>0</v>
          </cell>
          <cell r="L167" t="str">
            <v>Fixed</v>
          </cell>
          <cell r="M167">
            <v>1.0999999999999999E-2</v>
          </cell>
          <cell r="N167">
            <v>0</v>
          </cell>
          <cell r="O167" t="str">
            <v>No</v>
          </cell>
          <cell r="P167">
            <v>1.1000000000000001</v>
          </cell>
          <cell r="AW167">
            <v>516995.46</v>
          </cell>
          <cell r="AX167">
            <v>0</v>
          </cell>
          <cell r="AY167">
            <v>0</v>
          </cell>
          <cell r="AZ167">
            <v>0</v>
          </cell>
          <cell r="BA167" t="str">
            <v>Fixed</v>
          </cell>
          <cell r="BB167">
            <v>1.0999999999999999E-2</v>
          </cell>
          <cell r="BC167">
            <v>0</v>
          </cell>
          <cell r="BD167" t="str">
            <v>No</v>
          </cell>
          <cell r="BE167">
            <v>1.1000000000000001</v>
          </cell>
        </row>
        <row r="169">
          <cell r="G169" t="str">
            <v>Commitment Fee</v>
          </cell>
          <cell r="H169" t="str">
            <v>Notary Fees</v>
          </cell>
          <cell r="I169" t="str">
            <v>Lawyer Fees</v>
          </cell>
          <cell r="J169" t="str">
            <v>Loan Reg. (TPF)</v>
          </cell>
          <cell r="K169" t="str">
            <v>Conservateur</v>
          </cell>
          <cell r="L169" t="str">
            <v>Cap (Y/N)</v>
          </cell>
          <cell r="M169" t="str">
            <v>Cap Fee</v>
          </cell>
          <cell r="N169" t="str">
            <v>Cap Amount</v>
          </cell>
          <cell r="O169" t="str">
            <v>Mortgage Type</v>
          </cell>
          <cell r="P169" t="str">
            <v>Mortage Release Fee</v>
          </cell>
          <cell r="AW169" t="str">
            <v>Notary Fees</v>
          </cell>
          <cell r="AX169" t="str">
            <v>Lawyer Fees</v>
          </cell>
          <cell r="AY169" t="str">
            <v>Loan Reg.</v>
          </cell>
          <cell r="AZ169" t="str">
            <v>Conservateur</v>
          </cell>
          <cell r="BA169" t="str">
            <v>Cap (Y/N)</v>
          </cell>
          <cell r="BB169" t="str">
            <v>Cap Fee</v>
          </cell>
          <cell r="BC169" t="str">
            <v>Cap Amount</v>
          </cell>
          <cell r="BD169" t="str">
            <v>Mortage Release Fee</v>
          </cell>
        </row>
        <row r="170">
          <cell r="G170">
            <v>8.0000000000000002E-3</v>
          </cell>
          <cell r="H170">
            <v>5.4999999999999997E-3</v>
          </cell>
          <cell r="I170">
            <v>0</v>
          </cell>
          <cell r="J170">
            <v>6.1500000000000001E-3</v>
          </cell>
          <cell r="K170">
            <v>5.0000000000000001E-4</v>
          </cell>
          <cell r="L170" t="str">
            <v>No</v>
          </cell>
          <cell r="M170">
            <v>0</v>
          </cell>
          <cell r="N170">
            <v>0</v>
          </cell>
          <cell r="O170" t="str">
            <v>Hyp.</v>
          </cell>
          <cell r="P170">
            <v>3.7500000000000003E-3</v>
          </cell>
          <cell r="AW170">
            <v>5.4999999999999997E-3</v>
          </cell>
          <cell r="AX170">
            <v>0</v>
          </cell>
          <cell r="AY170">
            <v>6.1500000000000001E-3</v>
          </cell>
          <cell r="AZ170">
            <v>5.0000000000000001E-4</v>
          </cell>
          <cell r="BA170" t="str">
            <v>No</v>
          </cell>
          <cell r="BB170">
            <v>0</v>
          </cell>
          <cell r="BC170">
            <v>0</v>
          </cell>
          <cell r="BD170">
            <v>3.7500000000000003E-3</v>
          </cell>
        </row>
        <row r="172">
          <cell r="E172" t="str">
            <v>Fixed</v>
          </cell>
          <cell r="H172">
            <v>4.02E-2</v>
          </cell>
        </row>
        <row r="173">
          <cell r="E173" t="str">
            <v>IR Curve</v>
          </cell>
        </row>
        <row r="174">
          <cell r="E174" t="str">
            <v>Annual Interest Rate</v>
          </cell>
          <cell r="H174">
            <v>5.1199999999999996E-2</v>
          </cell>
          <cell r="I174">
            <v>5.1199999999999996E-2</v>
          </cell>
          <cell r="J174">
            <v>5.1199999999999996E-2</v>
          </cell>
          <cell r="K174">
            <v>5.1199999999999996E-2</v>
          </cell>
          <cell r="L174">
            <v>5.1199999999999996E-2</v>
          </cell>
          <cell r="M174">
            <v>5.1199999999999996E-2</v>
          </cell>
          <cell r="N174">
            <v>5.1199999999999996E-2</v>
          </cell>
          <cell r="O174">
            <v>5.1199999999999996E-2</v>
          </cell>
          <cell r="P174">
            <v>5.1199999999999996E-2</v>
          </cell>
          <cell r="Q174">
            <v>5.1199999999999996E-2</v>
          </cell>
          <cell r="R174">
            <v>5.1199999999999996E-2</v>
          </cell>
          <cell r="S174">
            <v>5.1199999999999996E-2</v>
          </cell>
          <cell r="T174">
            <v>5.1199999999999996E-2</v>
          </cell>
          <cell r="U174">
            <v>5.1199999999999996E-2</v>
          </cell>
          <cell r="V174">
            <v>5.1199999999999996E-2</v>
          </cell>
          <cell r="W174">
            <v>5.1199999999999996E-2</v>
          </cell>
          <cell r="X174">
            <v>5.1199999999999996E-2</v>
          </cell>
          <cell r="Y174">
            <v>5.1199999999999996E-2</v>
          </cell>
          <cell r="Z174">
            <v>5.1199999999999996E-2</v>
          </cell>
          <cell r="AA174">
            <v>5.1199999999999996E-2</v>
          </cell>
          <cell r="AB174">
            <v>5.1199999999999996E-2</v>
          </cell>
          <cell r="AC174">
            <v>5.1199999999999996E-2</v>
          </cell>
          <cell r="AD174">
            <v>5.1199999999999996E-2</v>
          </cell>
          <cell r="AE174">
            <v>5.1199999999999996E-2</v>
          </cell>
          <cell r="AF174">
            <v>5.1199999999999996E-2</v>
          </cell>
          <cell r="AG174">
            <v>5.1199999999999996E-2</v>
          </cell>
          <cell r="AH174">
            <v>5.1199999999999996E-2</v>
          </cell>
          <cell r="AI174">
            <v>5.1199999999999996E-2</v>
          </cell>
          <cell r="AJ174">
            <v>5.1199999999999996E-2</v>
          </cell>
          <cell r="AK174">
            <v>5.1199999999999996E-2</v>
          </cell>
          <cell r="AL174">
            <v>5.1199999999999996E-2</v>
          </cell>
          <cell r="AM174">
            <v>5.1199999999999996E-2</v>
          </cell>
          <cell r="AN174">
            <v>5.1199999999999996E-2</v>
          </cell>
          <cell r="AO174">
            <v>5.1199999999999996E-2</v>
          </cell>
          <cell r="AP174">
            <v>5.1199999999999996E-2</v>
          </cell>
          <cell r="AQ174">
            <v>5.1199999999999996E-2</v>
          </cell>
          <cell r="AR174">
            <v>5.1199999999999996E-2</v>
          </cell>
          <cell r="AS174">
            <v>5.1199999999999996E-2</v>
          </cell>
          <cell r="AT174">
            <v>5.1199999999999996E-2</v>
          </cell>
          <cell r="AU174">
            <v>5.1199999999999996E-2</v>
          </cell>
          <cell r="AW174">
            <v>5.1199999999999996E-2</v>
          </cell>
        </row>
        <row r="175">
          <cell r="E175" t="str">
            <v>Min. Annual Amortization</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W175">
            <v>0</v>
          </cell>
        </row>
        <row r="177">
          <cell r="E177" t="str">
            <v>Principal BOP</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W177">
            <v>0</v>
          </cell>
          <cell r="AX177">
            <v>0</v>
          </cell>
          <cell r="AY177">
            <v>0</v>
          </cell>
          <cell r="AZ177">
            <v>0</v>
          </cell>
          <cell r="BA177">
            <v>0</v>
          </cell>
          <cell r="BB177">
            <v>0</v>
          </cell>
          <cell r="BC177">
            <v>0</v>
          </cell>
          <cell r="BD177">
            <v>0</v>
          </cell>
          <cell r="BE177">
            <v>0</v>
          </cell>
          <cell r="BF177">
            <v>0</v>
          </cell>
        </row>
        <row r="178">
          <cell r="D178">
            <v>0</v>
          </cell>
          <cell r="E178" t="str">
            <v>Drawdown</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W178">
            <v>0</v>
          </cell>
          <cell r="AX178">
            <v>0</v>
          </cell>
          <cell r="AY178">
            <v>0</v>
          </cell>
          <cell r="AZ178">
            <v>0</v>
          </cell>
          <cell r="BA178">
            <v>0</v>
          </cell>
          <cell r="BB178">
            <v>0</v>
          </cell>
          <cell r="BC178">
            <v>0</v>
          </cell>
          <cell r="BD178">
            <v>0</v>
          </cell>
          <cell r="BE178">
            <v>0</v>
          </cell>
          <cell r="BF178">
            <v>0</v>
          </cell>
        </row>
        <row r="179">
          <cell r="D179">
            <v>0</v>
          </cell>
          <cell r="E179" t="str">
            <v>Reimbursement</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W179">
            <v>0</v>
          </cell>
          <cell r="AX179">
            <v>0</v>
          </cell>
          <cell r="AY179">
            <v>0</v>
          </cell>
          <cell r="AZ179">
            <v>0</v>
          </cell>
          <cell r="BA179">
            <v>0</v>
          </cell>
          <cell r="BB179">
            <v>0</v>
          </cell>
          <cell r="BC179">
            <v>0</v>
          </cell>
          <cell r="BD179">
            <v>0</v>
          </cell>
          <cell r="BE179">
            <v>0</v>
          </cell>
          <cell r="BF179">
            <v>0</v>
          </cell>
        </row>
        <row r="180">
          <cell r="D180">
            <v>0</v>
          </cell>
          <cell r="E180" t="str">
            <v>Amortization</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W180">
            <v>0</v>
          </cell>
          <cell r="AX180">
            <v>0</v>
          </cell>
          <cell r="AY180">
            <v>0</v>
          </cell>
          <cell r="AZ180">
            <v>0</v>
          </cell>
          <cell r="BA180">
            <v>0</v>
          </cell>
          <cell r="BB180">
            <v>0</v>
          </cell>
          <cell r="BC180">
            <v>0</v>
          </cell>
          <cell r="BD180">
            <v>0</v>
          </cell>
          <cell r="BE180">
            <v>0</v>
          </cell>
          <cell r="BF180">
            <v>0</v>
          </cell>
        </row>
        <row r="181">
          <cell r="E181" t="str">
            <v>Principal EOP</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W181">
            <v>0</v>
          </cell>
          <cell r="AX181">
            <v>0</v>
          </cell>
          <cell r="AY181">
            <v>0</v>
          </cell>
          <cell r="AZ181">
            <v>0</v>
          </cell>
          <cell r="BA181">
            <v>0</v>
          </cell>
          <cell r="BB181">
            <v>0</v>
          </cell>
          <cell r="BC181">
            <v>0</v>
          </cell>
          <cell r="BD181">
            <v>0</v>
          </cell>
          <cell r="BE181">
            <v>0</v>
          </cell>
          <cell r="BF181">
            <v>0</v>
          </cell>
        </row>
        <row r="183">
          <cell r="D183">
            <v>0</v>
          </cell>
          <cell r="E183" t="str">
            <v>Paid Interests</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cell r="AS183">
            <v>0</v>
          </cell>
          <cell r="AT183">
            <v>0</v>
          </cell>
          <cell r="AU183">
            <v>0</v>
          </cell>
          <cell r="AW183">
            <v>0</v>
          </cell>
          <cell r="AX183">
            <v>0</v>
          </cell>
          <cell r="AY183">
            <v>0</v>
          </cell>
          <cell r="AZ183">
            <v>0</v>
          </cell>
          <cell r="BA183">
            <v>0</v>
          </cell>
          <cell r="BB183">
            <v>0</v>
          </cell>
          <cell r="BC183">
            <v>0</v>
          </cell>
          <cell r="BD183">
            <v>0</v>
          </cell>
          <cell r="BE183">
            <v>0</v>
          </cell>
          <cell r="BF183">
            <v>0</v>
          </cell>
        </row>
        <row r="184">
          <cell r="D184">
            <v>0</v>
          </cell>
          <cell r="E184" t="str">
            <v>Commitment Fees</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cell r="AW184">
            <v>0</v>
          </cell>
          <cell r="AX184">
            <v>0</v>
          </cell>
          <cell r="AY184">
            <v>0</v>
          </cell>
          <cell r="AZ184">
            <v>0</v>
          </cell>
          <cell r="BA184">
            <v>0</v>
          </cell>
          <cell r="BB184">
            <v>0</v>
          </cell>
          <cell r="BC184">
            <v>0</v>
          </cell>
          <cell r="BD184">
            <v>0</v>
          </cell>
          <cell r="BE184">
            <v>0</v>
          </cell>
          <cell r="BF184">
            <v>0</v>
          </cell>
        </row>
        <row r="185">
          <cell r="D185">
            <v>0</v>
          </cell>
          <cell r="E185" t="str">
            <v>Notary &amp; Lawyer</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cell r="AW185">
            <v>0</v>
          </cell>
          <cell r="AX185">
            <v>0</v>
          </cell>
          <cell r="AY185">
            <v>0</v>
          </cell>
          <cell r="AZ185">
            <v>0</v>
          </cell>
          <cell r="BA185">
            <v>0</v>
          </cell>
          <cell r="BB185">
            <v>0</v>
          </cell>
          <cell r="BC185">
            <v>0</v>
          </cell>
          <cell r="BD185">
            <v>0</v>
          </cell>
          <cell r="BE185">
            <v>0</v>
          </cell>
          <cell r="BF185">
            <v>0</v>
          </cell>
        </row>
        <row r="186">
          <cell r="D186">
            <v>0</v>
          </cell>
          <cell r="E186" t="str">
            <v>Loan Reg.  Conservateur</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cell r="AW186">
            <v>0</v>
          </cell>
          <cell r="AX186">
            <v>0</v>
          </cell>
          <cell r="AY186">
            <v>0</v>
          </cell>
          <cell r="AZ186">
            <v>0</v>
          </cell>
          <cell r="BA186">
            <v>0</v>
          </cell>
          <cell r="BB186">
            <v>0</v>
          </cell>
          <cell r="BC186">
            <v>0</v>
          </cell>
          <cell r="BD186">
            <v>0</v>
          </cell>
          <cell r="BE186">
            <v>0</v>
          </cell>
          <cell r="BF186">
            <v>0</v>
          </cell>
        </row>
        <row r="187">
          <cell r="D187">
            <v>0</v>
          </cell>
          <cell r="E187" t="str">
            <v>Cap Fee</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cell r="AW187">
            <v>0</v>
          </cell>
          <cell r="AX187">
            <v>0</v>
          </cell>
          <cell r="AY187">
            <v>0</v>
          </cell>
          <cell r="AZ187">
            <v>0</v>
          </cell>
          <cell r="BA187">
            <v>0</v>
          </cell>
          <cell r="BB187">
            <v>0</v>
          </cell>
          <cell r="BC187">
            <v>0</v>
          </cell>
          <cell r="BD187">
            <v>0</v>
          </cell>
          <cell r="BE187">
            <v>0</v>
          </cell>
          <cell r="BF187">
            <v>0</v>
          </cell>
        </row>
        <row r="188">
          <cell r="D188">
            <v>0</v>
          </cell>
          <cell r="E188" t="str">
            <v>Mortgage Release Fees</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W188">
            <v>0</v>
          </cell>
          <cell r="AX188">
            <v>0</v>
          </cell>
          <cell r="AY188">
            <v>0</v>
          </cell>
          <cell r="AZ188">
            <v>0</v>
          </cell>
          <cell r="BA188">
            <v>0</v>
          </cell>
          <cell r="BB188">
            <v>0</v>
          </cell>
          <cell r="BC188">
            <v>0</v>
          </cell>
          <cell r="BD188">
            <v>0</v>
          </cell>
          <cell r="BE188">
            <v>0</v>
          </cell>
          <cell r="BF188">
            <v>0</v>
          </cell>
        </row>
        <row r="190">
          <cell r="D190">
            <v>0</v>
          </cell>
          <cell r="E190" t="str">
            <v>Refinancing Cash Flows</v>
          </cell>
          <cell r="G190">
            <v>0</v>
          </cell>
          <cell r="H190">
            <v>0</v>
          </cell>
          <cell r="I190">
            <v>0</v>
          </cell>
          <cell r="J190">
            <v>0</v>
          </cell>
          <cell r="K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cell r="AS190">
            <v>0</v>
          </cell>
          <cell r="AT190">
            <v>0</v>
          </cell>
          <cell r="AU190">
            <v>0</v>
          </cell>
          <cell r="AW190">
            <v>0</v>
          </cell>
          <cell r="AX190">
            <v>0</v>
          </cell>
          <cell r="AY190">
            <v>0</v>
          </cell>
          <cell r="AZ190">
            <v>0</v>
          </cell>
          <cell r="BA190">
            <v>0</v>
          </cell>
          <cell r="BB190">
            <v>0</v>
          </cell>
          <cell r="BC190">
            <v>0</v>
          </cell>
          <cell r="BD190">
            <v>0</v>
          </cell>
          <cell r="BE190">
            <v>0</v>
          </cell>
          <cell r="BF190">
            <v>0</v>
          </cell>
        </row>
        <row r="193">
          <cell r="E193" t="str">
            <v>Capex Debt</v>
          </cell>
          <cell r="G193" t="str">
            <v>% Financed</v>
          </cell>
          <cell r="H193" t="str">
            <v>Basis</v>
          </cell>
          <cell r="I193" t="str">
            <v>Amount</v>
          </cell>
          <cell r="J193" t="str">
            <v>Start</v>
          </cell>
          <cell r="K193" t="str">
            <v>Maturity</v>
          </cell>
          <cell r="L193" t="str">
            <v>Interest Rate</v>
          </cell>
          <cell r="M193" t="str">
            <v>Margin</v>
          </cell>
          <cell r="N193" t="str">
            <v>Release</v>
          </cell>
          <cell r="O193" t="str">
            <v>NUF</v>
          </cell>
          <cell r="AW193" t="str">
            <v>Basis</v>
          </cell>
          <cell r="AX193" t="str">
            <v>Amount</v>
          </cell>
          <cell r="AY193" t="str">
            <v>Start</v>
          </cell>
          <cell r="AZ193" t="str">
            <v>Maturity</v>
          </cell>
          <cell r="BA193" t="str">
            <v>Interest Rate</v>
          </cell>
          <cell r="BB193" t="str">
            <v>Margin</v>
          </cell>
          <cell r="BC193" t="str">
            <v>Release</v>
          </cell>
          <cell r="BD193" t="str">
            <v>NUF</v>
          </cell>
        </row>
        <row r="194">
          <cell r="H194">
            <v>0</v>
          </cell>
          <cell r="I194">
            <v>0</v>
          </cell>
          <cell r="J194">
            <v>0</v>
          </cell>
          <cell r="K194">
            <v>0</v>
          </cell>
          <cell r="L194" t="str">
            <v>Fixed</v>
          </cell>
          <cell r="M194">
            <v>1.2E-2</v>
          </cell>
          <cell r="N194">
            <v>1.1000000000000001</v>
          </cell>
          <cell r="O194">
            <v>6.0000000000000001E-3</v>
          </cell>
          <cell r="AW194">
            <v>0</v>
          </cell>
          <cell r="AX194">
            <v>0</v>
          </cell>
          <cell r="AY194">
            <v>0</v>
          </cell>
          <cell r="AZ194">
            <v>0</v>
          </cell>
          <cell r="BA194" t="str">
            <v>Fixed</v>
          </cell>
          <cell r="BB194">
            <v>1.2E-2</v>
          </cell>
          <cell r="BC194">
            <v>1.1000000000000001</v>
          </cell>
          <cell r="BD194">
            <v>6.0000000000000001E-3</v>
          </cell>
        </row>
        <row r="196">
          <cell r="G196" t="str">
            <v>Commitment Fee</v>
          </cell>
          <cell r="H196" t="str">
            <v>Notary Fees</v>
          </cell>
          <cell r="I196" t="str">
            <v>Lawyer Fees</v>
          </cell>
          <cell r="J196" t="str">
            <v>Loan Reg.</v>
          </cell>
          <cell r="K196" t="str">
            <v>Conservateur</v>
          </cell>
          <cell r="L196" t="str">
            <v>Cap (Y/N)</v>
          </cell>
          <cell r="M196" t="str">
            <v>Cap Fee</v>
          </cell>
          <cell r="N196" t="str">
            <v>Cap Amount</v>
          </cell>
          <cell r="AW196" t="str">
            <v>Notary Fees</v>
          </cell>
          <cell r="AX196" t="str">
            <v>Lawyer Fees</v>
          </cell>
          <cell r="AY196" t="str">
            <v>Loan Reg.</v>
          </cell>
          <cell r="AZ196" t="str">
            <v>Conservateur</v>
          </cell>
          <cell r="BA196" t="str">
            <v>Cap (Y/N)</v>
          </cell>
          <cell r="BB196" t="str">
            <v>Cap Fee</v>
          </cell>
          <cell r="BC196" t="str">
            <v>Cap Amount</v>
          </cell>
        </row>
        <row r="197">
          <cell r="G197">
            <v>5.0000000000000001E-3</v>
          </cell>
          <cell r="H197">
            <v>5.4999999999999997E-3</v>
          </cell>
          <cell r="I197">
            <v>0</v>
          </cell>
          <cell r="J197">
            <v>0</v>
          </cell>
          <cell r="K197">
            <v>5.0000000000000001E-4</v>
          </cell>
          <cell r="L197" t="str">
            <v>No</v>
          </cell>
          <cell r="M197">
            <v>4.1599999999999996E-3</v>
          </cell>
          <cell r="N197">
            <v>0.04</v>
          </cell>
          <cell r="AW197">
            <v>5.4999999999999997E-3</v>
          </cell>
          <cell r="AX197">
            <v>0</v>
          </cell>
          <cell r="AY197">
            <v>0</v>
          </cell>
          <cell r="AZ197">
            <v>5.0000000000000001E-4</v>
          </cell>
          <cell r="BA197" t="str">
            <v>No</v>
          </cell>
          <cell r="BB197">
            <v>4.1599999999999996E-3</v>
          </cell>
          <cell r="BC197">
            <v>0.04</v>
          </cell>
        </row>
        <row r="199">
          <cell r="E199" t="str">
            <v>Fixed</v>
          </cell>
          <cell r="H199">
            <v>4.02E-2</v>
          </cell>
        </row>
        <row r="200">
          <cell r="E200" t="str">
            <v>IR Curve</v>
          </cell>
        </row>
        <row r="201">
          <cell r="E201" t="str">
            <v>Annual Interest Rate</v>
          </cell>
          <cell r="H201">
            <v>5.2199999999999996E-2</v>
          </cell>
          <cell r="I201">
            <v>5.2199999999999996E-2</v>
          </cell>
          <cell r="J201">
            <v>5.2199999999999996E-2</v>
          </cell>
          <cell r="K201">
            <v>5.2199999999999996E-2</v>
          </cell>
          <cell r="L201">
            <v>5.2199999999999996E-2</v>
          </cell>
          <cell r="M201">
            <v>5.2199999999999996E-2</v>
          </cell>
          <cell r="N201">
            <v>5.2199999999999996E-2</v>
          </cell>
          <cell r="O201">
            <v>5.2199999999999996E-2</v>
          </cell>
          <cell r="P201">
            <v>5.2199999999999996E-2</v>
          </cell>
          <cell r="Q201">
            <v>5.2199999999999996E-2</v>
          </cell>
          <cell r="R201">
            <v>5.2199999999999996E-2</v>
          </cell>
          <cell r="S201">
            <v>5.2199999999999996E-2</v>
          </cell>
          <cell r="T201">
            <v>5.2199999999999996E-2</v>
          </cell>
          <cell r="U201">
            <v>5.2199999999999996E-2</v>
          </cell>
          <cell r="V201">
            <v>5.2199999999999996E-2</v>
          </cell>
          <cell r="W201">
            <v>5.2199999999999996E-2</v>
          </cell>
          <cell r="X201">
            <v>5.2199999999999996E-2</v>
          </cell>
          <cell r="Y201">
            <v>5.2199999999999996E-2</v>
          </cell>
          <cell r="Z201">
            <v>5.2199999999999996E-2</v>
          </cell>
          <cell r="AA201">
            <v>5.2199999999999996E-2</v>
          </cell>
          <cell r="AB201">
            <v>5.2199999999999996E-2</v>
          </cell>
          <cell r="AC201">
            <v>5.2199999999999996E-2</v>
          </cell>
          <cell r="AD201">
            <v>5.2199999999999996E-2</v>
          </cell>
          <cell r="AE201">
            <v>5.2199999999999996E-2</v>
          </cell>
          <cell r="AF201">
            <v>5.2199999999999996E-2</v>
          </cell>
          <cell r="AG201">
            <v>5.2199999999999996E-2</v>
          </cell>
          <cell r="AH201">
            <v>5.2199999999999996E-2</v>
          </cell>
          <cell r="AI201">
            <v>5.2199999999999996E-2</v>
          </cell>
          <cell r="AJ201">
            <v>5.2199999999999996E-2</v>
          </cell>
          <cell r="AK201">
            <v>5.2199999999999996E-2</v>
          </cell>
          <cell r="AL201">
            <v>5.2199999999999996E-2</v>
          </cell>
          <cell r="AM201">
            <v>5.2199999999999996E-2</v>
          </cell>
          <cell r="AN201">
            <v>5.2199999999999996E-2</v>
          </cell>
          <cell r="AO201">
            <v>5.2199999999999996E-2</v>
          </cell>
          <cell r="AP201">
            <v>5.2199999999999996E-2</v>
          </cell>
          <cell r="AQ201">
            <v>5.2199999999999996E-2</v>
          </cell>
          <cell r="AR201">
            <v>5.2199999999999996E-2</v>
          </cell>
          <cell r="AS201">
            <v>5.2199999999999996E-2</v>
          </cell>
          <cell r="AT201">
            <v>5.2199999999999996E-2</v>
          </cell>
          <cell r="AU201">
            <v>5.2199999999999996E-2</v>
          </cell>
          <cell r="AW201">
            <v>5.2199999999999996E-2</v>
          </cell>
        </row>
        <row r="202">
          <cell r="AW202">
            <v>0</v>
          </cell>
        </row>
        <row r="203">
          <cell r="E203" t="str">
            <v>Principal BOP</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v>
          </cell>
          <cell r="AW203">
            <v>0</v>
          </cell>
          <cell r="AX203">
            <v>0</v>
          </cell>
          <cell r="AY203">
            <v>0</v>
          </cell>
          <cell r="AZ203">
            <v>0</v>
          </cell>
          <cell r="BA203">
            <v>0</v>
          </cell>
          <cell r="BB203">
            <v>0</v>
          </cell>
          <cell r="BC203">
            <v>0</v>
          </cell>
          <cell r="BD203">
            <v>0</v>
          </cell>
          <cell r="BE203">
            <v>0</v>
          </cell>
          <cell r="BF203">
            <v>0</v>
          </cell>
        </row>
        <row r="204">
          <cell r="D204">
            <v>0</v>
          </cell>
          <cell r="E204" t="str">
            <v>Drawdown</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0</v>
          </cell>
          <cell r="AW204">
            <v>0</v>
          </cell>
          <cell r="AX204">
            <v>0</v>
          </cell>
          <cell r="AY204">
            <v>0</v>
          </cell>
          <cell r="AZ204">
            <v>0</v>
          </cell>
          <cell r="BA204">
            <v>0</v>
          </cell>
          <cell r="BB204">
            <v>0</v>
          </cell>
          <cell r="BC204">
            <v>0</v>
          </cell>
          <cell r="BD204">
            <v>0</v>
          </cell>
          <cell r="BE204">
            <v>0</v>
          </cell>
          <cell r="BF204">
            <v>0</v>
          </cell>
        </row>
        <row r="205">
          <cell r="D205">
            <v>0</v>
          </cell>
          <cell r="E205" t="str">
            <v>Reimbursement</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W205">
            <v>0</v>
          </cell>
          <cell r="AX205">
            <v>0</v>
          </cell>
          <cell r="AY205">
            <v>0</v>
          </cell>
          <cell r="AZ205">
            <v>0</v>
          </cell>
          <cell r="BA205">
            <v>0</v>
          </cell>
          <cell r="BB205">
            <v>0</v>
          </cell>
          <cell r="BC205">
            <v>0</v>
          </cell>
          <cell r="BD205">
            <v>0</v>
          </cell>
          <cell r="BE205">
            <v>0</v>
          </cell>
          <cell r="BF205">
            <v>0</v>
          </cell>
        </row>
        <row r="206">
          <cell r="E206" t="str">
            <v>EOP Debt</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W206">
            <v>0</v>
          </cell>
          <cell r="AX206">
            <v>0</v>
          </cell>
          <cell r="AY206">
            <v>0</v>
          </cell>
          <cell r="AZ206">
            <v>0</v>
          </cell>
          <cell r="BA206">
            <v>0</v>
          </cell>
          <cell r="BB206">
            <v>0</v>
          </cell>
          <cell r="BC206">
            <v>0</v>
          </cell>
          <cell r="BD206">
            <v>0</v>
          </cell>
          <cell r="BE206">
            <v>0</v>
          </cell>
          <cell r="BF206">
            <v>0</v>
          </cell>
        </row>
        <row r="208">
          <cell r="E208" t="str">
            <v>Undrawn Principal</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0</v>
          </cell>
          <cell r="AT208">
            <v>0</v>
          </cell>
          <cell r="AU208">
            <v>0</v>
          </cell>
        </row>
        <row r="209">
          <cell r="D209">
            <v>0</v>
          </cell>
          <cell r="E209" t="str">
            <v>Paid Interests</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W209">
            <v>0</v>
          </cell>
          <cell r="AX209">
            <v>0</v>
          </cell>
          <cell r="AY209">
            <v>0</v>
          </cell>
          <cell r="AZ209">
            <v>0</v>
          </cell>
          <cell r="BA209">
            <v>0</v>
          </cell>
          <cell r="BB209">
            <v>0</v>
          </cell>
          <cell r="BC209">
            <v>0</v>
          </cell>
          <cell r="BD209">
            <v>0</v>
          </cell>
          <cell r="BE209">
            <v>0</v>
          </cell>
          <cell r="BF209">
            <v>0</v>
          </cell>
        </row>
        <row r="210">
          <cell r="D210">
            <v>0</v>
          </cell>
          <cell r="E210" t="str">
            <v>NUF</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cell r="AS210">
            <v>0</v>
          </cell>
          <cell r="AT210">
            <v>0</v>
          </cell>
          <cell r="AU210">
            <v>0</v>
          </cell>
          <cell r="AW210">
            <v>0</v>
          </cell>
          <cell r="AX210">
            <v>0</v>
          </cell>
          <cell r="AY210">
            <v>0</v>
          </cell>
          <cell r="AZ210">
            <v>0</v>
          </cell>
          <cell r="BA210">
            <v>0</v>
          </cell>
          <cell r="BB210">
            <v>0</v>
          </cell>
          <cell r="BC210">
            <v>0</v>
          </cell>
          <cell r="BD210">
            <v>0</v>
          </cell>
          <cell r="BE210">
            <v>0</v>
          </cell>
          <cell r="BF210">
            <v>0</v>
          </cell>
        </row>
        <row r="211">
          <cell r="D211">
            <v>0</v>
          </cell>
          <cell r="E211" t="str">
            <v>Commitment Fees</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W211">
            <v>0</v>
          </cell>
          <cell r="AX211">
            <v>0</v>
          </cell>
          <cell r="AY211">
            <v>0</v>
          </cell>
          <cell r="AZ211">
            <v>0</v>
          </cell>
          <cell r="BA211">
            <v>0</v>
          </cell>
          <cell r="BB211">
            <v>0</v>
          </cell>
          <cell r="BC211">
            <v>0</v>
          </cell>
          <cell r="BD211">
            <v>0</v>
          </cell>
          <cell r="BE211">
            <v>0</v>
          </cell>
          <cell r="BF211">
            <v>0</v>
          </cell>
        </row>
        <row r="212">
          <cell r="D212">
            <v>0</v>
          </cell>
          <cell r="E212" t="str">
            <v>Notary &amp; Lawyer</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W212">
            <v>0</v>
          </cell>
          <cell r="AX212">
            <v>0</v>
          </cell>
          <cell r="AY212">
            <v>0</v>
          </cell>
          <cell r="AZ212">
            <v>0</v>
          </cell>
          <cell r="BA212">
            <v>0</v>
          </cell>
          <cell r="BB212">
            <v>0</v>
          </cell>
          <cell r="BC212">
            <v>0</v>
          </cell>
          <cell r="BD212">
            <v>0</v>
          </cell>
          <cell r="BE212">
            <v>0</v>
          </cell>
          <cell r="BF212">
            <v>0</v>
          </cell>
        </row>
        <row r="213">
          <cell r="D213">
            <v>0</v>
          </cell>
          <cell r="E213" t="str">
            <v>Loan Reg.  Conservateur</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0</v>
          </cell>
          <cell r="AW213">
            <v>0</v>
          </cell>
          <cell r="AX213">
            <v>0</v>
          </cell>
          <cell r="AY213">
            <v>0</v>
          </cell>
          <cell r="AZ213">
            <v>0</v>
          </cell>
          <cell r="BA213">
            <v>0</v>
          </cell>
          <cell r="BB213">
            <v>0</v>
          </cell>
          <cell r="BC213">
            <v>0</v>
          </cell>
          <cell r="BD213">
            <v>0</v>
          </cell>
          <cell r="BE213">
            <v>0</v>
          </cell>
          <cell r="BF213">
            <v>0</v>
          </cell>
        </row>
        <row r="214">
          <cell r="D214">
            <v>0</v>
          </cell>
          <cell r="E214" t="str">
            <v>Cap Fee</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W214">
            <v>0</v>
          </cell>
          <cell r="AX214">
            <v>0</v>
          </cell>
          <cell r="AY214">
            <v>0</v>
          </cell>
          <cell r="AZ214">
            <v>0</v>
          </cell>
          <cell r="BA214">
            <v>0</v>
          </cell>
          <cell r="BB214">
            <v>0</v>
          </cell>
          <cell r="BC214">
            <v>0</v>
          </cell>
          <cell r="BD214">
            <v>0</v>
          </cell>
          <cell r="BE214">
            <v>0</v>
          </cell>
          <cell r="BF214">
            <v>0</v>
          </cell>
        </row>
        <row r="216">
          <cell r="D216">
            <v>0</v>
          </cell>
          <cell r="E216" t="str">
            <v>Capex Debt Cash Flows</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cell r="AS216">
            <v>0</v>
          </cell>
          <cell r="AT216">
            <v>0</v>
          </cell>
          <cell r="AU216">
            <v>0</v>
          </cell>
          <cell r="AW216">
            <v>0</v>
          </cell>
          <cell r="AX216">
            <v>0</v>
          </cell>
          <cell r="AY216">
            <v>0</v>
          </cell>
          <cell r="AZ216">
            <v>0</v>
          </cell>
          <cell r="BA216">
            <v>0</v>
          </cell>
          <cell r="BB216">
            <v>0</v>
          </cell>
          <cell r="BC216">
            <v>0</v>
          </cell>
          <cell r="BD216">
            <v>0</v>
          </cell>
          <cell r="BE216">
            <v>0</v>
          </cell>
          <cell r="BF216">
            <v>0</v>
          </cell>
        </row>
        <row r="218">
          <cell r="E218" t="str">
            <v>Global Debt</v>
          </cell>
        </row>
        <row r="220">
          <cell r="E220" t="str">
            <v>Principal BOP</v>
          </cell>
          <cell r="G220">
            <v>0</v>
          </cell>
          <cell r="H220">
            <v>411968</v>
          </cell>
          <cell r="I220">
            <v>411968</v>
          </cell>
          <cell r="J220">
            <v>411968</v>
          </cell>
          <cell r="K220">
            <v>411968</v>
          </cell>
          <cell r="L220">
            <v>411968</v>
          </cell>
          <cell r="M220">
            <v>411968</v>
          </cell>
          <cell r="N220">
            <v>411968</v>
          </cell>
          <cell r="O220">
            <v>411968</v>
          </cell>
          <cell r="P220">
            <v>411968</v>
          </cell>
          <cell r="Q220">
            <v>411968</v>
          </cell>
          <cell r="R220">
            <v>411968</v>
          </cell>
          <cell r="S220">
            <v>411968</v>
          </cell>
          <cell r="T220">
            <v>411968</v>
          </cell>
          <cell r="U220">
            <v>411968</v>
          </cell>
          <cell r="V220">
            <v>411968</v>
          </cell>
          <cell r="W220">
            <v>411968</v>
          </cell>
          <cell r="X220">
            <v>411968</v>
          </cell>
          <cell r="Y220">
            <v>411968</v>
          </cell>
          <cell r="Z220">
            <v>411968</v>
          </cell>
          <cell r="AA220">
            <v>411968</v>
          </cell>
          <cell r="AB220">
            <v>411968</v>
          </cell>
          <cell r="AC220">
            <v>411968</v>
          </cell>
          <cell r="AD220">
            <v>411968</v>
          </cell>
          <cell r="AE220">
            <v>411968</v>
          </cell>
          <cell r="AF220">
            <v>411968</v>
          </cell>
          <cell r="AG220">
            <v>411968</v>
          </cell>
          <cell r="AH220">
            <v>411968</v>
          </cell>
          <cell r="AI220">
            <v>411968</v>
          </cell>
          <cell r="AJ220">
            <v>411968</v>
          </cell>
          <cell r="AK220">
            <v>411968</v>
          </cell>
          <cell r="AL220">
            <v>411968</v>
          </cell>
          <cell r="AM220">
            <v>411968</v>
          </cell>
          <cell r="AN220">
            <v>411968</v>
          </cell>
          <cell r="AO220">
            <v>411968</v>
          </cell>
          <cell r="AP220">
            <v>411968</v>
          </cell>
          <cell r="AQ220">
            <v>411968</v>
          </cell>
          <cell r="AR220">
            <v>411968</v>
          </cell>
          <cell r="AS220">
            <v>411968</v>
          </cell>
          <cell r="AT220">
            <v>411968</v>
          </cell>
          <cell r="AU220">
            <v>411968</v>
          </cell>
        </row>
        <row r="221">
          <cell r="E221" t="str">
            <v>Drawdown</v>
          </cell>
          <cell r="G221">
            <v>411968</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row>
        <row r="222">
          <cell r="E222" t="str">
            <v>Reimbursement</v>
          </cell>
          <cell r="G222">
            <v>0</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row>
        <row r="223">
          <cell r="E223" t="str">
            <v>Amortization</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row>
        <row r="224">
          <cell r="E224" t="str">
            <v>Principal EOP</v>
          </cell>
          <cell r="G224">
            <v>411968</v>
          </cell>
          <cell r="H224">
            <v>411968</v>
          </cell>
          <cell r="I224">
            <v>411968</v>
          </cell>
          <cell r="J224">
            <v>411968</v>
          </cell>
          <cell r="K224">
            <v>411968</v>
          </cell>
          <cell r="L224">
            <v>411968</v>
          </cell>
          <cell r="M224">
            <v>411968</v>
          </cell>
          <cell r="N224">
            <v>411968</v>
          </cell>
          <cell r="O224">
            <v>411968</v>
          </cell>
          <cell r="P224">
            <v>411968</v>
          </cell>
          <cell r="Q224">
            <v>411968</v>
          </cell>
          <cell r="R224">
            <v>411968</v>
          </cell>
          <cell r="S224">
            <v>411968</v>
          </cell>
          <cell r="T224">
            <v>411968</v>
          </cell>
          <cell r="U224">
            <v>411968</v>
          </cell>
          <cell r="V224">
            <v>411968</v>
          </cell>
          <cell r="W224">
            <v>411968</v>
          </cell>
          <cell r="X224">
            <v>411968</v>
          </cell>
          <cell r="Y224">
            <v>411968</v>
          </cell>
          <cell r="Z224">
            <v>411968</v>
          </cell>
          <cell r="AA224">
            <v>411968</v>
          </cell>
          <cell r="AB224">
            <v>411968</v>
          </cell>
          <cell r="AC224">
            <v>411968</v>
          </cell>
          <cell r="AD224">
            <v>411968</v>
          </cell>
          <cell r="AE224">
            <v>411968</v>
          </cell>
          <cell r="AF224">
            <v>411968</v>
          </cell>
          <cell r="AG224">
            <v>411968</v>
          </cell>
          <cell r="AH224">
            <v>411968</v>
          </cell>
          <cell r="AI224">
            <v>411968</v>
          </cell>
          <cell r="AJ224">
            <v>411968</v>
          </cell>
          <cell r="AK224">
            <v>411968</v>
          </cell>
          <cell r="AL224">
            <v>411968</v>
          </cell>
          <cell r="AM224">
            <v>411968</v>
          </cell>
          <cell r="AN224">
            <v>411968</v>
          </cell>
          <cell r="AO224">
            <v>411968</v>
          </cell>
          <cell r="AP224">
            <v>411968</v>
          </cell>
          <cell r="AQ224">
            <v>411968</v>
          </cell>
          <cell r="AR224">
            <v>411968</v>
          </cell>
          <cell r="AS224">
            <v>411968</v>
          </cell>
          <cell r="AT224">
            <v>411968</v>
          </cell>
          <cell r="AU224">
            <v>411968</v>
          </cell>
          <cell r="AW224">
            <v>411968</v>
          </cell>
          <cell r="AX224">
            <v>411968</v>
          </cell>
          <cell r="AY224">
            <v>411968</v>
          </cell>
          <cell r="AZ224">
            <v>411968</v>
          </cell>
          <cell r="BA224">
            <v>411968</v>
          </cell>
          <cell r="BB224">
            <v>411968</v>
          </cell>
          <cell r="BC224">
            <v>411968</v>
          </cell>
          <cell r="BD224">
            <v>411968</v>
          </cell>
          <cell r="BE224">
            <v>411968</v>
          </cell>
          <cell r="BF224">
            <v>411968</v>
          </cell>
        </row>
        <row r="226">
          <cell r="E226" t="str">
            <v>Paid Interests</v>
          </cell>
          <cell r="G226">
            <v>0</v>
          </cell>
          <cell r="H226">
            <v>-5376.1823999999997</v>
          </cell>
          <cell r="I226">
            <v>-5376.1823999999997</v>
          </cell>
          <cell r="J226">
            <v>-5376.1823999999997</v>
          </cell>
          <cell r="K226">
            <v>-5376.1823999999997</v>
          </cell>
          <cell r="L226">
            <v>-5376.1823999999997</v>
          </cell>
          <cell r="M226">
            <v>-5376.1823999999997</v>
          </cell>
          <cell r="N226">
            <v>-5376.1823999999997</v>
          </cell>
          <cell r="O226">
            <v>-5376.1823999999997</v>
          </cell>
          <cell r="P226">
            <v>-5376.1823999999997</v>
          </cell>
          <cell r="Q226">
            <v>-5376.1823999999997</v>
          </cell>
          <cell r="R226">
            <v>-5376.1823999999997</v>
          </cell>
          <cell r="S226">
            <v>-5376.1823999999997</v>
          </cell>
          <cell r="T226">
            <v>-5376.1823999999997</v>
          </cell>
          <cell r="U226">
            <v>-5376.1823999999997</v>
          </cell>
          <cell r="V226">
            <v>-5376.1823999999997</v>
          </cell>
          <cell r="W226">
            <v>-5376.1823999999997</v>
          </cell>
          <cell r="X226">
            <v>-5376.1823999999997</v>
          </cell>
          <cell r="Y226">
            <v>-5376.1823999999997</v>
          </cell>
          <cell r="Z226">
            <v>-5376.1823999999997</v>
          </cell>
          <cell r="AA226">
            <v>-5376.1823999999997</v>
          </cell>
          <cell r="AB226">
            <v>-5376.1823999999997</v>
          </cell>
          <cell r="AC226">
            <v>-5376.1823999999997</v>
          </cell>
          <cell r="AD226">
            <v>-5376.1823999999997</v>
          </cell>
          <cell r="AE226">
            <v>-5376.1823999999997</v>
          </cell>
          <cell r="AF226">
            <v>-5376.1823999999997</v>
          </cell>
          <cell r="AG226">
            <v>-5376.1823999999997</v>
          </cell>
          <cell r="AH226">
            <v>-5376.1823999999997</v>
          </cell>
          <cell r="AI226">
            <v>-5376.1823999999997</v>
          </cell>
          <cell r="AJ226">
            <v>-5376.1823999999997</v>
          </cell>
          <cell r="AK226">
            <v>-5376.1823999999997</v>
          </cell>
          <cell r="AL226">
            <v>-5376.1823999999997</v>
          </cell>
          <cell r="AM226">
            <v>-5376.1823999999997</v>
          </cell>
          <cell r="AN226">
            <v>-5376.1823999999997</v>
          </cell>
          <cell r="AO226">
            <v>-5376.1823999999997</v>
          </cell>
          <cell r="AP226">
            <v>-5376.1823999999997</v>
          </cell>
          <cell r="AQ226">
            <v>-5376.1823999999997</v>
          </cell>
          <cell r="AR226">
            <v>-5376.1823999999997</v>
          </cell>
          <cell r="AS226">
            <v>-5376.1823999999997</v>
          </cell>
          <cell r="AT226">
            <v>-5376.1823999999997</v>
          </cell>
          <cell r="AU226">
            <v>-5376.1823999999997</v>
          </cell>
        </row>
        <row r="227">
          <cell r="E227" t="str">
            <v>NUF</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row>
        <row r="228">
          <cell r="E228" t="str">
            <v>Commitment Fees</v>
          </cell>
          <cell r="G228">
            <v>-2059.84</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cell r="AS228">
            <v>0</v>
          </cell>
          <cell r="AT228">
            <v>0</v>
          </cell>
          <cell r="AU228">
            <v>0</v>
          </cell>
        </row>
        <row r="229">
          <cell r="E229" t="str">
            <v>Notary &amp; Lawyer</v>
          </cell>
          <cell r="G229">
            <v>-2265.8240000000001</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cell r="AS229">
            <v>0</v>
          </cell>
          <cell r="AT229">
            <v>0</v>
          </cell>
          <cell r="AU229">
            <v>0</v>
          </cell>
        </row>
        <row r="230">
          <cell r="E230" t="str">
            <v>Loan Reg.  Conservateur</v>
          </cell>
          <cell r="G230">
            <v>-205.98400000000001</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0</v>
          </cell>
        </row>
        <row r="231">
          <cell r="E231" t="str">
            <v>Cap Fee</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cell r="AS231">
            <v>0</v>
          </cell>
          <cell r="AT231">
            <v>0</v>
          </cell>
          <cell r="AU231">
            <v>0</v>
          </cell>
        </row>
        <row r="232">
          <cell r="E232" t="str">
            <v>Mortgage Release Fees</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row>
        <row r="234">
          <cell r="D234">
            <v>192389.05600000039</v>
          </cell>
          <cell r="E234" t="str">
            <v>Debt Cash Flows</v>
          </cell>
          <cell r="G234">
            <v>407436.35200000001</v>
          </cell>
          <cell r="H234">
            <v>-5376.1823999999997</v>
          </cell>
          <cell r="I234">
            <v>-5376.1823999999997</v>
          </cell>
          <cell r="J234">
            <v>-5376.1823999999997</v>
          </cell>
          <cell r="K234">
            <v>-5376.1823999999997</v>
          </cell>
          <cell r="L234">
            <v>-5376.1823999999997</v>
          </cell>
          <cell r="M234">
            <v>-5376.1823999999997</v>
          </cell>
          <cell r="N234">
            <v>-5376.1823999999997</v>
          </cell>
          <cell r="O234">
            <v>-5376.1823999999997</v>
          </cell>
          <cell r="P234">
            <v>-5376.1823999999997</v>
          </cell>
          <cell r="Q234">
            <v>-5376.1823999999997</v>
          </cell>
          <cell r="R234">
            <v>-5376.1823999999997</v>
          </cell>
          <cell r="S234">
            <v>-5376.1823999999997</v>
          </cell>
          <cell r="T234">
            <v>-5376.1823999999997</v>
          </cell>
          <cell r="U234">
            <v>-5376.1823999999997</v>
          </cell>
          <cell r="V234">
            <v>-5376.1823999999997</v>
          </cell>
          <cell r="W234">
            <v>-5376.1823999999997</v>
          </cell>
          <cell r="X234">
            <v>-5376.1823999999997</v>
          </cell>
          <cell r="Y234">
            <v>-5376.1823999999997</v>
          </cell>
          <cell r="Z234">
            <v>-5376.1823999999997</v>
          </cell>
          <cell r="AA234">
            <v>-5376.1823999999997</v>
          </cell>
          <cell r="AB234">
            <v>-5376.1823999999997</v>
          </cell>
          <cell r="AC234">
            <v>-5376.1823999999997</v>
          </cell>
          <cell r="AD234">
            <v>-5376.1823999999997</v>
          </cell>
          <cell r="AE234">
            <v>-5376.1823999999997</v>
          </cell>
          <cell r="AF234">
            <v>-5376.1823999999997</v>
          </cell>
          <cell r="AG234">
            <v>-5376.1823999999997</v>
          </cell>
          <cell r="AH234">
            <v>-5376.1823999999997</v>
          </cell>
          <cell r="AI234">
            <v>-5376.1823999999997</v>
          </cell>
          <cell r="AJ234">
            <v>-5376.1823999999997</v>
          </cell>
          <cell r="AK234">
            <v>-5376.1823999999997</v>
          </cell>
          <cell r="AL234">
            <v>-5376.1823999999997</v>
          </cell>
          <cell r="AM234">
            <v>-5376.1823999999997</v>
          </cell>
          <cell r="AN234">
            <v>-5376.1823999999997</v>
          </cell>
          <cell r="AO234">
            <v>-5376.1823999999997</v>
          </cell>
          <cell r="AP234">
            <v>-5376.1823999999997</v>
          </cell>
          <cell r="AQ234">
            <v>-5376.1823999999997</v>
          </cell>
          <cell r="AR234">
            <v>-5376.1823999999997</v>
          </cell>
          <cell r="AS234">
            <v>-5376.1823999999997</v>
          </cell>
          <cell r="AT234">
            <v>-5376.1823999999997</v>
          </cell>
          <cell r="AU234">
            <v>-5376.1823999999997</v>
          </cell>
        </row>
        <row r="236">
          <cell r="D236">
            <v>-323600.86399999971</v>
          </cell>
          <cell r="E236" t="str">
            <v>Cash Flows after Debt</v>
          </cell>
          <cell r="G236">
            <v>-109559.10800000001</v>
          </cell>
          <cell r="H236">
            <v>-6607.9667200000004</v>
          </cell>
          <cell r="I236">
            <v>-3340.7223999999997</v>
          </cell>
          <cell r="J236">
            <v>-5174.31808</v>
          </cell>
          <cell r="K236">
            <v>-5376.1823999999997</v>
          </cell>
          <cell r="L236">
            <v>-5376.1823999999997</v>
          </cell>
          <cell r="M236">
            <v>-5376.1823999999997</v>
          </cell>
          <cell r="N236">
            <v>-5376.1823999999997</v>
          </cell>
          <cell r="O236">
            <v>-5376.1823999999997</v>
          </cell>
          <cell r="P236">
            <v>-5376.1823999999997</v>
          </cell>
          <cell r="Q236">
            <v>-5376.1823999999997</v>
          </cell>
          <cell r="R236">
            <v>-5376.1823999999997</v>
          </cell>
          <cell r="S236">
            <v>-5376.1823999999997</v>
          </cell>
          <cell r="T236">
            <v>-5376.1823999999997</v>
          </cell>
          <cell r="U236">
            <v>-5376.1823999999997</v>
          </cell>
          <cell r="V236">
            <v>-5376.1823999999997</v>
          </cell>
          <cell r="W236">
            <v>-5376.1823999999997</v>
          </cell>
          <cell r="X236">
            <v>-5376.1823999999997</v>
          </cell>
          <cell r="Y236">
            <v>-5376.1823999999997</v>
          </cell>
          <cell r="Z236">
            <v>-5376.1823999999997</v>
          </cell>
          <cell r="AA236">
            <v>-5376.1823999999997</v>
          </cell>
          <cell r="AB236">
            <v>-5376.1823999999997</v>
          </cell>
          <cell r="AC236">
            <v>-5376.1823999999997</v>
          </cell>
          <cell r="AD236">
            <v>-5376.1823999999997</v>
          </cell>
          <cell r="AE236">
            <v>-5376.1823999999997</v>
          </cell>
          <cell r="AF236">
            <v>-5376.1823999999997</v>
          </cell>
          <cell r="AG236">
            <v>-5376.1823999999997</v>
          </cell>
          <cell r="AH236">
            <v>-5376.1823999999997</v>
          </cell>
          <cell r="AI236">
            <v>-5376.1823999999997</v>
          </cell>
          <cell r="AJ236">
            <v>-5376.1823999999997</v>
          </cell>
          <cell r="AK236">
            <v>-5376.1823999999997</v>
          </cell>
          <cell r="AL236">
            <v>-5376.1823999999997</v>
          </cell>
          <cell r="AM236">
            <v>-5376.1823999999997</v>
          </cell>
          <cell r="AN236">
            <v>-5376.1823999999997</v>
          </cell>
          <cell r="AO236">
            <v>-5376.1823999999997</v>
          </cell>
          <cell r="AP236">
            <v>-5376.1823999999997</v>
          </cell>
          <cell r="AQ236">
            <v>-5376.1823999999997</v>
          </cell>
          <cell r="AR236">
            <v>-5376.1823999999997</v>
          </cell>
          <cell r="AS236">
            <v>-5376.1823999999997</v>
          </cell>
          <cell r="AT236">
            <v>-5376.1823999999997</v>
          </cell>
          <cell r="AU236">
            <v>-5376.1823999999997</v>
          </cell>
          <cell r="AW236">
            <v>-20499.189599999998</v>
          </cell>
          <cell r="AX236">
            <v>-21504.729599999999</v>
          </cell>
          <cell r="AY236">
            <v>-21504.729599999999</v>
          </cell>
          <cell r="AZ236">
            <v>-21504.729599999999</v>
          </cell>
          <cell r="BA236">
            <v>-21504.729599999999</v>
          </cell>
          <cell r="BB236">
            <v>-21504.729599999999</v>
          </cell>
          <cell r="BC236">
            <v>-21504.729599999999</v>
          </cell>
          <cell r="BD236">
            <v>-21504.729599999999</v>
          </cell>
          <cell r="BE236">
            <v>-21504.729599999999</v>
          </cell>
          <cell r="BF236">
            <v>-21504.729599999999</v>
          </cell>
        </row>
        <row r="239">
          <cell r="D239">
            <v>-323600.86399999971</v>
          </cell>
          <cell r="E239" t="str">
            <v>Cash Flows after Debt</v>
          </cell>
          <cell r="G239">
            <v>-109559.10800000001</v>
          </cell>
          <cell r="H239">
            <v>-6607.9667200000004</v>
          </cell>
          <cell r="I239">
            <v>-3340.7223999999997</v>
          </cell>
          <cell r="J239">
            <v>-5174.31808</v>
          </cell>
          <cell r="K239">
            <v>-5376.1823999999997</v>
          </cell>
          <cell r="L239">
            <v>-5376.1823999999997</v>
          </cell>
          <cell r="M239">
            <v>-5376.1823999999997</v>
          </cell>
          <cell r="N239">
            <v>-5376.1823999999997</v>
          </cell>
          <cell r="O239">
            <v>-5376.1823999999997</v>
          </cell>
          <cell r="P239">
            <v>-5376.1823999999997</v>
          </cell>
          <cell r="Q239">
            <v>-5376.1823999999997</v>
          </cell>
          <cell r="R239">
            <v>-5376.1823999999997</v>
          </cell>
          <cell r="S239">
            <v>-5376.1823999999997</v>
          </cell>
          <cell r="T239">
            <v>-5376.1823999999997</v>
          </cell>
          <cell r="U239">
            <v>-5376.1823999999997</v>
          </cell>
          <cell r="V239">
            <v>-5376.1823999999997</v>
          </cell>
          <cell r="W239">
            <v>-5376.1823999999997</v>
          </cell>
          <cell r="X239">
            <v>-5376.1823999999997</v>
          </cell>
          <cell r="Y239">
            <v>-5376.1823999999997</v>
          </cell>
          <cell r="Z239">
            <v>-5376.1823999999997</v>
          </cell>
          <cell r="AA239">
            <v>-5376.1823999999997</v>
          </cell>
          <cell r="AB239">
            <v>-5376.1823999999997</v>
          </cell>
          <cell r="AC239">
            <v>-5376.1823999999997</v>
          </cell>
          <cell r="AD239">
            <v>-5376.1823999999997</v>
          </cell>
          <cell r="AE239">
            <v>-5376.1823999999997</v>
          </cell>
          <cell r="AF239">
            <v>-5376.1823999999997</v>
          </cell>
          <cell r="AG239">
            <v>-5376.1823999999997</v>
          </cell>
          <cell r="AH239">
            <v>-5376.1823999999997</v>
          </cell>
          <cell r="AI239">
            <v>-5376.1823999999997</v>
          </cell>
          <cell r="AJ239">
            <v>-5376.1823999999997</v>
          </cell>
          <cell r="AK239">
            <v>-5376.1823999999997</v>
          </cell>
          <cell r="AL239">
            <v>-5376.1823999999997</v>
          </cell>
          <cell r="AM239">
            <v>-5376.1823999999997</v>
          </cell>
          <cell r="AN239">
            <v>-5376.1823999999997</v>
          </cell>
          <cell r="AO239">
            <v>-5376.1823999999997</v>
          </cell>
          <cell r="AP239">
            <v>-5376.1823999999997</v>
          </cell>
          <cell r="AQ239">
            <v>-5376.1823999999997</v>
          </cell>
          <cell r="AR239">
            <v>-5376.1823999999997</v>
          </cell>
          <cell r="AS239">
            <v>-5376.1823999999997</v>
          </cell>
          <cell r="AT239">
            <v>-5376.1823999999997</v>
          </cell>
          <cell r="AU239">
            <v>-5376.1823999999997</v>
          </cell>
          <cell r="AW239">
            <v>-20499.189599999998</v>
          </cell>
          <cell r="AX239">
            <v>-21504.729599999999</v>
          </cell>
          <cell r="AY239">
            <v>-21504.729599999999</v>
          </cell>
          <cell r="AZ239">
            <v>-21504.729599999999</v>
          </cell>
          <cell r="BA239">
            <v>-21504.729599999999</v>
          </cell>
          <cell r="BB239">
            <v>-21504.729599999999</v>
          </cell>
          <cell r="BC239">
            <v>-21504.729599999999</v>
          </cell>
          <cell r="BD239">
            <v>-21504.729599999999</v>
          </cell>
          <cell r="BE239">
            <v>-21504.729599999999</v>
          </cell>
          <cell r="BF239">
            <v>-21504.729599999999</v>
          </cell>
        </row>
        <row r="242">
          <cell r="E242" t="str">
            <v>Bank Cash Reserve</v>
          </cell>
          <cell r="G242" t="str">
            <v>Initial Cash Reserve</v>
          </cell>
          <cell r="H242" t="str">
            <v>Start</v>
          </cell>
          <cell r="I242" t="str">
            <v>End</v>
          </cell>
          <cell r="J242" t="str">
            <v>Target Cash Reserve</v>
          </cell>
          <cell r="K242" t="str">
            <v>Interest Rate</v>
          </cell>
          <cell r="AW242" t="str">
            <v>Start</v>
          </cell>
          <cell r="AX242" t="str">
            <v>End</v>
          </cell>
          <cell r="AY242" t="str">
            <v>Target Cash Reserve</v>
          </cell>
          <cell r="AZ242" t="str">
            <v>Interest Rate</v>
          </cell>
        </row>
        <row r="243">
          <cell r="G243">
            <v>0</v>
          </cell>
          <cell r="H243">
            <v>0</v>
          </cell>
          <cell r="I243">
            <v>0</v>
          </cell>
          <cell r="J243">
            <v>0</v>
          </cell>
          <cell r="K243">
            <v>2.5000000000000001E-2</v>
          </cell>
          <cell r="AW243">
            <v>0</v>
          </cell>
          <cell r="AX243">
            <v>0</v>
          </cell>
          <cell r="AY243">
            <v>0</v>
          </cell>
          <cell r="AZ243">
            <v>2.5000000000000001E-2</v>
          </cell>
        </row>
        <row r="245">
          <cell r="E245" t="str">
            <v>Cash Reserve BOP</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W245">
            <v>0</v>
          </cell>
          <cell r="AX245">
            <v>0</v>
          </cell>
          <cell r="AY245">
            <v>0</v>
          </cell>
          <cell r="AZ245">
            <v>0</v>
          </cell>
          <cell r="BA245">
            <v>0</v>
          </cell>
          <cell r="BB245">
            <v>0</v>
          </cell>
          <cell r="BC245">
            <v>0</v>
          </cell>
          <cell r="BD245">
            <v>0</v>
          </cell>
          <cell r="BE245">
            <v>0</v>
          </cell>
          <cell r="BF245">
            <v>0</v>
          </cell>
        </row>
        <row r="246">
          <cell r="D246">
            <v>0</v>
          </cell>
          <cell r="E246" t="str">
            <v>Cash Reserve Ignition</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W246">
            <v>0</v>
          </cell>
          <cell r="AX246">
            <v>0</v>
          </cell>
          <cell r="AY246">
            <v>0</v>
          </cell>
          <cell r="AZ246">
            <v>0</v>
          </cell>
          <cell r="BA246">
            <v>0</v>
          </cell>
          <cell r="BB246">
            <v>0</v>
          </cell>
          <cell r="BC246">
            <v>0</v>
          </cell>
          <cell r="BD246">
            <v>0</v>
          </cell>
          <cell r="BE246">
            <v>0</v>
          </cell>
          <cell r="BF246">
            <v>0</v>
          </cell>
        </row>
        <row r="247">
          <cell r="E247" t="str">
            <v>Target Cash Reserve</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W247">
            <v>0</v>
          </cell>
          <cell r="AX247">
            <v>0</v>
          </cell>
          <cell r="AY247">
            <v>0</v>
          </cell>
          <cell r="AZ247">
            <v>0</v>
          </cell>
          <cell r="BA247">
            <v>0</v>
          </cell>
          <cell r="BB247">
            <v>0</v>
          </cell>
          <cell r="BC247">
            <v>0</v>
          </cell>
          <cell r="BD247">
            <v>0</v>
          </cell>
          <cell r="BE247">
            <v>0</v>
          </cell>
          <cell r="BF247">
            <v>0</v>
          </cell>
        </row>
        <row r="248">
          <cell r="D248">
            <v>0</v>
          </cell>
          <cell r="E248" t="str">
            <v>Interests</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W248">
            <v>0</v>
          </cell>
          <cell r="AX248">
            <v>0</v>
          </cell>
          <cell r="AY248">
            <v>0</v>
          </cell>
          <cell r="AZ248">
            <v>0</v>
          </cell>
          <cell r="BA248">
            <v>0</v>
          </cell>
          <cell r="BB248">
            <v>0</v>
          </cell>
          <cell r="BC248">
            <v>0</v>
          </cell>
          <cell r="BD248">
            <v>0</v>
          </cell>
          <cell r="BE248">
            <v>0</v>
          </cell>
          <cell r="BF248">
            <v>0</v>
          </cell>
        </row>
        <row r="249">
          <cell r="D249">
            <v>0</v>
          </cell>
          <cell r="E249" t="str">
            <v>Cash Reserve Flows</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cell r="AS249">
            <v>0</v>
          </cell>
          <cell r="AT249">
            <v>0</v>
          </cell>
          <cell r="AU249">
            <v>0</v>
          </cell>
          <cell r="AW249">
            <v>0</v>
          </cell>
          <cell r="AX249">
            <v>0</v>
          </cell>
          <cell r="AY249">
            <v>0</v>
          </cell>
          <cell r="AZ249">
            <v>0</v>
          </cell>
          <cell r="BA249">
            <v>0</v>
          </cell>
          <cell r="BB249">
            <v>0</v>
          </cell>
          <cell r="BC249">
            <v>0</v>
          </cell>
          <cell r="BD249">
            <v>0</v>
          </cell>
          <cell r="BE249">
            <v>0</v>
          </cell>
          <cell r="BF249">
            <v>0</v>
          </cell>
        </row>
        <row r="250">
          <cell r="E250" t="str">
            <v>Cash Reserve EOP</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cell r="AS250">
            <v>0</v>
          </cell>
          <cell r="AT250">
            <v>0</v>
          </cell>
          <cell r="AU250">
            <v>0</v>
          </cell>
          <cell r="AW250">
            <v>0</v>
          </cell>
          <cell r="AX250">
            <v>0</v>
          </cell>
          <cell r="AY250">
            <v>0</v>
          </cell>
          <cell r="AZ250">
            <v>0</v>
          </cell>
          <cell r="BA250">
            <v>0</v>
          </cell>
          <cell r="BB250">
            <v>0</v>
          </cell>
          <cell r="BC250">
            <v>0</v>
          </cell>
          <cell r="BD250">
            <v>0</v>
          </cell>
          <cell r="BE250">
            <v>0</v>
          </cell>
          <cell r="BF250">
            <v>0</v>
          </cell>
        </row>
        <row r="252">
          <cell r="D252">
            <v>-323600.86399999971</v>
          </cell>
          <cell r="E252" t="str">
            <v>Cash Flows after Bank CR</v>
          </cell>
          <cell r="G252">
            <v>-109559.10800000001</v>
          </cell>
          <cell r="H252">
            <v>-6607.9667200000004</v>
          </cell>
          <cell r="I252">
            <v>-3340.7223999999997</v>
          </cell>
          <cell r="J252">
            <v>-5174.31808</v>
          </cell>
          <cell r="K252">
            <v>-5376.1823999999997</v>
          </cell>
          <cell r="L252">
            <v>-5376.1823999999997</v>
          </cell>
          <cell r="M252">
            <v>-5376.1823999999997</v>
          </cell>
          <cell r="N252">
            <v>-5376.1823999999997</v>
          </cell>
          <cell r="O252">
            <v>-5376.1823999999997</v>
          </cell>
          <cell r="P252">
            <v>-5376.1823999999997</v>
          </cell>
          <cell r="Q252">
            <v>-5376.1823999999997</v>
          </cell>
          <cell r="R252">
            <v>-5376.1823999999997</v>
          </cell>
          <cell r="S252">
            <v>-5376.1823999999997</v>
          </cell>
          <cell r="T252">
            <v>-5376.1823999999997</v>
          </cell>
          <cell r="U252">
            <v>-5376.1823999999997</v>
          </cell>
          <cell r="V252">
            <v>-5376.1823999999997</v>
          </cell>
          <cell r="W252">
            <v>-5376.1823999999997</v>
          </cell>
          <cell r="X252">
            <v>-5376.1823999999997</v>
          </cell>
          <cell r="Y252">
            <v>-5376.1823999999997</v>
          </cell>
          <cell r="Z252">
            <v>-5376.1823999999997</v>
          </cell>
          <cell r="AA252">
            <v>-5376.1823999999997</v>
          </cell>
          <cell r="AB252">
            <v>-5376.1823999999997</v>
          </cell>
          <cell r="AC252">
            <v>-5376.1823999999997</v>
          </cell>
          <cell r="AD252">
            <v>-5376.1823999999997</v>
          </cell>
          <cell r="AE252">
            <v>-5376.1823999999997</v>
          </cell>
          <cell r="AF252">
            <v>-5376.1823999999997</v>
          </cell>
          <cell r="AG252">
            <v>-5376.1823999999997</v>
          </cell>
          <cell r="AH252">
            <v>-5376.1823999999997</v>
          </cell>
          <cell r="AI252">
            <v>-5376.1823999999997</v>
          </cell>
          <cell r="AJ252">
            <v>-5376.1823999999997</v>
          </cell>
          <cell r="AK252">
            <v>-5376.1823999999997</v>
          </cell>
          <cell r="AL252">
            <v>-5376.1823999999997</v>
          </cell>
          <cell r="AM252">
            <v>-5376.1823999999997</v>
          </cell>
          <cell r="AN252">
            <v>-5376.1823999999997</v>
          </cell>
          <cell r="AO252">
            <v>-5376.1823999999997</v>
          </cell>
          <cell r="AP252">
            <v>-5376.1823999999997</v>
          </cell>
          <cell r="AQ252">
            <v>-5376.1823999999997</v>
          </cell>
          <cell r="AR252">
            <v>-5376.1823999999997</v>
          </cell>
          <cell r="AS252">
            <v>-5376.1823999999997</v>
          </cell>
          <cell r="AT252">
            <v>-5376.1823999999997</v>
          </cell>
          <cell r="AU252">
            <v>-5376.1823999999997</v>
          </cell>
          <cell r="AW252">
            <v>-20499.189599999998</v>
          </cell>
          <cell r="AX252">
            <v>-21504.729599999999</v>
          </cell>
          <cell r="AY252">
            <v>-21504.729599999999</v>
          </cell>
          <cell r="AZ252">
            <v>-21504.729599999999</v>
          </cell>
          <cell r="BA252">
            <v>-21504.729599999999</v>
          </cell>
          <cell r="BB252">
            <v>-21504.729599999999</v>
          </cell>
          <cell r="BC252">
            <v>-21504.729599999999</v>
          </cell>
          <cell r="BD252">
            <v>-21504.729599999999</v>
          </cell>
          <cell r="BE252">
            <v>-21504.729599999999</v>
          </cell>
          <cell r="BF252">
            <v>-21504.729599999999</v>
          </cell>
        </row>
        <row r="254">
          <cell r="D254" t="str">
            <v>IRR</v>
          </cell>
          <cell r="E254" t="e">
            <v>#DIV/0!</v>
          </cell>
        </row>
        <row r="258">
          <cell r="E258" t="str">
            <v>Covenants</v>
          </cell>
        </row>
        <row r="259">
          <cell r="E259" t="str">
            <v>ICR (including Cash Reserve)</v>
          </cell>
          <cell r="G259">
            <v>1.1000000000000001</v>
          </cell>
          <cell r="H259">
            <v>-0.22911877394636021</v>
          </cell>
          <cell r="I259">
            <v>0.37860694607385348</v>
          </cell>
          <cell r="J259">
            <v>3.7547892720306522E-2</v>
          </cell>
          <cell r="K259">
            <v>0</v>
          </cell>
          <cell r="L259">
            <v>0</v>
          </cell>
          <cell r="M259">
            <v>0</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cell r="AS259">
            <v>0</v>
          </cell>
          <cell r="AT259">
            <v>0</v>
          </cell>
          <cell r="AU259">
            <v>0</v>
          </cell>
          <cell r="AW259">
            <v>-0.22911877394636021</v>
          </cell>
          <cell r="AX259">
            <v>0</v>
          </cell>
          <cell r="AY259">
            <v>0</v>
          </cell>
          <cell r="AZ259">
            <v>0</v>
          </cell>
          <cell r="BA259">
            <v>0</v>
          </cell>
          <cell r="BB259">
            <v>0</v>
          </cell>
          <cell r="BC259">
            <v>0</v>
          </cell>
          <cell r="BD259">
            <v>0</v>
          </cell>
          <cell r="BE259">
            <v>0</v>
          </cell>
          <cell r="BF259">
            <v>0</v>
          </cell>
        </row>
        <row r="260">
          <cell r="E260" t="str">
            <v>DSCR</v>
          </cell>
          <cell r="G260">
            <v>1</v>
          </cell>
          <cell r="H260">
            <v>-0.22911877394636021</v>
          </cell>
          <cell r="I260">
            <v>0.37860694607385348</v>
          </cell>
          <cell r="J260">
            <v>3.7547892720306522E-2</v>
          </cell>
          <cell r="K260">
            <v>0</v>
          </cell>
          <cell r="L260">
            <v>0</v>
          </cell>
          <cell r="M260">
            <v>0</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W260">
            <v>-0.22911877394636021</v>
          </cell>
          <cell r="AX260">
            <v>0</v>
          </cell>
          <cell r="AY260">
            <v>0</v>
          </cell>
          <cell r="AZ260">
            <v>0</v>
          </cell>
          <cell r="BA260">
            <v>0</v>
          </cell>
          <cell r="BB260">
            <v>0</v>
          </cell>
          <cell r="BC260">
            <v>0</v>
          </cell>
          <cell r="BD260">
            <v>0</v>
          </cell>
          <cell r="BE260">
            <v>0</v>
          </cell>
          <cell r="BF260">
            <v>0</v>
          </cell>
        </row>
        <row r="261">
          <cell r="E261" t="str">
            <v>Remaining AIC</v>
          </cell>
          <cell r="G261">
            <v>514960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W261">
            <v>0</v>
          </cell>
          <cell r="AX261">
            <v>0</v>
          </cell>
          <cell r="AY261">
            <v>0</v>
          </cell>
          <cell r="AZ261">
            <v>0</v>
          </cell>
          <cell r="BA261">
            <v>0</v>
          </cell>
          <cell r="BB261">
            <v>0</v>
          </cell>
          <cell r="BC261">
            <v>0</v>
          </cell>
          <cell r="BD261">
            <v>0</v>
          </cell>
          <cell r="BE261">
            <v>0</v>
          </cell>
          <cell r="BF261">
            <v>0</v>
          </cell>
        </row>
        <row r="262">
          <cell r="E262" t="str">
            <v>LTC</v>
          </cell>
          <cell r="H262"/>
          <cell r="I262"/>
          <cell r="J262"/>
          <cell r="K262"/>
          <cell r="L262"/>
          <cell r="M262"/>
          <cell r="N262"/>
          <cell r="O262"/>
          <cell r="P262"/>
          <cell r="Q262"/>
          <cell r="R262"/>
          <cell r="S262"/>
          <cell r="T262"/>
          <cell r="U262"/>
          <cell r="V262"/>
          <cell r="W262"/>
          <cell r="X262"/>
          <cell r="Y262"/>
          <cell r="Z262"/>
          <cell r="AA262"/>
          <cell r="AB262"/>
          <cell r="AC262"/>
          <cell r="AD262"/>
          <cell r="AE262"/>
          <cell r="AF262"/>
          <cell r="AG262"/>
          <cell r="AH262"/>
          <cell r="AI262"/>
          <cell r="AJ262"/>
          <cell r="AK262"/>
          <cell r="AL262"/>
          <cell r="AM262"/>
          <cell r="AN262"/>
          <cell r="AO262"/>
          <cell r="AP262"/>
          <cell r="AQ262"/>
          <cell r="AR262"/>
          <cell r="AS262"/>
          <cell r="AT262"/>
          <cell r="AU262"/>
          <cell r="AW262">
            <v>0</v>
          </cell>
          <cell r="AX262">
            <v>0</v>
          </cell>
          <cell r="AY262">
            <v>0</v>
          </cell>
          <cell r="AZ262">
            <v>0</v>
          </cell>
          <cell r="BA262">
            <v>0</v>
          </cell>
          <cell r="BB262">
            <v>0</v>
          </cell>
          <cell r="BC262">
            <v>0</v>
          </cell>
          <cell r="BD262">
            <v>0</v>
          </cell>
          <cell r="BE262">
            <v>0</v>
          </cell>
          <cell r="BF262">
            <v>0</v>
          </cell>
        </row>
        <row r="282">
          <cell r="E282" t="str">
            <v>Tax</v>
          </cell>
        </row>
        <row r="294">
          <cell r="E294" t="str">
            <v>New Capex</v>
          </cell>
        </row>
        <row r="295">
          <cell r="E295" t="str">
            <v>Building Depreciation</v>
          </cell>
        </row>
        <row r="296">
          <cell r="E296" t="str">
            <v>Capex Depreciation</v>
          </cell>
        </row>
        <row r="297">
          <cell r="E297" t="str">
            <v>Land Sold</v>
          </cell>
        </row>
        <row r="298">
          <cell r="E298" t="str">
            <v>Building Sold</v>
          </cell>
        </row>
        <row r="299">
          <cell r="E299" t="str">
            <v>Capex Sold</v>
          </cell>
        </row>
        <row r="301">
          <cell r="E301" t="str">
            <v>Land NAV EOP</v>
          </cell>
        </row>
        <row r="302">
          <cell r="E302" t="str">
            <v>Building NAV EOP</v>
          </cell>
        </row>
        <row r="303">
          <cell r="E303" t="str">
            <v>Capex NAV EOP</v>
          </cell>
        </row>
        <row r="351">
          <cell r="E351" t="str">
            <v>Fund Management Fees</v>
          </cell>
        </row>
        <row r="372">
          <cell r="E372" t="str">
            <v>Cash Flows after Investor CR</v>
          </cell>
        </row>
        <row r="391">
          <cell r="E391" t="e">
            <v>#DIV/0!</v>
          </cell>
        </row>
      </sheetData>
      <sheetData sheetId="11" refreshError="1"/>
      <sheetData sheetId="12" refreshError="1"/>
      <sheetData sheetId="13" refreshError="1"/>
      <sheetData sheetId="14" refreshError="1"/>
      <sheetData sheetId="1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PRUNTS SFAF"/>
      <sheetName val="EMPRUNTS SILOGI"/>
      <sheetName val="EMPRUNTS LA LAUZE"/>
      <sheetName val="REPARTITION"/>
      <sheetName val="CHARGES ANNUELLES"/>
      <sheetName val="CALCUL.XLS"/>
      <sheetName val="DATE"/>
      <sheetName val="Feuil1"/>
      <sheetName val="Feuil2"/>
      <sheetName val="Feuil3"/>
    </sheetNames>
    <sheetDataSet>
      <sheetData sheetId="0" refreshError="1"/>
      <sheetData sheetId="1" refreshError="1"/>
      <sheetData sheetId="2" refreshError="1"/>
      <sheetData sheetId="3" refreshError="1"/>
      <sheetData sheetId="4" refreshError="1"/>
      <sheetData sheetId="5"/>
      <sheetData sheetId="6" refreshError="1">
        <row r="3">
          <cell r="B3">
            <v>2004</v>
          </cell>
        </row>
        <row r="9">
          <cell r="B9">
            <v>38352</v>
          </cell>
        </row>
      </sheetData>
      <sheetData sheetId="7" refreshError="1"/>
      <sheetData sheetId="8" refreshError="1"/>
      <sheetData sheetId="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Hyp_Platform"/>
      <sheetName val="Hyp_Time"/>
      <sheetName val="Platform"/>
      <sheetName val="Hyp_Projects"/>
      <sheetName val="Project Flows"/>
      <sheetName val="Reporting"/>
      <sheetName val="Liste Projets"/>
      <sheetName val="Compare"/>
      <sheetName val="Pipeline"/>
      <sheetName val="Projets ombrières AgriPV"/>
      <sheetName val="Projets abandonnés"/>
      <sheetName val="Projets trackers agriPV"/>
      <sheetName val="Révision surface"/>
      <sheetName val="Feuil1"/>
      <sheetName val="UPSLIDE_UndoFormatting"/>
      <sheetName val="UPSLIDE_Undo"/>
    </sheetNames>
    <sheetDataSet>
      <sheetData sheetId="0" refreshError="1">
        <row r="6">
          <cell r="E6">
            <v>1</v>
          </cell>
        </row>
      </sheetData>
      <sheetData sheetId="1" refreshError="1">
        <row r="7">
          <cell r="D7">
            <v>2</v>
          </cell>
        </row>
        <row r="13">
          <cell r="E13">
            <v>35</v>
          </cell>
        </row>
        <row r="15">
          <cell r="E15">
            <v>0.06</v>
          </cell>
        </row>
        <row r="17">
          <cell r="E17">
            <v>0</v>
          </cell>
        </row>
        <row r="24">
          <cell r="E24">
            <v>44398</v>
          </cell>
        </row>
        <row r="38">
          <cell r="E38">
            <v>1</v>
          </cell>
        </row>
        <row r="42">
          <cell r="E42">
            <v>15</v>
          </cell>
        </row>
        <row r="43">
          <cell r="E43">
            <v>1</v>
          </cell>
        </row>
        <row r="44">
          <cell r="E44">
            <v>1</v>
          </cell>
        </row>
        <row r="45">
          <cell r="E45">
            <v>1.4999999999999999E-2</v>
          </cell>
        </row>
        <row r="46">
          <cell r="E46">
            <v>0.75</v>
          </cell>
        </row>
        <row r="51">
          <cell r="E51">
            <v>2</v>
          </cell>
        </row>
        <row r="52">
          <cell r="E52">
            <v>2</v>
          </cell>
        </row>
        <row r="70">
          <cell r="E70">
            <v>3</v>
          </cell>
        </row>
        <row r="89">
          <cell r="E89">
            <v>0</v>
          </cell>
        </row>
        <row r="90">
          <cell r="E90">
            <v>0</v>
          </cell>
        </row>
        <row r="91">
          <cell r="E91">
            <v>0</v>
          </cell>
        </row>
        <row r="92">
          <cell r="E92">
            <v>0</v>
          </cell>
        </row>
        <row r="93">
          <cell r="E93">
            <v>76784.304677009539</v>
          </cell>
        </row>
        <row r="94">
          <cell r="E94">
            <v>164607.08231900007</v>
          </cell>
        </row>
        <row r="95">
          <cell r="E95">
            <v>135171.01806445821</v>
          </cell>
        </row>
        <row r="96">
          <cell r="E96">
            <v>0</v>
          </cell>
        </row>
        <row r="97">
          <cell r="E97">
            <v>46203</v>
          </cell>
        </row>
        <row r="98">
          <cell r="E98">
            <v>13</v>
          </cell>
        </row>
        <row r="100">
          <cell r="E100">
            <v>2</v>
          </cell>
        </row>
        <row r="101">
          <cell r="E101">
            <v>3.5000000000000003E-2</v>
          </cell>
        </row>
        <row r="102">
          <cell r="E102">
            <v>0.01</v>
          </cell>
        </row>
        <row r="109">
          <cell r="E109">
            <v>1</v>
          </cell>
        </row>
        <row r="110">
          <cell r="E110">
            <v>1</v>
          </cell>
        </row>
        <row r="112">
          <cell r="E112">
            <v>5.0000000000000001E-3</v>
          </cell>
        </row>
        <row r="129">
          <cell r="E129">
            <v>0.2</v>
          </cell>
        </row>
        <row r="130">
          <cell r="E130">
            <v>2</v>
          </cell>
        </row>
        <row r="137">
          <cell r="E137">
            <v>1</v>
          </cell>
        </row>
        <row r="138">
          <cell r="E138">
            <v>1</v>
          </cell>
        </row>
        <row r="140">
          <cell r="E140">
            <v>2.6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hème Office">
  <a:themeElements>
    <a:clrScheme name="Palissad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64992-F941-4F15-884A-8FA6B173940E}">
  <sheetPr codeName="Feuil1">
    <tabColor rgb="FFFF0000"/>
    <pageSetUpPr fitToPage="1"/>
  </sheetPr>
  <dimension ref="A1:EP118"/>
  <sheetViews>
    <sheetView showGridLines="0" topLeftCell="A13" zoomScale="50" zoomScaleNormal="50" zoomScaleSheetLayoutView="50" workbookViewId="0">
      <selection activeCell="P17" sqref="P17"/>
    </sheetView>
  </sheetViews>
  <sheetFormatPr baseColWidth="10" defaultColWidth="11.42578125" defaultRowHeight="15" x14ac:dyDescent="0.25"/>
  <cols>
    <col min="1" max="1" width="5.7109375" customWidth="1"/>
    <col min="2" max="2" width="20.7109375" customWidth="1"/>
    <col min="3" max="3" width="34.7109375" customWidth="1"/>
    <col min="4" max="4" width="38.7109375" customWidth="1"/>
    <col min="5" max="5" width="34.7109375" customWidth="1"/>
    <col min="6" max="12" width="24.7109375" customWidth="1"/>
    <col min="13" max="14" width="23.140625" customWidth="1"/>
    <col min="15" max="15" width="10.7109375" customWidth="1"/>
    <col min="16" max="16" width="23.140625" customWidth="1"/>
    <col min="17" max="17" width="18.28515625" customWidth="1"/>
    <col min="18" max="18" width="17.85546875" customWidth="1"/>
    <col min="19" max="19" width="19.5703125" customWidth="1"/>
    <col min="20" max="20" width="16.7109375" customWidth="1"/>
    <col min="21" max="21" width="20.28515625" customWidth="1"/>
    <col min="22" max="22" width="15.42578125" bestFit="1" customWidth="1"/>
  </cols>
  <sheetData>
    <row r="1" spans="1:46" ht="202.15" customHeight="1" x14ac:dyDescent="0.55000000000000004">
      <c r="A1" s="4"/>
      <c r="B1" s="4"/>
      <c r="C1" s="40"/>
      <c r="D1" s="31"/>
      <c r="E1" s="31"/>
      <c r="F1" s="31"/>
      <c r="G1" s="31"/>
      <c r="H1" s="31"/>
      <c r="I1" s="4"/>
      <c r="J1" s="80"/>
      <c r="K1" s="81"/>
      <c r="L1" s="4"/>
      <c r="M1" s="5"/>
      <c r="N1" s="5"/>
      <c r="O1" s="4"/>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row>
    <row r="2" spans="1:46" ht="32.450000000000003" customHeight="1" x14ac:dyDescent="0.3">
      <c r="A2" s="4"/>
      <c r="B2" s="60"/>
      <c r="C2" s="60"/>
      <c r="D2" s="4"/>
      <c r="E2" s="4"/>
      <c r="F2" s="4"/>
      <c r="G2" s="5"/>
      <c r="H2" s="5"/>
      <c r="I2" s="5"/>
      <c r="K2" s="84" t="s">
        <v>86</v>
      </c>
      <c r="L2" s="83"/>
      <c r="M2" s="83"/>
      <c r="N2" s="5"/>
      <c r="O2" s="4"/>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row>
    <row r="3" spans="1:46" ht="39.75" customHeight="1" x14ac:dyDescent="0.3">
      <c r="A3" s="4"/>
      <c r="B3" s="60"/>
      <c r="C3" s="60"/>
      <c r="D3" s="4"/>
      <c r="E3" s="4"/>
      <c r="F3" s="4"/>
      <c r="G3" s="5"/>
      <c r="H3" s="5"/>
      <c r="I3" s="5"/>
      <c r="J3" s="82"/>
      <c r="K3" s="337" t="s">
        <v>68</v>
      </c>
      <c r="L3" s="337"/>
      <c r="M3" s="338" t="s">
        <v>69</v>
      </c>
      <c r="N3" s="338"/>
      <c r="O3" s="338"/>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row>
    <row r="4" spans="1:46" ht="39.75" customHeight="1" x14ac:dyDescent="0.3">
      <c r="A4" s="4"/>
      <c r="B4" s="60"/>
      <c r="C4" s="60"/>
      <c r="D4" s="4"/>
      <c r="E4" s="4"/>
      <c r="F4" s="4"/>
      <c r="G4" s="5"/>
      <c r="H4" s="5"/>
      <c r="I4" s="5"/>
      <c r="J4" s="82"/>
      <c r="K4" s="337" t="s">
        <v>47</v>
      </c>
      <c r="L4" s="337"/>
      <c r="M4" s="339" t="s">
        <v>48</v>
      </c>
      <c r="N4" s="339"/>
      <c r="O4" s="339"/>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row>
    <row r="5" spans="1:46" ht="39.75" customHeight="1" x14ac:dyDescent="0.3">
      <c r="A5" s="4"/>
      <c r="B5" s="60"/>
      <c r="C5" s="60"/>
      <c r="D5" s="4"/>
      <c r="E5" s="4"/>
      <c r="F5" s="4"/>
      <c r="G5" s="5"/>
      <c r="H5" s="5"/>
      <c r="I5" s="5"/>
      <c r="J5" s="82"/>
      <c r="K5" s="337" t="s">
        <v>49</v>
      </c>
      <c r="L5" s="337"/>
      <c r="M5" s="338" t="s">
        <v>50</v>
      </c>
      <c r="N5" s="338"/>
      <c r="O5" s="338"/>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row>
    <row r="6" spans="1:46" ht="39.75" customHeight="1" x14ac:dyDescent="0.3">
      <c r="A6" s="4"/>
      <c r="B6" s="60"/>
      <c r="C6" s="60"/>
      <c r="D6" s="4"/>
      <c r="E6" s="4"/>
      <c r="F6" s="4"/>
      <c r="G6" s="5"/>
      <c r="H6" s="5"/>
      <c r="I6" s="5"/>
      <c r="J6" s="82"/>
      <c r="K6" s="337" t="s">
        <v>27</v>
      </c>
      <c r="L6" s="337"/>
      <c r="M6" s="339" t="s">
        <v>85</v>
      </c>
      <c r="N6" s="339"/>
      <c r="O6" s="339"/>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row>
    <row r="7" spans="1:46" ht="39.75" customHeight="1" x14ac:dyDescent="0.3">
      <c r="A7" s="4"/>
      <c r="B7" s="60"/>
      <c r="C7" s="60"/>
      <c r="D7" s="4"/>
      <c r="E7" s="4"/>
      <c r="F7" s="4"/>
      <c r="G7" s="5"/>
      <c r="H7" s="5"/>
      <c r="I7" s="5"/>
      <c r="J7" s="82"/>
      <c r="K7" s="337" t="s">
        <v>51</v>
      </c>
      <c r="L7" s="337"/>
      <c r="M7" s="340">
        <v>43628</v>
      </c>
      <c r="N7" s="340"/>
      <c r="O7" s="340"/>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row>
    <row r="8" spans="1:46" ht="39.75" customHeight="1" x14ac:dyDescent="0.3">
      <c r="A8" s="4"/>
      <c r="B8" s="60"/>
      <c r="C8" s="60"/>
      <c r="D8" s="4"/>
      <c r="E8" s="4"/>
      <c r="F8" s="4"/>
      <c r="G8" s="5"/>
      <c r="H8" s="5"/>
      <c r="I8" s="5"/>
      <c r="J8" s="82"/>
      <c r="K8" s="337" t="s">
        <v>52</v>
      </c>
      <c r="L8" s="337"/>
      <c r="M8" s="341">
        <v>45462</v>
      </c>
      <c r="N8" s="341"/>
      <c r="O8" s="341"/>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row>
    <row r="9" spans="1:46" ht="39.75" customHeight="1" x14ac:dyDescent="0.3">
      <c r="A9" s="4"/>
      <c r="B9" s="60"/>
      <c r="C9" s="60"/>
      <c r="D9" s="4"/>
      <c r="E9" s="4"/>
      <c r="F9" s="4"/>
      <c r="G9" s="5"/>
      <c r="H9" s="5"/>
      <c r="I9" s="5"/>
      <c r="J9" s="82"/>
      <c r="K9" s="337" t="s">
        <v>59</v>
      </c>
      <c r="L9" s="337"/>
      <c r="M9" s="338" t="s">
        <v>53</v>
      </c>
      <c r="N9" s="338"/>
      <c r="O9" s="338"/>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row>
    <row r="10" spans="1:46" ht="54" customHeight="1" x14ac:dyDescent="0.3">
      <c r="A10" s="4"/>
      <c r="B10" s="60"/>
      <c r="C10" s="60"/>
      <c r="D10" s="4"/>
      <c r="E10" s="4"/>
      <c r="F10" s="4"/>
      <c r="G10" s="5"/>
      <c r="H10" s="5"/>
      <c r="I10" s="5"/>
      <c r="J10" s="82"/>
      <c r="K10" s="337" t="s">
        <v>66</v>
      </c>
      <c r="L10" s="337"/>
      <c r="M10" s="339" t="s">
        <v>578</v>
      </c>
      <c r="N10" s="339"/>
      <c r="O10" s="339"/>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row>
    <row r="11" spans="1:46" ht="39.75" customHeight="1" x14ac:dyDescent="0.3">
      <c r="A11" s="4"/>
      <c r="B11" s="60"/>
      <c r="C11" s="60"/>
      <c r="D11" s="4"/>
      <c r="E11" s="4"/>
      <c r="F11" s="4"/>
      <c r="G11" s="5"/>
      <c r="H11" s="5"/>
      <c r="I11" s="5"/>
      <c r="J11" s="82"/>
      <c r="K11" s="337" t="s">
        <v>55</v>
      </c>
      <c r="L11" s="337"/>
      <c r="M11" s="338" t="s">
        <v>56</v>
      </c>
      <c r="N11" s="338"/>
      <c r="O11" s="338"/>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row>
    <row r="12" spans="1:46" ht="39.75" customHeight="1" x14ac:dyDescent="0.3">
      <c r="A12" s="4"/>
      <c r="B12" s="60"/>
      <c r="C12" s="60"/>
      <c r="D12" s="4"/>
      <c r="E12" s="4"/>
      <c r="F12" s="4"/>
      <c r="G12" s="5"/>
      <c r="H12" s="5"/>
      <c r="I12" s="5"/>
      <c r="J12" s="82"/>
      <c r="K12" s="337" t="s">
        <v>58</v>
      </c>
      <c r="L12" s="337"/>
      <c r="M12" s="339" t="s">
        <v>64</v>
      </c>
      <c r="N12" s="339"/>
      <c r="O12" s="339"/>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row>
    <row r="13" spans="1:46" ht="39.75" customHeight="1" x14ac:dyDescent="0.3">
      <c r="A13" s="4"/>
      <c r="B13" s="60"/>
      <c r="C13" s="60"/>
      <c r="D13" s="4"/>
      <c r="E13" s="4"/>
      <c r="F13" s="4"/>
      <c r="G13" s="5"/>
      <c r="H13" s="5"/>
      <c r="I13" s="5"/>
      <c r="J13" s="82"/>
      <c r="K13" s="337" t="s">
        <v>57</v>
      </c>
      <c r="L13" s="337"/>
      <c r="M13" s="342" t="s">
        <v>61</v>
      </c>
      <c r="N13" s="342"/>
      <c r="O13" s="342"/>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row>
    <row r="14" spans="1:46" ht="39.75" customHeight="1" x14ac:dyDescent="0.3">
      <c r="A14" s="4"/>
      <c r="B14" s="60"/>
      <c r="C14" s="60"/>
      <c r="D14" s="4"/>
      <c r="E14" s="4"/>
      <c r="F14" s="4"/>
      <c r="G14" s="5"/>
      <c r="H14" s="5"/>
      <c r="I14" s="5"/>
      <c r="J14" s="5"/>
      <c r="K14" s="5"/>
      <c r="L14" s="5"/>
      <c r="M14" s="5"/>
      <c r="N14" s="5"/>
      <c r="O14" s="4"/>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row>
    <row r="15" spans="1:46" s="1" customFormat="1" ht="72.75" customHeight="1" x14ac:dyDescent="0.25">
      <c r="A15" s="39"/>
      <c r="B15" s="39"/>
      <c r="C15" s="65" t="s">
        <v>30</v>
      </c>
      <c r="D15" s="65" t="s">
        <v>15</v>
      </c>
      <c r="E15" s="65" t="s">
        <v>29</v>
      </c>
      <c r="F15" s="66" t="s">
        <v>82</v>
      </c>
      <c r="G15" s="66" t="s">
        <v>81</v>
      </c>
      <c r="H15" s="66" t="s">
        <v>84</v>
      </c>
      <c r="I15" s="66" t="s">
        <v>507</v>
      </c>
      <c r="J15" s="66" t="s">
        <v>430</v>
      </c>
      <c r="K15" s="66" t="s">
        <v>431</v>
      </c>
      <c r="L15" s="66" t="s">
        <v>83</v>
      </c>
      <c r="M15" s="53"/>
      <c r="N15" s="53"/>
      <c r="P15" s="87"/>
      <c r="Q15" s="29"/>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row>
    <row r="16" spans="1:46" s="1" customFormat="1" ht="73.900000000000006" customHeight="1" x14ac:dyDescent="0.25">
      <c r="A16" s="38"/>
      <c r="B16" s="38"/>
      <c r="C16" s="47" t="s">
        <v>9</v>
      </c>
      <c r="D16" s="67" t="s">
        <v>10</v>
      </c>
      <c r="E16" s="68" t="s">
        <v>80</v>
      </c>
      <c r="F16" s="295">
        <v>4</v>
      </c>
      <c r="G16" s="296">
        <v>24829656.490000002</v>
      </c>
      <c r="H16" s="297">
        <v>22266542.920000002</v>
      </c>
      <c r="I16" s="297">
        <v>0</v>
      </c>
      <c r="J16" s="297">
        <v>22266542.920000002</v>
      </c>
      <c r="K16" s="297">
        <v>2563113.5699999998</v>
      </c>
      <c r="L16" s="69">
        <v>0.35272500000000001</v>
      </c>
      <c r="M16" s="76" t="s">
        <v>18</v>
      </c>
      <c r="N16" s="77"/>
      <c r="P16" s="87"/>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row>
    <row r="17" spans="1:90" s="1" customFormat="1" ht="71.25" customHeight="1" x14ac:dyDescent="0.25">
      <c r="A17" s="38"/>
      <c r="B17" s="293"/>
      <c r="C17" s="62" t="s">
        <v>580</v>
      </c>
      <c r="D17" s="70" t="s">
        <v>14</v>
      </c>
      <c r="E17" s="71" t="s">
        <v>579</v>
      </c>
      <c r="F17" s="298">
        <v>19</v>
      </c>
      <c r="G17" s="299">
        <v>368867821.15680003</v>
      </c>
      <c r="H17" s="300">
        <v>307935933.63866669</v>
      </c>
      <c r="I17" s="300">
        <v>39951194.700000003</v>
      </c>
      <c r="J17" s="300">
        <v>347887128.33866668</v>
      </c>
      <c r="K17" s="300">
        <v>20980692.818133328</v>
      </c>
      <c r="L17" s="72">
        <v>0.74227515708764225</v>
      </c>
      <c r="M17" s="78" t="s">
        <v>18</v>
      </c>
      <c r="N17" s="78"/>
      <c r="O17" s="312"/>
      <c r="P17" s="312"/>
      <c r="Q17" s="312"/>
      <c r="R17" s="312"/>
      <c r="S17" s="312"/>
      <c r="T17" s="312"/>
      <c r="U17" s="312"/>
      <c r="V17" s="312"/>
      <c r="W17" s="312"/>
      <c r="X17" s="11"/>
      <c r="Y17" s="11"/>
      <c r="Z17" s="11"/>
      <c r="AA17" s="11"/>
      <c r="AB17" s="11"/>
      <c r="AC17" s="11"/>
      <c r="AD17" s="11"/>
      <c r="AE17" s="11"/>
      <c r="AF17" s="11"/>
      <c r="AG17" s="11"/>
      <c r="AH17" s="11"/>
      <c r="AI17" s="11"/>
      <c r="AJ17" s="11"/>
      <c r="AK17" s="11"/>
      <c r="AL17" s="11"/>
      <c r="AM17" s="11"/>
      <c r="AN17" s="11"/>
      <c r="AO17" s="11"/>
      <c r="AP17" s="11"/>
      <c r="AQ17" s="11"/>
      <c r="AR17" s="11"/>
      <c r="AS17" s="11"/>
    </row>
    <row r="18" spans="1:90" s="1" customFormat="1" ht="63" customHeight="1" x14ac:dyDescent="0.25">
      <c r="A18" s="38"/>
      <c r="B18" s="38"/>
      <c r="C18" s="48" t="s">
        <v>11</v>
      </c>
      <c r="D18" s="67" t="s">
        <v>12</v>
      </c>
      <c r="E18" s="68" t="s">
        <v>25</v>
      </c>
      <c r="F18" s="295">
        <v>1</v>
      </c>
      <c r="G18" s="296">
        <v>40000000</v>
      </c>
      <c r="H18" s="301">
        <v>32000000</v>
      </c>
      <c r="I18" s="301">
        <v>0</v>
      </c>
      <c r="J18" s="301">
        <v>32000000</v>
      </c>
      <c r="K18" s="301">
        <v>8000000</v>
      </c>
      <c r="L18" s="69">
        <v>0.16</v>
      </c>
      <c r="M18" s="76" t="s">
        <v>18</v>
      </c>
      <c r="N18" s="77"/>
      <c r="P18" s="87"/>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row>
    <row r="19" spans="1:90" s="1" customFormat="1" ht="67.900000000000006" customHeight="1" x14ac:dyDescent="0.25">
      <c r="A19" s="38"/>
      <c r="B19" s="38"/>
      <c r="C19" s="49" t="s">
        <v>2</v>
      </c>
      <c r="D19" s="70" t="s">
        <v>3</v>
      </c>
      <c r="E19" s="71" t="s">
        <v>24</v>
      </c>
      <c r="F19" s="298">
        <v>1</v>
      </c>
      <c r="G19" s="299">
        <v>5999872</v>
      </c>
      <c r="H19" s="300">
        <v>5999872</v>
      </c>
      <c r="I19" s="300">
        <v>0</v>
      </c>
      <c r="J19" s="300">
        <v>5999872</v>
      </c>
      <c r="K19" s="300">
        <v>0</v>
      </c>
      <c r="L19" s="72">
        <v>0.1268</v>
      </c>
      <c r="M19" s="79"/>
      <c r="N19" s="78" t="s">
        <v>18</v>
      </c>
      <c r="P19" s="87"/>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row>
    <row r="20" spans="1:90" s="1" customFormat="1" ht="64.150000000000006" customHeight="1" x14ac:dyDescent="0.25">
      <c r="A20" s="38"/>
      <c r="B20" s="38"/>
      <c r="C20" s="50" t="s">
        <v>4</v>
      </c>
      <c r="D20" s="67" t="s">
        <v>104</v>
      </c>
      <c r="E20" s="68" t="s">
        <v>23</v>
      </c>
      <c r="F20" s="295">
        <v>1</v>
      </c>
      <c r="G20" s="296">
        <v>24500000</v>
      </c>
      <c r="H20" s="301">
        <v>22477868</v>
      </c>
      <c r="I20" s="301">
        <v>0</v>
      </c>
      <c r="J20" s="301">
        <v>22477868</v>
      </c>
      <c r="K20" s="301">
        <v>2022132</v>
      </c>
      <c r="L20" s="69">
        <v>0.3427</v>
      </c>
      <c r="M20" s="77"/>
      <c r="N20" s="76" t="s">
        <v>18</v>
      </c>
      <c r="P20" s="87"/>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row>
    <row r="21" spans="1:90" s="1" customFormat="1" ht="54.6" customHeight="1" x14ac:dyDescent="0.25">
      <c r="A21" s="38"/>
      <c r="B21" s="38"/>
      <c r="C21" s="51" t="s">
        <v>5</v>
      </c>
      <c r="D21" s="70" t="s">
        <v>6</v>
      </c>
      <c r="E21" s="71" t="s">
        <v>22</v>
      </c>
      <c r="F21" s="298">
        <v>2</v>
      </c>
      <c r="G21" s="299">
        <v>3153608.58</v>
      </c>
      <c r="H21" s="300">
        <v>3054962.58</v>
      </c>
      <c r="I21" s="300">
        <v>0</v>
      </c>
      <c r="J21" s="300">
        <v>3054962.58</v>
      </c>
      <c r="K21" s="300">
        <v>98646</v>
      </c>
      <c r="L21" s="72">
        <v>0.1109</v>
      </c>
      <c r="M21" s="79"/>
      <c r="N21" s="78" t="s">
        <v>18</v>
      </c>
      <c r="P21" s="87"/>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row>
    <row r="22" spans="1:90" s="1" customFormat="1" ht="60" customHeight="1" x14ac:dyDescent="0.25">
      <c r="A22" s="38"/>
      <c r="B22" s="38"/>
      <c r="C22" s="52" t="s">
        <v>7</v>
      </c>
      <c r="D22" s="67" t="s">
        <v>8</v>
      </c>
      <c r="E22" s="68" t="s">
        <v>21</v>
      </c>
      <c r="F22" s="295">
        <v>2</v>
      </c>
      <c r="G22" s="296">
        <v>90636338.636363626</v>
      </c>
      <c r="H22" s="301">
        <v>69936811.5</v>
      </c>
      <c r="I22" s="301">
        <v>22636901.890909091</v>
      </c>
      <c r="J22" s="301">
        <v>78161713.390909091</v>
      </c>
      <c r="K22" s="301">
        <v>12474625.245454542</v>
      </c>
      <c r="L22" s="69">
        <v>0.315</v>
      </c>
      <c r="M22" s="77"/>
      <c r="N22" s="76" t="s">
        <v>18</v>
      </c>
      <c r="P22" s="87"/>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row>
    <row r="23" spans="1:90" s="1" customFormat="1" ht="72.599999999999994" customHeight="1" x14ac:dyDescent="0.25">
      <c r="A23" s="38"/>
      <c r="B23" s="38"/>
      <c r="C23" s="61" t="s">
        <v>0</v>
      </c>
      <c r="D23" s="70" t="s">
        <v>1</v>
      </c>
      <c r="E23" s="71" t="s">
        <v>20</v>
      </c>
      <c r="F23" s="298">
        <v>10</v>
      </c>
      <c r="G23" s="299">
        <v>38154280.700000003</v>
      </c>
      <c r="H23" s="300">
        <v>34731774</v>
      </c>
      <c r="I23" s="300">
        <v>1400000</v>
      </c>
      <c r="J23" s="300">
        <v>36131774</v>
      </c>
      <c r="K23" s="300">
        <v>2022506.7000000002</v>
      </c>
      <c r="L23" s="72">
        <v>0.40200000000000002</v>
      </c>
      <c r="M23" s="78" t="s">
        <v>18</v>
      </c>
      <c r="N23" s="78" t="s">
        <v>18</v>
      </c>
      <c r="P23" s="87"/>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row>
    <row r="24" spans="1:90" s="1" customFormat="1" ht="36.6" customHeight="1" x14ac:dyDescent="0.25">
      <c r="A24" s="38"/>
      <c r="B24" s="38"/>
      <c r="C24" s="337" t="s">
        <v>79</v>
      </c>
      <c r="D24" s="337"/>
      <c r="E24" s="337"/>
      <c r="F24" s="290">
        <v>40</v>
      </c>
      <c r="G24" s="302">
        <v>596141577.56316376</v>
      </c>
      <c r="H24" s="302">
        <v>498403764.63866669</v>
      </c>
      <c r="I24" s="302">
        <v>63988096.590909094</v>
      </c>
      <c r="J24" s="302">
        <v>547979861.22957575</v>
      </c>
      <c r="K24" s="302">
        <v>48161716.333587877</v>
      </c>
      <c r="L24" s="74">
        <v>0.43402000000000002</v>
      </c>
      <c r="M24" s="46"/>
      <c r="N24" s="46"/>
      <c r="P24" s="87"/>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row>
    <row r="25" spans="1:90" ht="9.6" hidden="1" customHeight="1" x14ac:dyDescent="0.25">
      <c r="A25" s="8"/>
      <c r="B25" s="8"/>
      <c r="C25" s="37"/>
      <c r="D25" s="37"/>
      <c r="E25" s="37"/>
      <c r="F25" s="37"/>
      <c r="G25" s="37"/>
      <c r="H25" s="37"/>
      <c r="I25" s="37"/>
      <c r="J25" s="37"/>
      <c r="K25" s="37"/>
      <c r="L25" s="37"/>
      <c r="M25" s="37"/>
      <c r="N25" s="37"/>
      <c r="O25" s="37"/>
      <c r="Q25" s="4"/>
      <c r="R25" s="11"/>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row>
    <row r="26" spans="1:90" ht="21" x14ac:dyDescent="0.35">
      <c r="A26" s="8"/>
      <c r="B26" s="8"/>
      <c r="C26" s="75" t="s">
        <v>496</v>
      </c>
      <c r="D26" s="37"/>
      <c r="E26" s="37"/>
      <c r="F26" s="37"/>
      <c r="G26" s="37"/>
      <c r="H26" s="37"/>
      <c r="I26" s="37"/>
      <c r="J26" s="37"/>
      <c r="K26" s="37"/>
      <c r="L26" s="37"/>
      <c r="M26" s="37"/>
      <c r="N26" s="37"/>
      <c r="O26" s="37"/>
      <c r="Q26" s="4"/>
      <c r="R26" s="11"/>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row>
    <row r="27" spans="1:90" ht="6" customHeight="1" x14ac:dyDescent="0.25">
      <c r="A27" s="8"/>
      <c r="B27" s="8"/>
      <c r="C27" s="37"/>
      <c r="D27" s="37"/>
      <c r="E27" s="37"/>
      <c r="F27" s="37"/>
      <c r="G27" s="37"/>
      <c r="H27" s="37"/>
      <c r="I27" s="37"/>
      <c r="J27" s="37"/>
      <c r="K27" s="37"/>
      <c r="L27" s="37"/>
      <c r="M27" s="37"/>
      <c r="N27" s="37"/>
      <c r="O27" s="37"/>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row>
    <row r="28" spans="1:90" ht="6" customHeight="1" x14ac:dyDescent="0.25">
      <c r="A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row>
    <row r="29" spans="1:90" ht="60" customHeight="1" x14ac:dyDescent="0.25">
      <c r="A29" s="5"/>
      <c r="B29" s="5"/>
      <c r="C29" s="84" t="s">
        <v>189</v>
      </c>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row>
    <row r="30" spans="1:90" ht="99.75" customHeight="1" x14ac:dyDescent="0.25">
      <c r="A30" s="5"/>
      <c r="B30" s="5"/>
      <c r="C30" s="188" t="s">
        <v>30</v>
      </c>
      <c r="D30" s="188" t="s">
        <v>15</v>
      </c>
      <c r="E30" s="188" t="s">
        <v>29</v>
      </c>
      <c r="F30" s="336" t="s">
        <v>119</v>
      </c>
      <c r="G30" s="336"/>
      <c r="H30" s="188" t="s">
        <v>28</v>
      </c>
      <c r="I30" s="336" t="s">
        <v>120</v>
      </c>
      <c r="J30" s="336"/>
      <c r="K30" s="336" t="s">
        <v>121</v>
      </c>
      <c r="L30" s="336"/>
      <c r="M30" s="188" t="s">
        <v>122</v>
      </c>
      <c r="N30" s="336" t="s">
        <v>381</v>
      </c>
      <c r="O30" s="336"/>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row>
    <row r="31" spans="1:90" ht="169.9" customHeight="1" x14ac:dyDescent="0.25">
      <c r="A31" s="5"/>
      <c r="B31" s="5"/>
      <c r="C31" s="335" t="s">
        <v>9</v>
      </c>
      <c r="D31" s="190" t="s">
        <v>10</v>
      </c>
      <c r="E31" s="191" t="s">
        <v>123</v>
      </c>
      <c r="F31" s="325" t="s">
        <v>377</v>
      </c>
      <c r="G31" s="325"/>
      <c r="H31" s="191" t="s">
        <v>19</v>
      </c>
      <c r="I31" s="326" t="s">
        <v>577</v>
      </c>
      <c r="J31" s="326"/>
      <c r="K31" s="327" t="s">
        <v>151</v>
      </c>
      <c r="L31" s="327"/>
      <c r="M31" s="281" t="s">
        <v>124</v>
      </c>
      <c r="N31" s="328"/>
      <c r="O31" s="328"/>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row>
    <row r="32" spans="1:90" ht="169.9" customHeight="1" x14ac:dyDescent="0.25">
      <c r="A32" s="5"/>
      <c r="B32" s="5"/>
      <c r="C32" s="335"/>
      <c r="D32" s="192" t="s">
        <v>10</v>
      </c>
      <c r="E32" s="193" t="s">
        <v>123</v>
      </c>
      <c r="F32" s="329" t="s">
        <v>149</v>
      </c>
      <c r="G32" s="329"/>
      <c r="H32" s="193" t="s">
        <v>19</v>
      </c>
      <c r="I32" s="330" t="s">
        <v>146</v>
      </c>
      <c r="J32" s="330"/>
      <c r="K32" s="331" t="s">
        <v>152</v>
      </c>
      <c r="L32" s="331"/>
      <c r="M32" s="282" t="s">
        <v>124</v>
      </c>
      <c r="N32" s="332"/>
      <c r="O32" s="332"/>
      <c r="P32" s="5"/>
      <c r="Q32" s="5"/>
      <c r="R32" s="5"/>
      <c r="S32" s="5" t="s">
        <v>292</v>
      </c>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row>
    <row r="33" spans="1:122" ht="169.9" customHeight="1" x14ac:dyDescent="0.25">
      <c r="A33" s="5"/>
      <c r="B33" s="5"/>
      <c r="C33" s="335"/>
      <c r="D33" s="190" t="s">
        <v>10</v>
      </c>
      <c r="E33" s="275" t="s">
        <v>144</v>
      </c>
      <c r="F33" s="325" t="s">
        <v>148</v>
      </c>
      <c r="G33" s="325"/>
      <c r="H33" s="275" t="s">
        <v>19</v>
      </c>
      <c r="I33" s="326" t="s">
        <v>147</v>
      </c>
      <c r="J33" s="326"/>
      <c r="K33" s="327" t="s">
        <v>153</v>
      </c>
      <c r="L33" s="327"/>
      <c r="M33" s="281" t="s">
        <v>124</v>
      </c>
      <c r="N33" s="328"/>
      <c r="O33" s="328"/>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row>
    <row r="34" spans="1:122" ht="169.9" customHeight="1" x14ac:dyDescent="0.25">
      <c r="A34" s="5"/>
      <c r="B34" s="5"/>
      <c r="C34" s="335"/>
      <c r="D34" s="192" t="s">
        <v>142</v>
      </c>
      <c r="E34" s="276" t="s">
        <v>143</v>
      </c>
      <c r="F34" s="329" t="s">
        <v>376</v>
      </c>
      <c r="G34" s="329"/>
      <c r="H34" s="276" t="s">
        <v>19</v>
      </c>
      <c r="I34" s="330" t="s">
        <v>547</v>
      </c>
      <c r="J34" s="330"/>
      <c r="K34" s="331" t="s">
        <v>150</v>
      </c>
      <c r="L34" s="331"/>
      <c r="M34" s="282" t="s">
        <v>124</v>
      </c>
      <c r="N34" s="332"/>
      <c r="O34" s="332"/>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row>
    <row r="35" spans="1:122" ht="169.9" customHeight="1" x14ac:dyDescent="0.25">
      <c r="A35" s="5"/>
      <c r="B35" s="5"/>
      <c r="C35" s="323" t="s">
        <v>13</v>
      </c>
      <c r="D35" s="190" t="s">
        <v>14</v>
      </c>
      <c r="E35" s="275" t="s">
        <v>157</v>
      </c>
      <c r="F35" s="325" t="s">
        <v>167</v>
      </c>
      <c r="G35" s="325"/>
      <c r="H35" s="275" t="s">
        <v>19</v>
      </c>
      <c r="I35" s="326" t="s">
        <v>521</v>
      </c>
      <c r="J35" s="326"/>
      <c r="K35" s="327" t="s">
        <v>161</v>
      </c>
      <c r="L35" s="327"/>
      <c r="M35" s="281" t="s">
        <v>125</v>
      </c>
      <c r="N35" s="328"/>
      <c r="O35" s="328"/>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row>
    <row r="36" spans="1:122" ht="169.9" customHeight="1" x14ac:dyDescent="0.25">
      <c r="A36" s="5"/>
      <c r="B36" s="5"/>
      <c r="C36" s="323"/>
      <c r="D36" s="192" t="s">
        <v>14</v>
      </c>
      <c r="E36" s="276" t="s">
        <v>157</v>
      </c>
      <c r="F36" s="329" t="s">
        <v>166</v>
      </c>
      <c r="G36" s="329"/>
      <c r="H36" s="276" t="s">
        <v>19</v>
      </c>
      <c r="I36" s="330" t="s">
        <v>422</v>
      </c>
      <c r="J36" s="330"/>
      <c r="K36" s="331" t="s">
        <v>162</v>
      </c>
      <c r="L36" s="331"/>
      <c r="M36" s="282" t="s">
        <v>125</v>
      </c>
      <c r="N36" s="332"/>
      <c r="O36" s="332"/>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row>
    <row r="37" spans="1:122" ht="169.9" customHeight="1" x14ac:dyDescent="0.25">
      <c r="A37" s="5"/>
      <c r="B37" s="5"/>
      <c r="C37" s="323"/>
      <c r="D37" s="190" t="s">
        <v>14</v>
      </c>
      <c r="E37" s="275" t="s">
        <v>157</v>
      </c>
      <c r="F37" s="325" t="s">
        <v>165</v>
      </c>
      <c r="G37" s="325"/>
      <c r="H37" s="275" t="s">
        <v>19</v>
      </c>
      <c r="I37" s="326" t="s">
        <v>126</v>
      </c>
      <c r="J37" s="326"/>
      <c r="K37" s="327" t="s">
        <v>163</v>
      </c>
      <c r="L37" s="327"/>
      <c r="M37" s="281" t="s">
        <v>125</v>
      </c>
      <c r="N37" s="328"/>
      <c r="O37" s="328"/>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row>
    <row r="38" spans="1:122" ht="169.9" customHeight="1" x14ac:dyDescent="0.25">
      <c r="A38" s="5"/>
      <c r="B38" s="5"/>
      <c r="C38" s="323"/>
      <c r="D38" s="192" t="s">
        <v>14</v>
      </c>
      <c r="E38" s="276" t="s">
        <v>157</v>
      </c>
      <c r="F38" s="329" t="s">
        <v>544</v>
      </c>
      <c r="G38" s="329"/>
      <c r="H38" s="276" t="s">
        <v>19</v>
      </c>
      <c r="I38" s="330" t="s">
        <v>127</v>
      </c>
      <c r="J38" s="330"/>
      <c r="K38" s="331" t="s">
        <v>164</v>
      </c>
      <c r="L38" s="331"/>
      <c r="M38" s="282" t="s">
        <v>125</v>
      </c>
      <c r="N38" s="332"/>
      <c r="O38" s="332"/>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row>
    <row r="39" spans="1:122" ht="169.9" customHeight="1" x14ac:dyDescent="0.25">
      <c r="A39" s="5"/>
      <c r="B39" s="5"/>
      <c r="C39" s="323"/>
      <c r="D39" s="190" t="s">
        <v>14</v>
      </c>
      <c r="E39" s="275" t="s">
        <v>157</v>
      </c>
      <c r="F39" s="325" t="s">
        <v>169</v>
      </c>
      <c r="G39" s="325"/>
      <c r="H39" s="275" t="s">
        <v>19</v>
      </c>
      <c r="I39" s="326" t="s">
        <v>522</v>
      </c>
      <c r="J39" s="326"/>
      <c r="K39" s="327" t="s">
        <v>423</v>
      </c>
      <c r="L39" s="327"/>
      <c r="M39" s="281" t="s">
        <v>125</v>
      </c>
      <c r="N39" s="328"/>
      <c r="O39" s="328"/>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row>
    <row r="40" spans="1:122" ht="169.9" customHeight="1" x14ac:dyDescent="0.25">
      <c r="A40" s="5"/>
      <c r="B40" s="5"/>
      <c r="C40" s="323"/>
      <c r="D40" s="192" t="s">
        <v>14</v>
      </c>
      <c r="E40" s="276" t="s">
        <v>157</v>
      </c>
      <c r="F40" s="329" t="s">
        <v>541</v>
      </c>
      <c r="G40" s="329"/>
      <c r="H40" s="276" t="s">
        <v>19</v>
      </c>
      <c r="I40" s="330" t="s">
        <v>126</v>
      </c>
      <c r="J40" s="330"/>
      <c r="K40" s="331" t="s">
        <v>380</v>
      </c>
      <c r="L40" s="331"/>
      <c r="M40" s="282" t="s">
        <v>125</v>
      </c>
      <c r="N40" s="332"/>
      <c r="O40" s="332"/>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row>
    <row r="41" spans="1:122" ht="169.9" customHeight="1" x14ac:dyDescent="0.25">
      <c r="A41" s="5"/>
      <c r="B41" s="5"/>
      <c r="C41" s="323"/>
      <c r="D41" s="190" t="s">
        <v>14</v>
      </c>
      <c r="E41" s="275" t="s">
        <v>157</v>
      </c>
      <c r="F41" s="325" t="s">
        <v>171</v>
      </c>
      <c r="G41" s="325"/>
      <c r="H41" s="275" t="s">
        <v>19</v>
      </c>
      <c r="I41" s="326" t="s">
        <v>126</v>
      </c>
      <c r="J41" s="326"/>
      <c r="K41" s="327" t="s">
        <v>170</v>
      </c>
      <c r="L41" s="327"/>
      <c r="M41" s="281" t="s">
        <v>125</v>
      </c>
      <c r="N41" s="328"/>
      <c r="O41" s="328"/>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row>
    <row r="42" spans="1:122" ht="169.9" customHeight="1" x14ac:dyDescent="0.25">
      <c r="A42" s="5"/>
      <c r="B42" s="5"/>
      <c r="C42" s="323"/>
      <c r="D42" s="192" t="s">
        <v>14</v>
      </c>
      <c r="E42" s="276" t="s">
        <v>157</v>
      </c>
      <c r="F42" s="329" t="s">
        <v>375</v>
      </c>
      <c r="G42" s="329"/>
      <c r="H42" s="276" t="s">
        <v>19</v>
      </c>
      <c r="I42" s="330" t="s">
        <v>128</v>
      </c>
      <c r="J42" s="330"/>
      <c r="K42" s="331" t="s">
        <v>172</v>
      </c>
      <c r="L42" s="331"/>
      <c r="M42" s="282" t="s">
        <v>125</v>
      </c>
      <c r="N42" s="332"/>
      <c r="O42" s="332"/>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row>
    <row r="43" spans="1:122" ht="169.9" customHeight="1" x14ac:dyDescent="0.25">
      <c r="A43" s="5"/>
      <c r="B43" s="5"/>
      <c r="C43" s="323" t="s">
        <v>13</v>
      </c>
      <c r="D43" s="190" t="s">
        <v>14</v>
      </c>
      <c r="E43" s="275" t="s">
        <v>157</v>
      </c>
      <c r="F43" s="325" t="s">
        <v>374</v>
      </c>
      <c r="G43" s="325"/>
      <c r="H43" s="275" t="s">
        <v>19</v>
      </c>
      <c r="I43" s="326" t="s">
        <v>168</v>
      </c>
      <c r="J43" s="326"/>
      <c r="K43" s="327" t="s">
        <v>369</v>
      </c>
      <c r="L43" s="327"/>
      <c r="M43" s="281" t="s">
        <v>125</v>
      </c>
      <c r="N43" s="328"/>
      <c r="O43" s="328"/>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row>
    <row r="44" spans="1:122" ht="169.9" customHeight="1" x14ac:dyDescent="0.25">
      <c r="A44" s="5"/>
      <c r="B44" s="5"/>
      <c r="C44" s="323"/>
      <c r="D44" s="192" t="s">
        <v>14</v>
      </c>
      <c r="E44" s="276" t="s">
        <v>157</v>
      </c>
      <c r="F44" s="329" t="s">
        <v>173</v>
      </c>
      <c r="G44" s="329"/>
      <c r="H44" s="276" t="s">
        <v>19</v>
      </c>
      <c r="I44" s="330" t="s">
        <v>126</v>
      </c>
      <c r="J44" s="330"/>
      <c r="K44" s="331" t="s">
        <v>364</v>
      </c>
      <c r="L44" s="331"/>
      <c r="M44" s="282" t="s">
        <v>125</v>
      </c>
      <c r="N44" s="332"/>
      <c r="O44" s="332"/>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row>
    <row r="45" spans="1:122" ht="169.9" customHeight="1" x14ac:dyDescent="0.25">
      <c r="A45" s="5"/>
      <c r="B45" s="5"/>
      <c r="C45" s="323"/>
      <c r="D45" s="190" t="s">
        <v>14</v>
      </c>
      <c r="E45" s="275" t="s">
        <v>157</v>
      </c>
      <c r="F45" s="325" t="s">
        <v>367</v>
      </c>
      <c r="G45" s="325"/>
      <c r="H45" s="275" t="s">
        <v>19</v>
      </c>
      <c r="I45" s="326" t="s">
        <v>523</v>
      </c>
      <c r="J45" s="326"/>
      <c r="K45" s="327" t="s">
        <v>174</v>
      </c>
      <c r="L45" s="327"/>
      <c r="M45" s="281" t="s">
        <v>125</v>
      </c>
      <c r="N45" s="328"/>
      <c r="O45" s="328"/>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row>
    <row r="46" spans="1:122" ht="169.9" customHeight="1" x14ac:dyDescent="0.25">
      <c r="A46" s="5"/>
      <c r="B46" s="5"/>
      <c r="C46" s="323"/>
      <c r="D46" s="192" t="s">
        <v>14</v>
      </c>
      <c r="E46" s="276" t="s">
        <v>157</v>
      </c>
      <c r="F46" s="329" t="s">
        <v>366</v>
      </c>
      <c r="G46" s="329"/>
      <c r="H46" s="276" t="s">
        <v>19</v>
      </c>
      <c r="I46" s="330" t="s">
        <v>129</v>
      </c>
      <c r="J46" s="330"/>
      <c r="K46" s="331" t="s">
        <v>365</v>
      </c>
      <c r="L46" s="331"/>
      <c r="M46" s="282" t="s">
        <v>125</v>
      </c>
      <c r="N46" s="332"/>
      <c r="O46" s="332"/>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row>
    <row r="47" spans="1:122" ht="169.9" customHeight="1" x14ac:dyDescent="0.25">
      <c r="A47" s="5"/>
      <c r="B47" s="5"/>
      <c r="C47" s="323"/>
      <c r="D47" s="190" t="s">
        <v>14</v>
      </c>
      <c r="E47" s="275" t="s">
        <v>157</v>
      </c>
      <c r="F47" s="325" t="s">
        <v>175</v>
      </c>
      <c r="G47" s="325"/>
      <c r="H47" s="275" t="s">
        <v>26</v>
      </c>
      <c r="I47" s="326" t="s">
        <v>551</v>
      </c>
      <c r="J47" s="326"/>
      <c r="K47" s="327" t="s">
        <v>369</v>
      </c>
      <c r="L47" s="327"/>
      <c r="M47" s="281" t="s">
        <v>125</v>
      </c>
      <c r="N47" s="328"/>
      <c r="O47" s="328"/>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row>
    <row r="48" spans="1:122" ht="169.9" customHeight="1" x14ac:dyDescent="0.25">
      <c r="A48" s="5"/>
      <c r="B48" s="5"/>
      <c r="C48" s="323"/>
      <c r="D48" s="192" t="s">
        <v>14</v>
      </c>
      <c r="E48" s="276" t="s">
        <v>158</v>
      </c>
      <c r="F48" s="329" t="s">
        <v>177</v>
      </c>
      <c r="G48" s="329"/>
      <c r="H48" s="276" t="s">
        <v>26</v>
      </c>
      <c r="I48" s="330" t="s">
        <v>176</v>
      </c>
      <c r="J48" s="330"/>
      <c r="K48" s="331" t="s">
        <v>368</v>
      </c>
      <c r="L48" s="331"/>
      <c r="M48" s="282" t="s">
        <v>135</v>
      </c>
      <c r="N48" s="332"/>
      <c r="O48" s="332"/>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row>
    <row r="49" spans="1:128" ht="169.9" customHeight="1" x14ac:dyDescent="0.25">
      <c r="A49" s="5"/>
      <c r="B49" s="5"/>
      <c r="C49" s="323"/>
      <c r="D49" s="190" t="s">
        <v>14</v>
      </c>
      <c r="E49" s="275" t="s">
        <v>158</v>
      </c>
      <c r="F49" s="325" t="s">
        <v>178</v>
      </c>
      <c r="G49" s="325"/>
      <c r="H49" s="275" t="s">
        <v>26</v>
      </c>
      <c r="I49" s="326" t="s">
        <v>524</v>
      </c>
      <c r="J49" s="326"/>
      <c r="K49" s="327" t="s">
        <v>370</v>
      </c>
      <c r="L49" s="327"/>
      <c r="M49" s="281" t="s">
        <v>125</v>
      </c>
      <c r="N49" s="328"/>
      <c r="O49" s="328"/>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row>
    <row r="50" spans="1:128" ht="169.9" customHeight="1" x14ac:dyDescent="0.25">
      <c r="A50" s="5"/>
      <c r="B50" s="5"/>
      <c r="C50" s="323" t="s">
        <v>13</v>
      </c>
      <c r="D50" s="192" t="s">
        <v>14</v>
      </c>
      <c r="E50" s="276" t="s">
        <v>159</v>
      </c>
      <c r="F50" s="329" t="s">
        <v>145</v>
      </c>
      <c r="G50" s="329"/>
      <c r="H50" s="276" t="s">
        <v>19</v>
      </c>
      <c r="I50" s="330" t="s">
        <v>126</v>
      </c>
      <c r="J50" s="330"/>
      <c r="K50" s="331" t="s">
        <v>371</v>
      </c>
      <c r="L50" s="331"/>
      <c r="M50" s="282" t="s">
        <v>125</v>
      </c>
      <c r="N50" s="332"/>
      <c r="O50" s="332"/>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row>
    <row r="51" spans="1:128" ht="169.9" customHeight="1" x14ac:dyDescent="0.25">
      <c r="A51" s="5"/>
      <c r="B51" s="5"/>
      <c r="C51" s="323"/>
      <c r="D51" s="190" t="s">
        <v>14</v>
      </c>
      <c r="E51" s="275" t="s">
        <v>159</v>
      </c>
      <c r="F51" s="325" t="s">
        <v>179</v>
      </c>
      <c r="G51" s="325"/>
      <c r="H51" s="275" t="s">
        <v>26</v>
      </c>
      <c r="I51" s="326" t="s">
        <v>525</v>
      </c>
      <c r="J51" s="326"/>
      <c r="K51" s="327" t="s">
        <v>372</v>
      </c>
      <c r="L51" s="327"/>
      <c r="M51" s="281" t="s">
        <v>125</v>
      </c>
      <c r="N51" s="328"/>
      <c r="O51" s="328"/>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row>
    <row r="52" spans="1:128" ht="169.9" customHeight="1" x14ac:dyDescent="0.25">
      <c r="A52" s="5"/>
      <c r="B52" s="5"/>
      <c r="C52" s="323"/>
      <c r="D52" s="192" t="s">
        <v>14</v>
      </c>
      <c r="E52" s="276" t="s">
        <v>159</v>
      </c>
      <c r="F52" s="329" t="s">
        <v>160</v>
      </c>
      <c r="G52" s="329"/>
      <c r="H52" s="276" t="s">
        <v>26</v>
      </c>
      <c r="I52" s="330" t="s">
        <v>130</v>
      </c>
      <c r="J52" s="330"/>
      <c r="K52" s="331" t="s">
        <v>373</v>
      </c>
      <c r="L52" s="331"/>
      <c r="M52" s="282" t="s">
        <v>125</v>
      </c>
      <c r="N52" s="332"/>
      <c r="O52" s="332"/>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row>
    <row r="53" spans="1:128" ht="169.9" customHeight="1" x14ac:dyDescent="0.25">
      <c r="A53" s="5"/>
      <c r="B53" s="5"/>
      <c r="C53" s="323"/>
      <c r="D53" s="190" t="s">
        <v>14</v>
      </c>
      <c r="E53" s="275" t="s">
        <v>159</v>
      </c>
      <c r="F53" s="325" t="s">
        <v>180</v>
      </c>
      <c r="G53" s="325"/>
      <c r="H53" s="275" t="s">
        <v>19</v>
      </c>
      <c r="I53" s="326" t="s">
        <v>526</v>
      </c>
      <c r="J53" s="326"/>
      <c r="K53" s="327" t="s">
        <v>369</v>
      </c>
      <c r="L53" s="327"/>
      <c r="M53" s="289" t="s">
        <v>135</v>
      </c>
      <c r="N53" s="328"/>
      <c r="O53" s="328"/>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row>
    <row r="54" spans="1:128" ht="169.9" customHeight="1" x14ac:dyDescent="0.25">
      <c r="A54" s="5"/>
      <c r="B54" s="5"/>
      <c r="C54" s="205" t="s">
        <v>191</v>
      </c>
      <c r="D54" s="192" t="s">
        <v>12</v>
      </c>
      <c r="E54" s="276" t="s">
        <v>25</v>
      </c>
      <c r="F54" s="329" t="s">
        <v>556</v>
      </c>
      <c r="G54" s="329"/>
      <c r="H54" s="276" t="s">
        <v>19</v>
      </c>
      <c r="I54" s="330" t="s">
        <v>557</v>
      </c>
      <c r="J54" s="330"/>
      <c r="K54" s="331" t="s">
        <v>185</v>
      </c>
      <c r="L54" s="331"/>
      <c r="M54" s="282" t="s">
        <v>132</v>
      </c>
      <c r="N54" s="332"/>
      <c r="O54" s="332"/>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row>
    <row r="55" spans="1:128" ht="169.9" customHeight="1" x14ac:dyDescent="0.25">
      <c r="A55" s="5"/>
      <c r="B55" s="5"/>
      <c r="C55" s="334" t="s">
        <v>7</v>
      </c>
      <c r="D55" s="190" t="s">
        <v>8</v>
      </c>
      <c r="E55" s="275" t="s">
        <v>133</v>
      </c>
      <c r="F55" s="325" t="s">
        <v>379</v>
      </c>
      <c r="G55" s="325"/>
      <c r="H55" s="275" t="s">
        <v>19</v>
      </c>
      <c r="I55" s="326"/>
      <c r="J55" s="326"/>
      <c r="K55" s="327" t="s">
        <v>134</v>
      </c>
      <c r="L55" s="327"/>
      <c r="M55" s="281" t="s">
        <v>124</v>
      </c>
      <c r="N55" s="328"/>
      <c r="O55" s="328"/>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row>
    <row r="56" spans="1:128" ht="169.9" customHeight="1" x14ac:dyDescent="0.25">
      <c r="A56" s="5"/>
      <c r="B56" s="5"/>
      <c r="C56" s="334"/>
      <c r="D56" s="192" t="s">
        <v>8</v>
      </c>
      <c r="E56" s="276" t="s">
        <v>133</v>
      </c>
      <c r="F56" s="329" t="s">
        <v>378</v>
      </c>
      <c r="G56" s="329"/>
      <c r="H56" s="276" t="s">
        <v>19</v>
      </c>
      <c r="I56" s="330"/>
      <c r="J56" s="330"/>
      <c r="K56" s="331" t="s">
        <v>181</v>
      </c>
      <c r="L56" s="331"/>
      <c r="M56" s="282" t="s">
        <v>135</v>
      </c>
      <c r="N56" s="332"/>
      <c r="O56" s="332"/>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row>
    <row r="57" spans="1:128" ht="169.9" customHeight="1" x14ac:dyDescent="0.25">
      <c r="A57" s="5"/>
      <c r="B57" s="5"/>
      <c r="C57" s="333" t="s">
        <v>5</v>
      </c>
      <c r="D57" s="190" t="s">
        <v>6</v>
      </c>
      <c r="E57" s="275" t="s">
        <v>156</v>
      </c>
      <c r="F57" s="325" t="s">
        <v>184</v>
      </c>
      <c r="G57" s="325"/>
      <c r="H57" s="275" t="s">
        <v>19</v>
      </c>
      <c r="I57" s="326"/>
      <c r="J57" s="326"/>
      <c r="K57" s="327" t="s">
        <v>136</v>
      </c>
      <c r="L57" s="327"/>
      <c r="M57" s="281" t="s">
        <v>125</v>
      </c>
      <c r="N57" s="328"/>
      <c r="O57" s="328"/>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row>
    <row r="58" spans="1:128" ht="169.9" customHeight="1" x14ac:dyDescent="0.25">
      <c r="A58" s="5"/>
      <c r="B58" s="5"/>
      <c r="C58" s="333"/>
      <c r="D58" s="192" t="s">
        <v>6</v>
      </c>
      <c r="E58" s="276" t="s">
        <v>155</v>
      </c>
      <c r="F58" s="329" t="s">
        <v>183</v>
      </c>
      <c r="G58" s="329"/>
      <c r="H58" s="276" t="s">
        <v>19</v>
      </c>
      <c r="I58" s="330"/>
      <c r="J58" s="330"/>
      <c r="K58" s="331" t="s">
        <v>186</v>
      </c>
      <c r="L58" s="331"/>
      <c r="M58" s="282" t="s">
        <v>125</v>
      </c>
      <c r="N58" s="332"/>
      <c r="O58" s="332"/>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row>
    <row r="59" spans="1:128" ht="169.9" customHeight="1" x14ac:dyDescent="0.25">
      <c r="A59" s="5"/>
      <c r="B59" s="5"/>
      <c r="C59" s="204" t="s">
        <v>190</v>
      </c>
      <c r="D59" s="190" t="s">
        <v>3</v>
      </c>
      <c r="E59" s="275" t="s">
        <v>187</v>
      </c>
      <c r="F59" s="325" t="s">
        <v>569</v>
      </c>
      <c r="G59" s="325"/>
      <c r="H59" s="275" t="s">
        <v>19</v>
      </c>
      <c r="I59" s="326"/>
      <c r="J59" s="326"/>
      <c r="K59" s="327" t="s">
        <v>137</v>
      </c>
      <c r="L59" s="327"/>
      <c r="M59" s="281" t="s">
        <v>125</v>
      </c>
      <c r="N59" s="328"/>
      <c r="O59" s="328"/>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row>
    <row r="60" spans="1:128" ht="169.9" customHeight="1" x14ac:dyDescent="0.25">
      <c r="A60" s="5"/>
      <c r="B60" s="5"/>
      <c r="C60" s="324" t="s">
        <v>0</v>
      </c>
      <c r="D60" s="192" t="s">
        <v>188</v>
      </c>
      <c r="E60" s="276" t="s">
        <v>154</v>
      </c>
      <c r="F60" s="329" t="s">
        <v>568</v>
      </c>
      <c r="G60" s="329"/>
      <c r="H60" s="276" t="s">
        <v>19</v>
      </c>
      <c r="I60" s="330" t="s">
        <v>193</v>
      </c>
      <c r="J60" s="330"/>
      <c r="K60" s="331" t="s">
        <v>202</v>
      </c>
      <c r="L60" s="331"/>
      <c r="M60" s="282" t="s">
        <v>125</v>
      </c>
      <c r="N60" s="332"/>
      <c r="O60" s="332"/>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row>
    <row r="61" spans="1:128" ht="169.9" customHeight="1" x14ac:dyDescent="0.25">
      <c r="A61" s="5"/>
      <c r="B61" s="5"/>
      <c r="C61" s="324"/>
      <c r="D61" s="190" t="s">
        <v>188</v>
      </c>
      <c r="E61" s="275" t="s">
        <v>154</v>
      </c>
      <c r="F61" s="325" t="s">
        <v>567</v>
      </c>
      <c r="G61" s="325"/>
      <c r="H61" s="275" t="s">
        <v>19</v>
      </c>
      <c r="I61" s="326" t="s">
        <v>527</v>
      </c>
      <c r="J61" s="326"/>
      <c r="K61" s="327" t="s">
        <v>196</v>
      </c>
      <c r="L61" s="327"/>
      <c r="M61" s="281" t="s">
        <v>125</v>
      </c>
      <c r="N61" s="328"/>
      <c r="O61" s="328"/>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row>
    <row r="62" spans="1:128" ht="169.9" customHeight="1" x14ac:dyDescent="0.25">
      <c r="A62" s="5"/>
      <c r="B62" s="5"/>
      <c r="C62" s="324"/>
      <c r="D62" s="192" t="s">
        <v>188</v>
      </c>
      <c r="E62" s="276" t="s">
        <v>154</v>
      </c>
      <c r="F62" s="329" t="s">
        <v>566</v>
      </c>
      <c r="G62" s="329"/>
      <c r="H62" s="276" t="s">
        <v>19</v>
      </c>
      <c r="I62" s="330" t="s">
        <v>193</v>
      </c>
      <c r="J62" s="330"/>
      <c r="K62" s="331" t="s">
        <v>194</v>
      </c>
      <c r="L62" s="331"/>
      <c r="M62" s="282" t="s">
        <v>125</v>
      </c>
      <c r="N62" s="332"/>
      <c r="O62" s="332"/>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row>
    <row r="63" spans="1:128" ht="169.9" customHeight="1" x14ac:dyDescent="0.25">
      <c r="A63" s="5"/>
      <c r="B63" s="5"/>
      <c r="C63" s="324"/>
      <c r="D63" s="190" t="s">
        <v>188</v>
      </c>
      <c r="E63" s="275" t="s">
        <v>154</v>
      </c>
      <c r="F63" s="325" t="s">
        <v>565</v>
      </c>
      <c r="G63" s="325"/>
      <c r="H63" s="275" t="s">
        <v>19</v>
      </c>
      <c r="I63" s="326" t="s">
        <v>193</v>
      </c>
      <c r="J63" s="326"/>
      <c r="K63" s="327" t="s">
        <v>196</v>
      </c>
      <c r="L63" s="327"/>
      <c r="M63" s="281" t="s">
        <v>135</v>
      </c>
      <c r="N63" s="328"/>
      <c r="O63" s="328"/>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row>
    <row r="64" spans="1:128" ht="169.9" customHeight="1" x14ac:dyDescent="0.25">
      <c r="A64" s="5"/>
      <c r="B64" s="5"/>
      <c r="C64" s="324" t="s">
        <v>0</v>
      </c>
      <c r="D64" s="192" t="s">
        <v>188</v>
      </c>
      <c r="E64" s="276" t="s">
        <v>154</v>
      </c>
      <c r="F64" s="329" t="s">
        <v>564</v>
      </c>
      <c r="G64" s="329"/>
      <c r="H64" s="276" t="s">
        <v>19</v>
      </c>
      <c r="I64" s="330" t="s">
        <v>193</v>
      </c>
      <c r="J64" s="330"/>
      <c r="K64" s="331" t="s">
        <v>197</v>
      </c>
      <c r="L64" s="331"/>
      <c r="M64" s="282" t="s">
        <v>125</v>
      </c>
      <c r="N64" s="332"/>
      <c r="O64" s="332"/>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row>
    <row r="65" spans="1:146" ht="169.9" customHeight="1" x14ac:dyDescent="0.25">
      <c r="A65" s="5"/>
      <c r="B65" s="5"/>
      <c r="C65" s="324"/>
      <c r="D65" s="190" t="s">
        <v>188</v>
      </c>
      <c r="E65" s="275" t="s">
        <v>154</v>
      </c>
      <c r="F65" s="325" t="s">
        <v>563</v>
      </c>
      <c r="G65" s="325"/>
      <c r="H65" s="275" t="s">
        <v>19</v>
      </c>
      <c r="I65" s="326" t="s">
        <v>201</v>
      </c>
      <c r="J65" s="326"/>
      <c r="K65" s="327" t="s">
        <v>195</v>
      </c>
      <c r="L65" s="327"/>
      <c r="M65" s="281" t="s">
        <v>125</v>
      </c>
      <c r="N65" s="328"/>
      <c r="O65" s="328"/>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row>
    <row r="66" spans="1:146" ht="169.9" customHeight="1" x14ac:dyDescent="0.25">
      <c r="A66" s="5"/>
      <c r="B66" s="5"/>
      <c r="C66" s="324"/>
      <c r="D66" s="192" t="s">
        <v>188</v>
      </c>
      <c r="E66" s="276" t="s">
        <v>154</v>
      </c>
      <c r="F66" s="329" t="s">
        <v>562</v>
      </c>
      <c r="G66" s="329"/>
      <c r="H66" s="276" t="s">
        <v>19</v>
      </c>
      <c r="I66" s="330" t="s">
        <v>555</v>
      </c>
      <c r="J66" s="330"/>
      <c r="K66" s="331" t="s">
        <v>200</v>
      </c>
      <c r="L66" s="331"/>
      <c r="M66" s="282" t="s">
        <v>125</v>
      </c>
      <c r="N66" s="332"/>
      <c r="O66" s="332"/>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row>
    <row r="67" spans="1:146" ht="169.9" customHeight="1" x14ac:dyDescent="0.25">
      <c r="A67" s="5"/>
      <c r="B67" s="5"/>
      <c r="C67" s="324"/>
      <c r="D67" s="190" t="s">
        <v>188</v>
      </c>
      <c r="E67" s="275" t="s">
        <v>154</v>
      </c>
      <c r="F67" s="325" t="s">
        <v>561</v>
      </c>
      <c r="G67" s="325"/>
      <c r="H67" s="275" t="s">
        <v>19</v>
      </c>
      <c r="I67" s="326" t="s">
        <v>193</v>
      </c>
      <c r="J67" s="326"/>
      <c r="K67" s="327" t="s">
        <v>192</v>
      </c>
      <c r="L67" s="327"/>
      <c r="M67" s="281" t="s">
        <v>125</v>
      </c>
      <c r="N67" s="328"/>
      <c r="O67" s="328"/>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row>
    <row r="68" spans="1:146" ht="169.9" customHeight="1" x14ac:dyDescent="0.25">
      <c r="A68" s="5"/>
      <c r="B68" s="5"/>
      <c r="C68" s="324"/>
      <c r="D68" s="192" t="s">
        <v>188</v>
      </c>
      <c r="E68" s="276" t="s">
        <v>154</v>
      </c>
      <c r="F68" s="329" t="s">
        <v>560</v>
      </c>
      <c r="G68" s="329"/>
      <c r="H68" s="276" t="s">
        <v>19</v>
      </c>
      <c r="I68" s="330" t="s">
        <v>425</v>
      </c>
      <c r="J68" s="330"/>
      <c r="K68" s="331" t="s">
        <v>199</v>
      </c>
      <c r="L68" s="331"/>
      <c r="M68" s="282" t="s">
        <v>125</v>
      </c>
      <c r="N68" s="332"/>
      <c r="O68" s="332"/>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row>
    <row r="69" spans="1:146" ht="169.9" customHeight="1" x14ac:dyDescent="0.25">
      <c r="A69" s="5"/>
      <c r="B69" s="5"/>
      <c r="C69" s="324"/>
      <c r="D69" s="190" t="s">
        <v>188</v>
      </c>
      <c r="E69" s="275" t="s">
        <v>154</v>
      </c>
      <c r="F69" s="325" t="s">
        <v>559</v>
      </c>
      <c r="G69" s="325"/>
      <c r="H69" s="275" t="s">
        <v>19</v>
      </c>
      <c r="I69" s="326" t="s">
        <v>193</v>
      </c>
      <c r="J69" s="326"/>
      <c r="K69" s="327" t="s">
        <v>198</v>
      </c>
      <c r="L69" s="327"/>
      <c r="M69" s="281" t="s">
        <v>125</v>
      </c>
      <c r="N69" s="328"/>
      <c r="O69" s="328"/>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row>
    <row r="70" spans="1:146" ht="169.9" customHeight="1" x14ac:dyDescent="0.25">
      <c r="A70" s="5"/>
      <c r="B70" s="5"/>
      <c r="C70" s="189" t="s">
        <v>4</v>
      </c>
      <c r="D70" s="192" t="s">
        <v>138</v>
      </c>
      <c r="E70" s="276" t="s">
        <v>23</v>
      </c>
      <c r="F70" s="329" t="s">
        <v>182</v>
      </c>
      <c r="G70" s="329"/>
      <c r="H70" s="276" t="s">
        <v>19</v>
      </c>
      <c r="I70" s="330" t="s">
        <v>139</v>
      </c>
      <c r="J70" s="330"/>
      <c r="K70" s="331" t="s">
        <v>140</v>
      </c>
      <c r="L70" s="331"/>
      <c r="M70" s="282" t="s">
        <v>141</v>
      </c>
      <c r="N70" s="332"/>
      <c r="O70" s="332"/>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row>
    <row r="71" spans="1:146" x14ac:dyDescent="0.25">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row>
    <row r="72" spans="1:146" x14ac:dyDescent="0.25">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row>
    <row r="73" spans="1:146" x14ac:dyDescent="0.25">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row>
    <row r="74" spans="1:146" x14ac:dyDescent="0.25">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row>
    <row r="75" spans="1:146" x14ac:dyDescent="0.25">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row>
    <row r="76" spans="1:146" x14ac:dyDescent="0.25">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row>
    <row r="77" spans="1:146" x14ac:dyDescent="0.25">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row>
    <row r="78" spans="1:146" x14ac:dyDescent="0.25">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row>
    <row r="79" spans="1:146" x14ac:dyDescent="0.25">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row>
    <row r="80" spans="1:146" x14ac:dyDescent="0.25">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row>
    <row r="81" spans="1:54" x14ac:dyDescent="0.25">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row>
    <row r="82" spans="1:54" x14ac:dyDescent="0.25">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row>
    <row r="83" spans="1:54" x14ac:dyDescent="0.25">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row>
    <row r="84" spans="1:54" x14ac:dyDescent="0.25">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row>
    <row r="85" spans="1:54" x14ac:dyDescent="0.25">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row>
    <row r="86" spans="1:54" x14ac:dyDescent="0.25">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row>
    <row r="87" spans="1:54" x14ac:dyDescent="0.25">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row>
    <row r="88" spans="1:54" x14ac:dyDescent="0.25">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row>
    <row r="89" spans="1:54" x14ac:dyDescent="0.25">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row>
    <row r="90" spans="1:54" x14ac:dyDescent="0.25">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row>
    <row r="91" spans="1:54" x14ac:dyDescent="0.25">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row>
    <row r="92" spans="1:54" x14ac:dyDescent="0.25">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row>
    <row r="93" spans="1:54" x14ac:dyDescent="0.25">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row>
    <row r="94" spans="1:54" x14ac:dyDescent="0.25">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row>
    <row r="95" spans="1:54" x14ac:dyDescent="0.25">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row>
    <row r="96" spans="1:54" x14ac:dyDescent="0.25">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row>
    <row r="97" spans="1:56" x14ac:dyDescent="0.25">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row>
    <row r="98" spans="1:56" x14ac:dyDescent="0.25">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row>
    <row r="99" spans="1:56" x14ac:dyDescent="0.25">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row>
    <row r="100" spans="1:56"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row>
    <row r="101" spans="1:56"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row>
    <row r="102" spans="1:56"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row>
    <row r="103" spans="1:56"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row>
    <row r="104" spans="1:56"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row>
    <row r="105" spans="1:56" x14ac:dyDescent="0.2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row>
    <row r="106" spans="1:56"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row>
    <row r="107" spans="1:56"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row>
    <row r="108" spans="1:56"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row>
    <row r="109" spans="1:56"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row>
    <row r="110" spans="1:56" x14ac:dyDescent="0.2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row>
    <row r="111" spans="1:56" x14ac:dyDescent="0.2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row>
    <row r="112" spans="1:56" x14ac:dyDescent="0.2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row>
    <row r="113" spans="1:56"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row>
    <row r="114" spans="1:56"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row>
    <row r="115" spans="1:56" x14ac:dyDescent="0.2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row>
    <row r="116" spans="1:56" x14ac:dyDescent="0.2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row>
    <row r="117" spans="1:56" x14ac:dyDescent="0.2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row>
    <row r="118" spans="1:56" x14ac:dyDescent="0.2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row>
  </sheetData>
  <mergeCells count="195">
    <mergeCell ref="C24:E24"/>
    <mergeCell ref="M3:O3"/>
    <mergeCell ref="M4:O4"/>
    <mergeCell ref="M5:O5"/>
    <mergeCell ref="M6:O6"/>
    <mergeCell ref="K3:L3"/>
    <mergeCell ref="K4:L4"/>
    <mergeCell ref="K5:L5"/>
    <mergeCell ref="K6:L6"/>
    <mergeCell ref="K7:L7"/>
    <mergeCell ref="M7:O7"/>
    <mergeCell ref="M8:O8"/>
    <mergeCell ref="M9:O9"/>
    <mergeCell ref="M10:O10"/>
    <mergeCell ref="M11:O11"/>
    <mergeCell ref="M12:O12"/>
    <mergeCell ref="M13:O13"/>
    <mergeCell ref="K8:L8"/>
    <mergeCell ref="K9:L9"/>
    <mergeCell ref="K10:L10"/>
    <mergeCell ref="K11:L11"/>
    <mergeCell ref="K12:L12"/>
    <mergeCell ref="K13:L13"/>
    <mergeCell ref="F37:G37"/>
    <mergeCell ref="I37:J37"/>
    <mergeCell ref="I39:J39"/>
    <mergeCell ref="K37:L37"/>
    <mergeCell ref="N37:O37"/>
    <mergeCell ref="F38:G38"/>
    <mergeCell ref="C31:C34"/>
    <mergeCell ref="F30:G30"/>
    <mergeCell ref="I30:J30"/>
    <mergeCell ref="K30:L30"/>
    <mergeCell ref="N30:O30"/>
    <mergeCell ref="F31:G31"/>
    <mergeCell ref="I31:J31"/>
    <mergeCell ref="K31:L31"/>
    <mergeCell ref="N31:O31"/>
    <mergeCell ref="F33:G33"/>
    <mergeCell ref="I33:J33"/>
    <mergeCell ref="K33:L33"/>
    <mergeCell ref="N33:O33"/>
    <mergeCell ref="F32:G32"/>
    <mergeCell ref="I32:J32"/>
    <mergeCell ref="K32:L32"/>
    <mergeCell ref="N32:O32"/>
    <mergeCell ref="F34:G34"/>
    <mergeCell ref="I34:J34"/>
    <mergeCell ref="K34:L34"/>
    <mergeCell ref="N34:O34"/>
    <mergeCell ref="K35:L35"/>
    <mergeCell ref="N35:O35"/>
    <mergeCell ref="F36:G36"/>
    <mergeCell ref="I36:J36"/>
    <mergeCell ref="K36:L36"/>
    <mergeCell ref="N36:O36"/>
    <mergeCell ref="F35:G35"/>
    <mergeCell ref="I35:J35"/>
    <mergeCell ref="I38:J38"/>
    <mergeCell ref="K38:L38"/>
    <mergeCell ref="N38:O38"/>
    <mergeCell ref="K42:L42"/>
    <mergeCell ref="N42:O42"/>
    <mergeCell ref="F40:G40"/>
    <mergeCell ref="I40:J40"/>
    <mergeCell ref="F42:G42"/>
    <mergeCell ref="I42:J42"/>
    <mergeCell ref="K39:L39"/>
    <mergeCell ref="N39:O39"/>
    <mergeCell ref="F39:G39"/>
    <mergeCell ref="F43:G43"/>
    <mergeCell ref="I43:J43"/>
    <mergeCell ref="K43:L43"/>
    <mergeCell ref="N43:O43"/>
    <mergeCell ref="K40:L40"/>
    <mergeCell ref="N40:O40"/>
    <mergeCell ref="F41:G41"/>
    <mergeCell ref="I41:J41"/>
    <mergeCell ref="K41:L41"/>
    <mergeCell ref="N41:O41"/>
    <mergeCell ref="K46:L46"/>
    <mergeCell ref="N46:O46"/>
    <mergeCell ref="F47:G47"/>
    <mergeCell ref="I47:J47"/>
    <mergeCell ref="K47:L47"/>
    <mergeCell ref="N47:O47"/>
    <mergeCell ref="I44:J44"/>
    <mergeCell ref="K44:L44"/>
    <mergeCell ref="N44:O44"/>
    <mergeCell ref="F45:G45"/>
    <mergeCell ref="I45:J45"/>
    <mergeCell ref="K45:L45"/>
    <mergeCell ref="N45:O45"/>
    <mergeCell ref="F44:G44"/>
    <mergeCell ref="F46:G46"/>
    <mergeCell ref="I46:J46"/>
    <mergeCell ref="K48:L48"/>
    <mergeCell ref="N48:O48"/>
    <mergeCell ref="F49:G49"/>
    <mergeCell ref="I49:J49"/>
    <mergeCell ref="K49:L49"/>
    <mergeCell ref="N49:O49"/>
    <mergeCell ref="N52:O52"/>
    <mergeCell ref="F53:G53"/>
    <mergeCell ref="I53:J53"/>
    <mergeCell ref="K53:L53"/>
    <mergeCell ref="N53:O53"/>
    <mergeCell ref="F51:G51"/>
    <mergeCell ref="I51:J51"/>
    <mergeCell ref="K51:L51"/>
    <mergeCell ref="N51:O51"/>
    <mergeCell ref="F50:G50"/>
    <mergeCell ref="I50:J50"/>
    <mergeCell ref="K50:L50"/>
    <mergeCell ref="N50:O50"/>
    <mergeCell ref="F52:G52"/>
    <mergeCell ref="K52:L52"/>
    <mergeCell ref="F48:G48"/>
    <mergeCell ref="I48:J48"/>
    <mergeCell ref="I52:J52"/>
    <mergeCell ref="C55:C56"/>
    <mergeCell ref="F55:G55"/>
    <mergeCell ref="I55:J55"/>
    <mergeCell ref="K55:L55"/>
    <mergeCell ref="N55:O55"/>
    <mergeCell ref="F56:G56"/>
    <mergeCell ref="I56:J56"/>
    <mergeCell ref="K56:L56"/>
    <mergeCell ref="N56:O56"/>
    <mergeCell ref="F54:G54"/>
    <mergeCell ref="I54:J54"/>
    <mergeCell ref="K54:L54"/>
    <mergeCell ref="N54:O54"/>
    <mergeCell ref="I62:J62"/>
    <mergeCell ref="K62:L62"/>
    <mergeCell ref="N62:O62"/>
    <mergeCell ref="F63:G63"/>
    <mergeCell ref="I63:J63"/>
    <mergeCell ref="K63:L63"/>
    <mergeCell ref="N63:O63"/>
    <mergeCell ref="F60:G60"/>
    <mergeCell ref="I60:J60"/>
    <mergeCell ref="K60:L60"/>
    <mergeCell ref="N60:O60"/>
    <mergeCell ref="F61:G61"/>
    <mergeCell ref="I61:J61"/>
    <mergeCell ref="K61:L61"/>
    <mergeCell ref="F69:G69"/>
    <mergeCell ref="I69:J69"/>
    <mergeCell ref="K69:L69"/>
    <mergeCell ref="N69:O69"/>
    <mergeCell ref="F65:G65"/>
    <mergeCell ref="I65:J65"/>
    <mergeCell ref="K65:L65"/>
    <mergeCell ref="F70:G70"/>
    <mergeCell ref="I70:J70"/>
    <mergeCell ref="K70:L70"/>
    <mergeCell ref="N70:O70"/>
    <mergeCell ref="F68:G68"/>
    <mergeCell ref="I68:J68"/>
    <mergeCell ref="K68:L68"/>
    <mergeCell ref="N68:O68"/>
    <mergeCell ref="C57:C58"/>
    <mergeCell ref="F57:G57"/>
    <mergeCell ref="I57:J57"/>
    <mergeCell ref="K57:L57"/>
    <mergeCell ref="N57:O57"/>
    <mergeCell ref="F58:G58"/>
    <mergeCell ref="I58:J58"/>
    <mergeCell ref="K58:L58"/>
    <mergeCell ref="N58:O58"/>
    <mergeCell ref="C35:C42"/>
    <mergeCell ref="C43:C49"/>
    <mergeCell ref="C60:C63"/>
    <mergeCell ref="C64:C69"/>
    <mergeCell ref="C50:C53"/>
    <mergeCell ref="F59:G59"/>
    <mergeCell ref="I59:J59"/>
    <mergeCell ref="K59:L59"/>
    <mergeCell ref="N59:O59"/>
    <mergeCell ref="F66:G66"/>
    <mergeCell ref="I66:J66"/>
    <mergeCell ref="K66:L66"/>
    <mergeCell ref="N66:O66"/>
    <mergeCell ref="F67:G67"/>
    <mergeCell ref="I67:J67"/>
    <mergeCell ref="K67:L67"/>
    <mergeCell ref="N67:O67"/>
    <mergeCell ref="F64:G64"/>
    <mergeCell ref="I64:J64"/>
    <mergeCell ref="K64:L64"/>
    <mergeCell ref="N64:O64"/>
    <mergeCell ref="N65:O65"/>
    <mergeCell ref="N61:O61"/>
    <mergeCell ref="F62:G62"/>
  </mergeCells>
  <phoneticPr fontId="13" type="noConversion"/>
  <pageMargins left="3.937007874015748E-2" right="3.937007874015748E-2" top="0.19685039370078741" bottom="0.19685039370078741" header="0.11811023622047245" footer="0.11811023622047245"/>
  <pageSetup paperSize="9" scale="39" fitToHeight="0" orientation="landscape" r:id="rId1"/>
  <rowBreaks count="4" manualBreakCount="4">
    <brk id="26" max="15" man="1"/>
    <brk id="34" max="15" man="1"/>
    <brk id="56" max="15" man="1"/>
    <brk id="63"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417B3-0B9F-48E1-B06E-03CD5CBBD1F2}">
  <sheetPr codeName="Feuil2">
    <tabColor rgb="FFFF0000"/>
    <pageSetUpPr fitToPage="1"/>
  </sheetPr>
  <dimension ref="A1:GQ78"/>
  <sheetViews>
    <sheetView showGridLines="0" topLeftCell="A2" zoomScale="50" zoomScaleNormal="50" zoomScaleSheetLayoutView="55" zoomScalePageLayoutView="50" workbookViewId="0">
      <selection activeCell="N1" sqref="N1"/>
    </sheetView>
  </sheetViews>
  <sheetFormatPr baseColWidth="10" defaultColWidth="11.42578125" defaultRowHeight="15" x14ac:dyDescent="0.25"/>
  <cols>
    <col min="1" max="1" width="5.7109375" customWidth="1"/>
    <col min="2" max="2" width="20.7109375" customWidth="1"/>
    <col min="3" max="3" width="34.7109375" customWidth="1"/>
    <col min="4" max="4" width="38.7109375" customWidth="1"/>
    <col min="5" max="5" width="34.7109375" style="207" customWidth="1"/>
    <col min="6" max="12" width="24.85546875" customWidth="1"/>
    <col min="13" max="14" width="21.85546875" customWidth="1"/>
    <col min="15" max="15" width="12.42578125" customWidth="1"/>
    <col min="17" max="17" width="3.7109375" customWidth="1"/>
    <col min="18" max="18" width="18.85546875" customWidth="1"/>
    <col min="19" max="26" width="20.42578125" customWidth="1"/>
  </cols>
  <sheetData>
    <row r="1" spans="1:36" ht="207.95" customHeight="1" x14ac:dyDescent="0.6">
      <c r="A1" s="5"/>
      <c r="B1" s="5"/>
      <c r="C1" s="5"/>
      <c r="D1" s="25"/>
      <c r="E1" s="37"/>
      <c r="F1" s="24"/>
      <c r="G1" s="24"/>
      <c r="H1" s="24"/>
      <c r="I1" s="24"/>
      <c r="J1" s="24"/>
      <c r="K1" s="24"/>
      <c r="L1" s="5"/>
      <c r="M1" s="5"/>
      <c r="N1" s="5"/>
      <c r="O1" s="5"/>
      <c r="P1" s="7"/>
      <c r="Q1" s="7"/>
      <c r="R1" s="7"/>
      <c r="S1" s="7"/>
      <c r="T1" s="7"/>
      <c r="U1" s="7"/>
      <c r="V1" s="7"/>
      <c r="W1" s="7"/>
      <c r="X1" s="7"/>
      <c r="Y1" s="7"/>
      <c r="Z1" s="5"/>
      <c r="AA1" s="5"/>
      <c r="AB1" s="5"/>
      <c r="AC1" s="5"/>
      <c r="AD1" s="5"/>
      <c r="AE1" s="5"/>
      <c r="AF1" s="5"/>
      <c r="AG1" s="5"/>
      <c r="AH1" s="5"/>
      <c r="AI1" s="5"/>
      <c r="AJ1" s="5"/>
    </row>
    <row r="2" spans="1:36" ht="60" customHeight="1" x14ac:dyDescent="0.6">
      <c r="A2" s="5"/>
      <c r="B2" s="5"/>
      <c r="C2" s="5"/>
      <c r="D2" s="25"/>
      <c r="E2" s="37"/>
      <c r="F2" s="24"/>
      <c r="G2" s="24"/>
      <c r="H2" s="24"/>
      <c r="I2" s="24"/>
      <c r="J2" s="24"/>
      <c r="K2" s="84" t="s">
        <v>86</v>
      </c>
      <c r="L2" s="5"/>
      <c r="M2" s="5"/>
      <c r="N2" s="5"/>
      <c r="O2" s="5"/>
      <c r="P2" s="37"/>
      <c r="Q2" s="37"/>
      <c r="R2" s="37"/>
      <c r="S2" s="37"/>
      <c r="T2" s="37"/>
      <c r="U2" s="37"/>
      <c r="V2" s="37"/>
      <c r="W2" s="37"/>
      <c r="X2" s="37"/>
      <c r="Y2" s="37"/>
      <c r="Z2" s="5"/>
      <c r="AA2" s="5"/>
      <c r="AB2" s="5"/>
      <c r="AC2" s="5"/>
      <c r="AD2" s="5"/>
      <c r="AE2" s="5"/>
      <c r="AF2" s="5"/>
      <c r="AG2" s="5"/>
      <c r="AH2" s="5"/>
      <c r="AI2" s="5"/>
      <c r="AJ2" s="5"/>
    </row>
    <row r="3" spans="1:36" ht="36.6" customHeight="1" x14ac:dyDescent="0.6">
      <c r="A3" s="5"/>
      <c r="B3" s="5"/>
      <c r="C3" s="5"/>
      <c r="D3" s="25"/>
      <c r="E3" s="37"/>
      <c r="F3" s="24"/>
      <c r="G3" s="24"/>
      <c r="H3" s="24"/>
      <c r="I3" s="24"/>
      <c r="J3" s="24"/>
      <c r="K3" s="337" t="s">
        <v>68</v>
      </c>
      <c r="L3" s="337"/>
      <c r="M3" s="338" t="s">
        <v>70</v>
      </c>
      <c r="N3" s="338"/>
      <c r="O3" s="338"/>
      <c r="P3" s="37"/>
      <c r="Q3" s="37"/>
      <c r="R3" s="37"/>
      <c r="S3" s="37"/>
      <c r="T3" s="37"/>
      <c r="U3" s="37"/>
      <c r="V3" s="37"/>
      <c r="W3" s="37"/>
      <c r="X3" s="37"/>
      <c r="Y3" s="37"/>
      <c r="Z3" s="5"/>
      <c r="AA3" s="5"/>
      <c r="AB3" s="5"/>
      <c r="AC3" s="5"/>
      <c r="AD3" s="5"/>
      <c r="AE3" s="5"/>
      <c r="AF3" s="5"/>
      <c r="AG3" s="5"/>
      <c r="AH3" s="5"/>
      <c r="AI3" s="5"/>
      <c r="AJ3" s="5"/>
    </row>
    <row r="4" spans="1:36" ht="36.6" customHeight="1" x14ac:dyDescent="0.6">
      <c r="A4" s="5"/>
      <c r="B4" s="5"/>
      <c r="C4" s="5"/>
      <c r="D4" s="25"/>
      <c r="E4" s="37"/>
      <c r="F4" s="24"/>
      <c r="G4" s="24"/>
      <c r="H4" s="24"/>
      <c r="I4" s="24"/>
      <c r="J4" s="24"/>
      <c r="K4" s="337" t="s">
        <v>47</v>
      </c>
      <c r="L4" s="337"/>
      <c r="M4" s="339" t="s">
        <v>48</v>
      </c>
      <c r="N4" s="339"/>
      <c r="O4" s="339"/>
      <c r="P4" s="37"/>
      <c r="Q4" s="37"/>
      <c r="R4" s="37"/>
      <c r="S4" s="37"/>
      <c r="T4" s="37"/>
      <c r="U4" s="37"/>
      <c r="V4" s="37"/>
      <c r="W4" s="37"/>
      <c r="X4" s="37"/>
      <c r="Y4" s="37"/>
      <c r="Z4" s="5"/>
      <c r="AA4" s="5"/>
      <c r="AB4" s="5"/>
      <c r="AC4" s="5"/>
      <c r="AD4" s="5"/>
      <c r="AE4" s="5"/>
      <c r="AF4" s="5"/>
      <c r="AG4" s="5"/>
      <c r="AH4" s="5"/>
      <c r="AI4" s="5"/>
      <c r="AJ4" s="5"/>
    </row>
    <row r="5" spans="1:36" ht="36.6" customHeight="1" x14ac:dyDescent="0.6">
      <c r="A5" s="5"/>
      <c r="B5" s="5"/>
      <c r="C5" s="5"/>
      <c r="D5" s="25"/>
      <c r="E5" s="37"/>
      <c r="F5" s="24"/>
      <c r="G5" s="24"/>
      <c r="H5" s="24"/>
      <c r="I5" s="24"/>
      <c r="J5" s="24"/>
      <c r="K5" s="337" t="s">
        <v>49</v>
      </c>
      <c r="L5" s="337"/>
      <c r="M5" s="338" t="s">
        <v>50</v>
      </c>
      <c r="N5" s="338"/>
      <c r="O5" s="338"/>
      <c r="P5" s="37"/>
      <c r="Q5" s="37"/>
      <c r="R5" s="37"/>
      <c r="S5" s="37"/>
      <c r="T5" s="37"/>
      <c r="U5" s="37"/>
      <c r="V5" s="37"/>
      <c r="W5" s="37"/>
      <c r="X5" s="37"/>
      <c r="Y5" s="37"/>
      <c r="Z5" s="5"/>
      <c r="AA5" s="5"/>
      <c r="AB5" s="5"/>
      <c r="AC5" s="5"/>
      <c r="AD5" s="5"/>
      <c r="AE5" s="5"/>
      <c r="AF5" s="5"/>
      <c r="AG5" s="5"/>
      <c r="AH5" s="5"/>
      <c r="AI5" s="5"/>
      <c r="AJ5" s="5"/>
    </row>
    <row r="6" spans="1:36" ht="36.6" customHeight="1" x14ac:dyDescent="0.6">
      <c r="A6" s="5"/>
      <c r="B6" s="5"/>
      <c r="C6" s="5"/>
      <c r="D6" s="25"/>
      <c r="E6" s="37"/>
      <c r="F6" s="24"/>
      <c r="G6" s="24"/>
      <c r="H6" s="24"/>
      <c r="I6" s="24"/>
      <c r="J6" s="24"/>
      <c r="K6" s="337" t="s">
        <v>27</v>
      </c>
      <c r="L6" s="337"/>
      <c r="M6" s="339" t="s">
        <v>85</v>
      </c>
      <c r="N6" s="339"/>
      <c r="O6" s="339"/>
      <c r="P6" s="37"/>
      <c r="Q6" s="37"/>
      <c r="R6" s="37"/>
      <c r="S6" s="37"/>
      <c r="T6" s="37"/>
      <c r="U6" s="37"/>
      <c r="V6" s="37"/>
      <c r="W6" s="37"/>
      <c r="X6" s="37"/>
      <c r="Y6" s="37"/>
      <c r="Z6" s="5"/>
      <c r="AA6" s="5"/>
      <c r="AB6" s="5"/>
      <c r="AC6" s="5"/>
      <c r="AD6" s="5"/>
      <c r="AE6" s="5"/>
      <c r="AF6" s="5"/>
      <c r="AG6" s="5"/>
      <c r="AH6" s="5"/>
      <c r="AI6" s="5"/>
      <c r="AJ6" s="5"/>
    </row>
    <row r="7" spans="1:36" ht="37.5" customHeight="1" x14ac:dyDescent="0.6">
      <c r="A7" s="5"/>
      <c r="B7" s="5"/>
      <c r="C7" s="5"/>
      <c r="D7" s="25"/>
      <c r="E7" s="37"/>
      <c r="F7" s="24"/>
      <c r="G7" s="24"/>
      <c r="H7" s="24"/>
      <c r="I7" s="24"/>
      <c r="J7" s="24"/>
      <c r="K7" s="337" t="s">
        <v>51</v>
      </c>
      <c r="L7" s="337"/>
      <c r="M7" s="340">
        <v>44082</v>
      </c>
      <c r="N7" s="340"/>
      <c r="O7" s="340"/>
      <c r="P7" s="37"/>
      <c r="Q7" s="37"/>
      <c r="R7" s="37"/>
      <c r="S7" s="37"/>
      <c r="T7" s="37"/>
      <c r="U7" s="37"/>
      <c r="V7" s="37"/>
      <c r="W7" s="37"/>
      <c r="X7" s="37"/>
      <c r="Y7" s="37"/>
      <c r="Z7" s="5"/>
      <c r="AA7" s="5"/>
      <c r="AB7" s="5"/>
      <c r="AC7" s="5"/>
      <c r="AD7" s="5"/>
      <c r="AE7" s="5"/>
      <c r="AF7" s="5"/>
      <c r="AG7" s="5"/>
      <c r="AH7" s="5"/>
      <c r="AI7" s="5"/>
      <c r="AJ7" s="5"/>
    </row>
    <row r="8" spans="1:36" ht="37.9" customHeight="1" x14ac:dyDescent="0.6">
      <c r="A8" s="5"/>
      <c r="B8" s="5"/>
      <c r="C8" s="5"/>
      <c r="D8" s="25"/>
      <c r="E8" s="37"/>
      <c r="F8" s="24"/>
      <c r="G8" s="24"/>
      <c r="H8" s="24"/>
      <c r="I8" s="24"/>
      <c r="J8" s="24"/>
      <c r="K8" s="337" t="s">
        <v>52</v>
      </c>
      <c r="L8" s="337"/>
      <c r="M8" s="341">
        <v>45915</v>
      </c>
      <c r="N8" s="341"/>
      <c r="O8" s="341"/>
      <c r="P8" s="37"/>
      <c r="Q8" s="37"/>
      <c r="R8" s="37"/>
      <c r="S8" s="37"/>
      <c r="T8" s="37"/>
      <c r="U8" s="37"/>
      <c r="V8" s="37"/>
      <c r="W8" s="37"/>
      <c r="X8" s="37"/>
      <c r="Y8" s="37"/>
      <c r="Z8" s="5"/>
      <c r="AA8" s="5"/>
      <c r="AB8" s="5"/>
      <c r="AC8" s="5"/>
      <c r="AD8" s="5"/>
      <c r="AE8" s="5"/>
      <c r="AF8" s="5"/>
      <c r="AG8" s="5"/>
      <c r="AH8" s="5"/>
      <c r="AI8" s="5"/>
      <c r="AJ8" s="5"/>
    </row>
    <row r="9" spans="1:36" ht="37.9" customHeight="1" x14ac:dyDescent="0.6">
      <c r="A9" s="5"/>
      <c r="B9" s="5"/>
      <c r="C9" s="5"/>
      <c r="D9" s="25"/>
      <c r="E9" s="37"/>
      <c r="F9" s="24"/>
      <c r="G9" s="24"/>
      <c r="H9" s="24"/>
      <c r="I9" s="24"/>
      <c r="J9" s="24"/>
      <c r="K9" s="337" t="s">
        <v>59</v>
      </c>
      <c r="L9" s="337"/>
      <c r="M9" s="338" t="s">
        <v>54</v>
      </c>
      <c r="N9" s="338"/>
      <c r="O9" s="338"/>
      <c r="P9" s="37"/>
      <c r="Q9" s="37"/>
      <c r="R9" s="37"/>
      <c r="S9" s="37"/>
      <c r="T9" s="37"/>
      <c r="U9" s="37"/>
      <c r="V9" s="37"/>
      <c r="W9" s="37"/>
      <c r="X9" s="37"/>
      <c r="Y9" s="37"/>
      <c r="Z9" s="5"/>
      <c r="AA9" s="5"/>
      <c r="AB9" s="5"/>
      <c r="AC9" s="5"/>
      <c r="AD9" s="5"/>
      <c r="AE9" s="5"/>
      <c r="AF9" s="5"/>
      <c r="AG9" s="5"/>
      <c r="AH9" s="5"/>
      <c r="AI9" s="5"/>
      <c r="AJ9" s="5"/>
    </row>
    <row r="10" spans="1:36" ht="54.6" customHeight="1" x14ac:dyDescent="0.6">
      <c r="A10" s="5"/>
      <c r="B10" s="5"/>
      <c r="C10" s="5"/>
      <c r="D10" s="25"/>
      <c r="E10" s="37"/>
      <c r="F10" s="24"/>
      <c r="G10" s="24"/>
      <c r="H10" s="24"/>
      <c r="I10" s="24"/>
      <c r="J10" s="24"/>
      <c r="K10" s="337" t="s">
        <v>66</v>
      </c>
      <c r="L10" s="337"/>
      <c r="M10" s="339" t="s">
        <v>89</v>
      </c>
      <c r="N10" s="339"/>
      <c r="O10" s="339"/>
      <c r="P10" s="37"/>
      <c r="Q10" s="37"/>
      <c r="R10" s="37"/>
      <c r="S10" s="37"/>
      <c r="T10" s="37"/>
      <c r="U10" s="37"/>
      <c r="V10" s="37"/>
      <c r="W10" s="37"/>
      <c r="X10" s="37"/>
      <c r="Y10" s="37"/>
      <c r="Z10" s="5"/>
      <c r="AA10" s="5"/>
      <c r="AB10" s="5"/>
      <c r="AC10" s="5"/>
      <c r="AD10" s="5"/>
      <c r="AE10" s="5"/>
      <c r="AF10" s="5"/>
      <c r="AG10" s="5"/>
      <c r="AH10" s="5"/>
      <c r="AI10" s="5"/>
      <c r="AJ10" s="5"/>
    </row>
    <row r="11" spans="1:36" ht="37.9" customHeight="1" x14ac:dyDescent="0.6">
      <c r="A11" s="5"/>
      <c r="B11" s="5"/>
      <c r="C11" s="5"/>
      <c r="D11" s="25"/>
      <c r="E11" s="37"/>
      <c r="F11" s="24"/>
      <c r="G11" s="24"/>
      <c r="H11" s="24"/>
      <c r="I11" s="24"/>
      <c r="J11" s="24"/>
      <c r="K11" s="337" t="s">
        <v>55</v>
      </c>
      <c r="L11" s="337"/>
      <c r="M11" s="347">
        <v>-4.0299999999999997E-3</v>
      </c>
      <c r="N11" s="347"/>
      <c r="O11" s="347"/>
      <c r="P11" s="37"/>
      <c r="Q11" s="37"/>
      <c r="R11" s="37"/>
      <c r="S11" s="37"/>
      <c r="T11" s="37"/>
      <c r="U11" s="37"/>
      <c r="V11" s="37"/>
      <c r="W11" s="37"/>
      <c r="X11" s="37"/>
      <c r="Y11" s="37"/>
      <c r="Z11" s="5"/>
      <c r="AA11" s="5"/>
      <c r="AB11" s="5"/>
      <c r="AC11" s="5"/>
      <c r="AD11" s="5"/>
      <c r="AE11" s="5"/>
      <c r="AF11" s="5"/>
      <c r="AG11" s="5"/>
      <c r="AH11" s="5"/>
      <c r="AI11" s="5"/>
      <c r="AJ11" s="5"/>
    </row>
    <row r="12" spans="1:36" ht="37.9" customHeight="1" x14ac:dyDescent="0.6">
      <c r="A12" s="5"/>
      <c r="B12" s="5"/>
      <c r="C12" s="5"/>
      <c r="D12" s="25"/>
      <c r="E12" s="37"/>
      <c r="F12" s="24"/>
      <c r="G12" s="24"/>
      <c r="H12" s="24"/>
      <c r="I12" s="24"/>
      <c r="J12" s="24"/>
      <c r="K12" s="337" t="s">
        <v>58</v>
      </c>
      <c r="L12" s="337"/>
      <c r="M12" s="339" t="s">
        <v>63</v>
      </c>
      <c r="N12" s="339"/>
      <c r="O12" s="339"/>
      <c r="P12" s="37"/>
      <c r="Q12" s="37"/>
      <c r="R12" s="37"/>
      <c r="S12" s="37"/>
      <c r="T12" s="37"/>
      <c r="U12" s="37"/>
      <c r="V12" s="37"/>
      <c r="W12" s="37"/>
      <c r="X12" s="37"/>
      <c r="Y12" s="37"/>
      <c r="Z12" s="5"/>
      <c r="AA12" s="5"/>
      <c r="AB12" s="5"/>
      <c r="AC12" s="5"/>
      <c r="AD12" s="5"/>
      <c r="AE12" s="5"/>
      <c r="AF12" s="5"/>
      <c r="AG12" s="5"/>
      <c r="AH12" s="5"/>
      <c r="AI12" s="5"/>
      <c r="AJ12" s="5"/>
    </row>
    <row r="13" spans="1:36" ht="37.9" customHeight="1" x14ac:dyDescent="0.6">
      <c r="A13" s="5"/>
      <c r="B13" s="5"/>
      <c r="C13" s="5"/>
      <c r="D13" s="25"/>
      <c r="E13" s="37"/>
      <c r="F13" s="24"/>
      <c r="G13" s="24"/>
      <c r="H13" s="24"/>
      <c r="I13" s="24"/>
      <c r="J13" s="24"/>
      <c r="K13" s="337" t="s">
        <v>57</v>
      </c>
      <c r="L13" s="337"/>
      <c r="M13" s="342" t="s">
        <v>61</v>
      </c>
      <c r="N13" s="342"/>
      <c r="O13" s="342"/>
      <c r="P13" s="37"/>
      <c r="Q13" s="37"/>
      <c r="R13" s="37"/>
      <c r="S13" s="37"/>
      <c r="T13" s="37"/>
      <c r="U13" s="37"/>
      <c r="V13" s="37"/>
      <c r="W13" s="37"/>
      <c r="X13" s="37"/>
      <c r="Y13" s="37"/>
      <c r="Z13" s="5"/>
      <c r="AA13" s="5"/>
      <c r="AB13" s="5"/>
      <c r="AC13" s="5"/>
      <c r="AD13" s="5"/>
      <c r="AE13" s="5"/>
      <c r="AF13" s="5"/>
      <c r="AG13" s="5"/>
      <c r="AH13" s="5"/>
      <c r="AI13" s="5"/>
      <c r="AJ13" s="5"/>
    </row>
    <row r="14" spans="1:36" ht="46.9" customHeight="1" x14ac:dyDescent="0.3">
      <c r="A14" s="5"/>
      <c r="B14" s="58"/>
      <c r="C14" s="5"/>
      <c r="D14" s="5"/>
      <c r="E14" s="37"/>
      <c r="F14" s="5"/>
      <c r="G14" s="5"/>
      <c r="H14" s="5"/>
      <c r="I14" s="5"/>
      <c r="J14" s="5"/>
      <c r="K14" s="5"/>
      <c r="L14" s="5"/>
      <c r="M14" s="5"/>
      <c r="N14" s="5"/>
      <c r="O14" s="5"/>
      <c r="P14" s="7"/>
      <c r="Q14" s="7"/>
      <c r="R14" s="7"/>
      <c r="S14" s="7"/>
      <c r="T14" s="7"/>
      <c r="U14" s="7"/>
      <c r="V14" s="7"/>
      <c r="W14" s="7"/>
      <c r="X14" s="7"/>
      <c r="Y14" s="7"/>
      <c r="Z14" s="5"/>
      <c r="AA14" s="5"/>
      <c r="AB14" s="5"/>
      <c r="AC14" s="5"/>
      <c r="AD14" s="5"/>
      <c r="AE14" s="5"/>
      <c r="AF14" s="5"/>
      <c r="AG14" s="5"/>
      <c r="AH14" s="5"/>
      <c r="AI14" s="5"/>
      <c r="AJ14" s="5"/>
    </row>
    <row r="15" spans="1:36" s="1" customFormat="1" ht="72" customHeight="1" x14ac:dyDescent="0.25">
      <c r="A15" s="11"/>
      <c r="B15" s="11"/>
      <c r="C15" s="73" t="s">
        <v>30</v>
      </c>
      <c r="D15" s="73" t="s">
        <v>15</v>
      </c>
      <c r="E15" s="198" t="s">
        <v>29</v>
      </c>
      <c r="F15" s="66" t="s">
        <v>82</v>
      </c>
      <c r="G15" s="66" t="s">
        <v>81</v>
      </c>
      <c r="H15" s="66" t="s">
        <v>84</v>
      </c>
      <c r="I15" s="66" t="s">
        <v>507</v>
      </c>
      <c r="J15" s="66" t="s">
        <v>430</v>
      </c>
      <c r="K15" s="66" t="s">
        <v>431</v>
      </c>
      <c r="L15" s="66" t="s">
        <v>83</v>
      </c>
      <c r="M15" s="53"/>
      <c r="N15" s="53"/>
      <c r="O15" s="11"/>
      <c r="P15" s="11"/>
      <c r="Q15" s="11"/>
      <c r="R15" s="11"/>
      <c r="S15" s="11"/>
      <c r="T15" s="11"/>
      <c r="U15" s="11"/>
      <c r="V15" s="11"/>
      <c r="W15" s="11"/>
      <c r="X15" s="11"/>
      <c r="Y15" s="11"/>
      <c r="Z15" s="11"/>
      <c r="AA15" s="11"/>
      <c r="AB15" s="11"/>
      <c r="AC15" s="11"/>
      <c r="AD15" s="11"/>
      <c r="AE15" s="11"/>
      <c r="AF15" s="11"/>
      <c r="AG15" s="11"/>
      <c r="AH15" s="11"/>
      <c r="AI15" s="11"/>
    </row>
    <row r="16" spans="1:36" s="1" customFormat="1" ht="60" customHeight="1" x14ac:dyDescent="0.25">
      <c r="A16" s="11"/>
      <c r="B16" s="11"/>
      <c r="C16" s="47" t="s">
        <v>9</v>
      </c>
      <c r="D16" s="67" t="s">
        <v>10</v>
      </c>
      <c r="E16" s="197" t="s">
        <v>31</v>
      </c>
      <c r="F16" s="295">
        <v>2</v>
      </c>
      <c r="G16" s="296">
        <v>44557188</v>
      </c>
      <c r="H16" s="301">
        <v>43622205</v>
      </c>
      <c r="I16" s="301">
        <v>135534</v>
      </c>
      <c r="J16" s="301">
        <v>43757739</v>
      </c>
      <c r="K16" s="301">
        <v>799449</v>
      </c>
      <c r="L16" s="69">
        <v>0.4945</v>
      </c>
      <c r="M16" s="76" t="s">
        <v>18</v>
      </c>
      <c r="N16" s="77"/>
      <c r="O16" s="11"/>
      <c r="P16" s="17"/>
      <c r="Q16" s="22"/>
      <c r="R16" s="11"/>
      <c r="S16" s="11"/>
      <c r="T16" s="11"/>
      <c r="U16" s="11"/>
      <c r="V16" s="11"/>
      <c r="W16" s="11"/>
      <c r="X16" s="11"/>
      <c r="Y16" s="11"/>
      <c r="Z16" s="11"/>
      <c r="AA16" s="11"/>
      <c r="AB16" s="11"/>
      <c r="AC16" s="11"/>
      <c r="AD16" s="11"/>
      <c r="AE16" s="11"/>
      <c r="AF16" s="11"/>
      <c r="AG16" s="11"/>
      <c r="AH16" s="11"/>
      <c r="AI16" s="11"/>
    </row>
    <row r="17" spans="1:199" s="1" customFormat="1" ht="60" customHeight="1" x14ac:dyDescent="0.25">
      <c r="A17" s="11"/>
      <c r="B17" s="11"/>
      <c r="C17" s="64" t="s">
        <v>580</v>
      </c>
      <c r="D17" s="70" t="s">
        <v>14</v>
      </c>
      <c r="E17" s="196" t="s">
        <v>32</v>
      </c>
      <c r="F17" s="298">
        <v>6</v>
      </c>
      <c r="G17" s="299">
        <v>388387458.00823331</v>
      </c>
      <c r="H17" s="300">
        <v>377455692.21583331</v>
      </c>
      <c r="I17" s="300">
        <v>8992532.4000000004</v>
      </c>
      <c r="J17" s="300">
        <v>386448224.61583328</v>
      </c>
      <c r="K17" s="300">
        <v>1939233.3924000002</v>
      </c>
      <c r="L17" s="72">
        <v>0.73964417895651668</v>
      </c>
      <c r="M17" s="78" t="s">
        <v>18</v>
      </c>
      <c r="N17" s="79"/>
      <c r="P17" s="11"/>
      <c r="Q17" s="22"/>
      <c r="R17" s="22"/>
      <c r="S17" s="22"/>
      <c r="T17" s="22"/>
      <c r="U17" s="22"/>
      <c r="V17" s="22"/>
      <c r="W17" s="22"/>
      <c r="X17" s="22"/>
      <c r="Y17" s="22"/>
      <c r="Z17" s="11"/>
      <c r="AA17" s="11"/>
      <c r="AB17" s="11"/>
      <c r="AC17" s="11"/>
      <c r="AD17" s="11"/>
      <c r="AE17" s="11"/>
      <c r="AF17" s="11"/>
      <c r="AG17" s="11"/>
      <c r="AH17" s="11"/>
      <c r="AI17" s="11"/>
    </row>
    <row r="18" spans="1:199" s="1" customFormat="1" ht="60" customHeight="1" x14ac:dyDescent="0.25">
      <c r="A18" s="11"/>
      <c r="B18" s="11"/>
      <c r="C18" s="54" t="s">
        <v>33</v>
      </c>
      <c r="D18" s="70" t="s">
        <v>16</v>
      </c>
      <c r="E18" s="196" t="s">
        <v>88</v>
      </c>
      <c r="F18" s="298">
        <v>2</v>
      </c>
      <c r="G18" s="299">
        <v>25125517.165533897</v>
      </c>
      <c r="H18" s="300">
        <v>12259552.919576913</v>
      </c>
      <c r="I18" s="300">
        <v>4430863</v>
      </c>
      <c r="J18" s="300">
        <v>16690415.919576913</v>
      </c>
      <c r="K18" s="300">
        <v>8435101.2459569834</v>
      </c>
      <c r="L18" s="72">
        <v>0.25105</v>
      </c>
      <c r="M18" s="78" t="s">
        <v>18</v>
      </c>
      <c r="N18" s="79"/>
      <c r="O18" s="11"/>
      <c r="P18" s="17"/>
      <c r="Q18" s="22"/>
      <c r="R18" s="11"/>
      <c r="S18" s="11"/>
      <c r="T18" s="11"/>
      <c r="U18" s="11"/>
      <c r="V18" s="11"/>
      <c r="W18" s="11"/>
      <c r="X18" s="11"/>
      <c r="Y18" s="11"/>
      <c r="Z18" s="11"/>
      <c r="AA18" s="11"/>
      <c r="AB18" s="11"/>
      <c r="AC18" s="11"/>
      <c r="AD18" s="11"/>
      <c r="AE18" s="11"/>
      <c r="AF18" s="11"/>
      <c r="AG18" s="11"/>
      <c r="AH18" s="11"/>
      <c r="AI18" s="11"/>
    </row>
    <row r="19" spans="1:199" s="1" customFormat="1" ht="69.75" customHeight="1" x14ac:dyDescent="0.25">
      <c r="A19" s="11"/>
      <c r="B19" s="11"/>
      <c r="C19" s="55" t="s">
        <v>77</v>
      </c>
      <c r="D19" s="67" t="s">
        <v>17</v>
      </c>
      <c r="E19" s="197" t="s">
        <v>34</v>
      </c>
      <c r="F19" s="295">
        <v>3</v>
      </c>
      <c r="G19" s="296">
        <v>8424700</v>
      </c>
      <c r="H19" s="301">
        <v>5145300</v>
      </c>
      <c r="I19" s="301">
        <v>2089375</v>
      </c>
      <c r="J19" s="301">
        <v>7234675</v>
      </c>
      <c r="K19" s="301">
        <v>1190025</v>
      </c>
      <c r="L19" s="69">
        <v>0.37000000000000005</v>
      </c>
      <c r="M19" s="76" t="s">
        <v>18</v>
      </c>
      <c r="N19" s="77"/>
      <c r="O19" s="11"/>
      <c r="P19" s="17"/>
      <c r="Q19" s="22"/>
      <c r="R19" s="11"/>
      <c r="S19" s="11"/>
      <c r="T19" s="11"/>
      <c r="U19" s="11"/>
      <c r="V19" s="11"/>
      <c r="W19" s="11"/>
      <c r="X19" s="11"/>
      <c r="Y19" s="11"/>
      <c r="Z19" s="11"/>
      <c r="AA19" s="11"/>
      <c r="AB19" s="11"/>
      <c r="AC19" s="11"/>
      <c r="AD19" s="11"/>
      <c r="AE19" s="11"/>
      <c r="AF19" s="11"/>
      <c r="AG19" s="11"/>
      <c r="AH19" s="11"/>
      <c r="AI19" s="11"/>
    </row>
    <row r="20" spans="1:199" s="1" customFormat="1" ht="73.5" customHeight="1" x14ac:dyDescent="0.25">
      <c r="A20" s="11"/>
      <c r="B20" s="11"/>
      <c r="C20" s="52" t="s">
        <v>78</v>
      </c>
      <c r="D20" s="70" t="s">
        <v>8</v>
      </c>
      <c r="E20" s="196" t="s">
        <v>21</v>
      </c>
      <c r="F20" s="298">
        <v>3</v>
      </c>
      <c r="G20" s="299">
        <v>41267181.899999999</v>
      </c>
      <c r="H20" s="300">
        <v>20192156.899999999</v>
      </c>
      <c r="I20" s="300">
        <v>20933050</v>
      </c>
      <c r="J20" s="300">
        <v>41125206.899999999</v>
      </c>
      <c r="K20" s="300">
        <v>141975</v>
      </c>
      <c r="L20" s="72">
        <v>0.28316666666666662</v>
      </c>
      <c r="M20" s="79"/>
      <c r="N20" s="78" t="s">
        <v>18</v>
      </c>
      <c r="O20" s="23"/>
      <c r="P20" s="17"/>
      <c r="Q20" s="22"/>
      <c r="R20" s="11"/>
      <c r="S20" s="11"/>
      <c r="T20" s="11"/>
      <c r="U20" s="11"/>
      <c r="V20" s="11"/>
      <c r="W20" s="11"/>
      <c r="X20" s="11"/>
      <c r="Y20" s="11"/>
      <c r="Z20" s="11"/>
      <c r="AA20" s="11"/>
      <c r="AB20" s="11"/>
      <c r="AC20" s="11"/>
      <c r="AD20" s="11"/>
      <c r="AE20" s="11"/>
      <c r="AF20" s="11"/>
      <c r="AG20" s="11"/>
      <c r="AH20" s="11"/>
      <c r="AI20" s="11"/>
    </row>
    <row r="21" spans="1:199" s="1" customFormat="1" ht="60" customHeight="1" x14ac:dyDescent="0.25">
      <c r="A21" s="11"/>
      <c r="B21" s="11"/>
      <c r="C21" s="63" t="s">
        <v>0</v>
      </c>
      <c r="D21" s="67" t="s">
        <v>1</v>
      </c>
      <c r="E21" s="197" t="s">
        <v>103</v>
      </c>
      <c r="F21" s="295">
        <v>3</v>
      </c>
      <c r="G21" s="296">
        <v>16201850</v>
      </c>
      <c r="H21" s="301">
        <v>14726950</v>
      </c>
      <c r="I21" s="301">
        <v>0</v>
      </c>
      <c r="J21" s="301">
        <v>14726950</v>
      </c>
      <c r="K21" s="301">
        <v>1474900</v>
      </c>
      <c r="L21" s="69">
        <v>0.44333333333333336</v>
      </c>
      <c r="M21" s="76" t="s">
        <v>18</v>
      </c>
      <c r="N21" s="76" t="s">
        <v>18</v>
      </c>
      <c r="O21" s="23"/>
      <c r="P21" s="85"/>
      <c r="Q21" s="86"/>
      <c r="R21" s="87"/>
      <c r="S21" s="11"/>
      <c r="T21" s="11"/>
      <c r="U21" s="11"/>
      <c r="V21" s="11"/>
      <c r="W21" s="11"/>
      <c r="X21" s="11"/>
      <c r="Y21" s="11"/>
      <c r="Z21" s="11"/>
      <c r="AA21" s="11"/>
      <c r="AB21" s="11"/>
      <c r="AC21" s="11"/>
      <c r="AD21" s="11"/>
      <c r="AE21" s="11"/>
      <c r="AF21" s="11"/>
      <c r="AG21" s="11"/>
      <c r="AH21" s="11"/>
      <c r="AI21" s="11"/>
    </row>
    <row r="22" spans="1:199" s="1" customFormat="1" ht="38.1" customHeight="1" x14ac:dyDescent="0.25">
      <c r="A22" s="11"/>
      <c r="B22" s="11"/>
      <c r="C22" s="337" t="s">
        <v>79</v>
      </c>
      <c r="D22" s="337"/>
      <c r="E22" s="337"/>
      <c r="F22" s="290">
        <v>19</v>
      </c>
      <c r="G22" s="302">
        <v>523963895.07376719</v>
      </c>
      <c r="H22" s="302">
        <v>473401857.03541017</v>
      </c>
      <c r="I22" s="302">
        <v>36581354.399999999</v>
      </c>
      <c r="J22" s="302">
        <v>509983211.43541014</v>
      </c>
      <c r="K22" s="302">
        <v>13980683.638356984</v>
      </c>
      <c r="L22" s="74">
        <v>0.41214444444444454</v>
      </c>
      <c r="M22" s="46"/>
      <c r="N22" s="46"/>
      <c r="O22" s="23"/>
      <c r="P22" s="88"/>
      <c r="Q22" s="89"/>
      <c r="R22" s="89"/>
      <c r="S22" s="11"/>
      <c r="T22" s="11"/>
      <c r="U22" s="11"/>
      <c r="V22" s="11"/>
      <c r="W22" s="11"/>
      <c r="X22" s="11"/>
      <c r="Y22" s="11"/>
      <c r="Z22" s="11"/>
      <c r="AA22" s="11"/>
      <c r="AB22" s="11"/>
      <c r="AC22" s="11"/>
      <c r="AD22" s="11"/>
      <c r="AE22" s="11"/>
      <c r="AF22" s="11"/>
      <c r="AG22" s="11"/>
      <c r="AH22" s="11"/>
      <c r="AI22" s="11"/>
    </row>
    <row r="23" spans="1:199" ht="9.9499999999999993" customHeight="1" x14ac:dyDescent="0.25">
      <c r="A23" s="5"/>
      <c r="B23" s="5"/>
      <c r="C23" s="5"/>
      <c r="D23" s="5"/>
      <c r="E23" s="37"/>
      <c r="F23" s="5"/>
      <c r="G23" s="5"/>
      <c r="H23" s="5"/>
      <c r="I23" s="5"/>
      <c r="J23" s="5"/>
      <c r="K23" s="5"/>
      <c r="L23" s="5"/>
      <c r="M23" s="12"/>
      <c r="N23" s="5"/>
      <c r="O23" s="5"/>
      <c r="P23" s="24"/>
      <c r="Q23" s="4"/>
      <c r="R23" s="4"/>
      <c r="S23" s="4"/>
      <c r="T23" s="5"/>
      <c r="U23" s="5"/>
      <c r="V23" s="5"/>
      <c r="W23" s="5"/>
      <c r="X23" s="5"/>
      <c r="Y23" s="5"/>
      <c r="Z23" s="5"/>
      <c r="AA23" s="5"/>
      <c r="AB23" s="5"/>
      <c r="AC23" s="5"/>
      <c r="AD23" s="5"/>
      <c r="AE23" s="5"/>
      <c r="AF23" s="5"/>
      <c r="AG23" s="5"/>
      <c r="AH23" s="5"/>
      <c r="AI23" s="5"/>
      <c r="AJ23" s="5"/>
    </row>
    <row r="24" spans="1:199" ht="21" x14ac:dyDescent="0.35">
      <c r="A24" s="5"/>
      <c r="B24" s="5"/>
      <c r="C24" s="75" t="s">
        <v>496</v>
      </c>
      <c r="D24" s="5"/>
      <c r="E24" s="37"/>
      <c r="F24" s="5"/>
      <c r="G24" s="5"/>
      <c r="H24" s="5"/>
      <c r="I24" s="10"/>
      <c r="J24" s="5"/>
      <c r="K24" s="5"/>
      <c r="L24" s="5"/>
      <c r="M24" s="12"/>
      <c r="N24" s="5"/>
      <c r="O24" s="5"/>
      <c r="P24" s="24"/>
      <c r="Q24" s="4"/>
      <c r="R24" s="4"/>
      <c r="S24" s="4"/>
      <c r="T24" s="5"/>
      <c r="U24" s="5"/>
      <c r="V24" s="5"/>
      <c r="W24" s="5"/>
      <c r="X24" s="5"/>
      <c r="Y24" s="5"/>
      <c r="Z24" s="5"/>
      <c r="AA24" s="5"/>
      <c r="AB24" s="5"/>
      <c r="AC24" s="5"/>
      <c r="AD24" s="5"/>
      <c r="AE24" s="5"/>
      <c r="AF24" s="5"/>
      <c r="AG24" s="5"/>
      <c r="AH24" s="5"/>
      <c r="AI24" s="5"/>
      <c r="AJ24" s="5"/>
    </row>
    <row r="25" spans="1:199" x14ac:dyDescent="0.25">
      <c r="A25" s="5"/>
      <c r="B25" s="5"/>
      <c r="C25" s="15"/>
      <c r="D25" s="18"/>
      <c r="E25" s="206"/>
      <c r="F25" s="5"/>
      <c r="G25" s="5"/>
      <c r="H25" s="5"/>
      <c r="I25" s="5"/>
      <c r="J25" s="5"/>
      <c r="L25" s="5"/>
      <c r="M25" s="12"/>
      <c r="N25" s="5"/>
      <c r="O25" s="5"/>
      <c r="P25" s="24"/>
      <c r="Q25" s="5"/>
      <c r="R25" s="5"/>
      <c r="S25" s="5"/>
      <c r="T25" s="5"/>
      <c r="U25" s="5"/>
      <c r="V25" s="5"/>
      <c r="W25" s="5"/>
      <c r="X25" s="5"/>
      <c r="Y25" s="5"/>
      <c r="Z25" s="5"/>
      <c r="AA25" s="5"/>
      <c r="AB25" s="5"/>
      <c r="AC25" s="5"/>
      <c r="AD25" s="5"/>
      <c r="AE25" s="5"/>
      <c r="AF25" s="5"/>
      <c r="AG25" s="5"/>
      <c r="AH25" s="5"/>
      <c r="AI25" s="5"/>
      <c r="AJ25" s="5"/>
    </row>
    <row r="26" spans="1:199" x14ac:dyDescent="0.25">
      <c r="A26" s="5"/>
      <c r="B26" s="5"/>
      <c r="C26" s="15"/>
      <c r="D26" s="21"/>
      <c r="E26" s="206"/>
      <c r="F26" s="5"/>
      <c r="G26" s="5"/>
      <c r="H26" s="5"/>
      <c r="I26" s="5"/>
      <c r="J26" s="5"/>
      <c r="K26" s="5"/>
      <c r="L26" s="5"/>
      <c r="M26" s="12"/>
      <c r="N26" s="5"/>
      <c r="O26" s="5"/>
      <c r="P26" s="24"/>
      <c r="Q26" s="5"/>
      <c r="R26" s="5"/>
      <c r="S26" s="5"/>
      <c r="T26" s="5"/>
      <c r="U26" s="5"/>
      <c r="V26" s="5"/>
      <c r="W26" s="5"/>
      <c r="X26" s="5"/>
      <c r="Y26" s="5"/>
      <c r="Z26" s="5"/>
      <c r="AA26" s="5"/>
      <c r="AB26" s="5"/>
      <c r="AC26" s="5"/>
      <c r="AD26" s="5"/>
      <c r="AE26" s="5"/>
      <c r="AF26" s="5"/>
      <c r="AG26" s="5"/>
      <c r="AH26" s="5"/>
      <c r="AI26" s="5"/>
      <c r="AJ26" s="5"/>
    </row>
    <row r="27" spans="1:199" ht="60" customHeight="1" x14ac:dyDescent="0.25">
      <c r="A27" s="5"/>
      <c r="B27" s="5"/>
      <c r="C27" s="84" t="s">
        <v>203</v>
      </c>
      <c r="D27" s="5"/>
      <c r="E27" s="37"/>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row>
    <row r="28" spans="1:199" ht="74.25" customHeight="1" x14ac:dyDescent="0.25">
      <c r="A28" s="5"/>
      <c r="B28" s="5"/>
      <c r="C28" s="199" t="s">
        <v>30</v>
      </c>
      <c r="D28" s="199" t="s">
        <v>15</v>
      </c>
      <c r="E28" s="199" t="s">
        <v>29</v>
      </c>
      <c r="F28" s="336" t="s">
        <v>119</v>
      </c>
      <c r="G28" s="336"/>
      <c r="H28" s="199" t="s">
        <v>28</v>
      </c>
      <c r="I28" s="336" t="s">
        <v>120</v>
      </c>
      <c r="J28" s="336"/>
      <c r="K28" s="336" t="s">
        <v>121</v>
      </c>
      <c r="L28" s="336"/>
      <c r="M28" s="199" t="s">
        <v>122</v>
      </c>
      <c r="N28" s="336" t="s">
        <v>381</v>
      </c>
      <c r="O28" s="336"/>
      <c r="P28" s="24"/>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row>
    <row r="29" spans="1:199" ht="167.25" customHeight="1" x14ac:dyDescent="0.25">
      <c r="A29" s="5"/>
      <c r="B29" s="5"/>
      <c r="C29" s="349" t="s">
        <v>416</v>
      </c>
      <c r="D29" s="190" t="s">
        <v>10</v>
      </c>
      <c r="E29" s="200" t="s">
        <v>123</v>
      </c>
      <c r="F29" s="350" t="s">
        <v>417</v>
      </c>
      <c r="G29" s="350"/>
      <c r="H29" s="200" t="s">
        <v>19</v>
      </c>
      <c r="I29" s="326" t="s">
        <v>293</v>
      </c>
      <c r="J29" s="348"/>
      <c r="K29" s="326" t="s">
        <v>294</v>
      </c>
      <c r="L29" s="326"/>
      <c r="M29" s="281" t="s">
        <v>135</v>
      </c>
      <c r="N29" s="345"/>
      <c r="O29" s="345"/>
      <c r="P29" s="24"/>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row>
    <row r="30" spans="1:199" ht="167.25" customHeight="1" x14ac:dyDescent="0.3">
      <c r="A30" s="5"/>
      <c r="B30" s="5"/>
      <c r="C30" s="349"/>
      <c r="D30" s="192" t="s">
        <v>10</v>
      </c>
      <c r="E30" s="202" t="s">
        <v>123</v>
      </c>
      <c r="F30" s="351" t="s">
        <v>418</v>
      </c>
      <c r="G30" s="351"/>
      <c r="H30" s="202" t="s">
        <v>19</v>
      </c>
      <c r="I30" s="330" t="s">
        <v>296</v>
      </c>
      <c r="J30" s="352"/>
      <c r="K30" s="330" t="s">
        <v>295</v>
      </c>
      <c r="L30" s="330"/>
      <c r="M30" s="282" t="s">
        <v>124</v>
      </c>
      <c r="N30" s="346"/>
      <c r="O30" s="346"/>
      <c r="P30" s="24"/>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row>
    <row r="31" spans="1:199" ht="167.25" customHeight="1" x14ac:dyDescent="0.25">
      <c r="A31" s="5"/>
      <c r="B31" s="5"/>
      <c r="C31" s="344" t="s">
        <v>13</v>
      </c>
      <c r="D31" s="190" t="s">
        <v>14</v>
      </c>
      <c r="E31" s="201" t="s">
        <v>157</v>
      </c>
      <c r="F31" s="325" t="s">
        <v>239</v>
      </c>
      <c r="G31" s="325"/>
      <c r="H31" s="200" t="s">
        <v>19</v>
      </c>
      <c r="I31" s="326" t="s">
        <v>206</v>
      </c>
      <c r="J31" s="326"/>
      <c r="K31" s="326" t="s">
        <v>297</v>
      </c>
      <c r="L31" s="348"/>
      <c r="M31" s="200" t="s">
        <v>125</v>
      </c>
      <c r="N31" s="345"/>
      <c r="O31" s="345"/>
      <c r="P31" s="24"/>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row>
    <row r="32" spans="1:199" ht="167.25" customHeight="1" x14ac:dyDescent="0.3">
      <c r="A32" s="5"/>
      <c r="B32" s="5"/>
      <c r="C32" s="344"/>
      <c r="D32" s="192" t="s">
        <v>14</v>
      </c>
      <c r="E32" s="203" t="s">
        <v>157</v>
      </c>
      <c r="F32" s="329" t="s">
        <v>240</v>
      </c>
      <c r="G32" s="329"/>
      <c r="H32" s="202" t="s">
        <v>19</v>
      </c>
      <c r="I32" s="330" t="s">
        <v>207</v>
      </c>
      <c r="J32" s="330"/>
      <c r="K32" s="330" t="s">
        <v>298</v>
      </c>
      <c r="L32" s="330"/>
      <c r="M32" s="202" t="s">
        <v>125</v>
      </c>
      <c r="N32" s="346"/>
      <c r="O32" s="346"/>
      <c r="P32" s="24"/>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5"/>
      <c r="GN32" s="5"/>
      <c r="GO32" s="5"/>
      <c r="GP32" s="5"/>
      <c r="GQ32" s="5"/>
    </row>
    <row r="33" spans="1:199" ht="167.25" customHeight="1" x14ac:dyDescent="0.25">
      <c r="A33" s="5"/>
      <c r="B33" s="5"/>
      <c r="C33" s="344"/>
      <c r="D33" s="190" t="s">
        <v>14</v>
      </c>
      <c r="E33" s="266" t="s">
        <v>157</v>
      </c>
      <c r="F33" s="325" t="s">
        <v>238</v>
      </c>
      <c r="G33" s="325"/>
      <c r="H33" s="269" t="s">
        <v>19</v>
      </c>
      <c r="I33" s="343" t="s">
        <v>208</v>
      </c>
      <c r="J33" s="343"/>
      <c r="K33" s="326" t="s">
        <v>299</v>
      </c>
      <c r="L33" s="326"/>
      <c r="M33" s="265" t="s">
        <v>125</v>
      </c>
      <c r="N33" s="345"/>
      <c r="O33" s="345"/>
      <c r="P33" s="24"/>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row>
    <row r="34" spans="1:199" ht="167.25" customHeight="1" x14ac:dyDescent="0.3">
      <c r="A34" s="5"/>
      <c r="B34" s="5"/>
      <c r="C34" s="215"/>
      <c r="D34" s="192" t="s">
        <v>14</v>
      </c>
      <c r="E34" s="268" t="s">
        <v>157</v>
      </c>
      <c r="F34" s="329" t="s">
        <v>244</v>
      </c>
      <c r="G34" s="329"/>
      <c r="H34" s="267" t="s">
        <v>26</v>
      </c>
      <c r="I34" s="330" t="s">
        <v>528</v>
      </c>
      <c r="J34" s="330"/>
      <c r="K34" s="330" t="s">
        <v>300</v>
      </c>
      <c r="L34" s="330"/>
      <c r="M34" s="282" t="s">
        <v>125</v>
      </c>
      <c r="N34" s="346"/>
      <c r="O34" s="346"/>
      <c r="P34" s="24"/>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c r="GK34" s="5"/>
      <c r="GL34" s="5"/>
      <c r="GM34" s="5"/>
      <c r="GN34" s="5"/>
      <c r="GO34" s="5"/>
      <c r="GP34" s="5"/>
      <c r="GQ34" s="5"/>
    </row>
    <row r="35" spans="1:199" ht="167.25" customHeight="1" x14ac:dyDescent="0.25">
      <c r="A35" s="5"/>
      <c r="B35" s="5"/>
      <c r="C35" s="344" t="s">
        <v>13</v>
      </c>
      <c r="D35" s="190" t="s">
        <v>14</v>
      </c>
      <c r="E35" s="266" t="s">
        <v>157</v>
      </c>
      <c r="F35" s="325" t="s">
        <v>245</v>
      </c>
      <c r="G35" s="325"/>
      <c r="H35" s="269" t="s">
        <v>26</v>
      </c>
      <c r="I35" s="343" t="s">
        <v>310</v>
      </c>
      <c r="J35" s="343"/>
      <c r="K35" s="326" t="s">
        <v>301</v>
      </c>
      <c r="L35" s="326"/>
      <c r="M35" s="281" t="s">
        <v>125</v>
      </c>
      <c r="N35" s="345"/>
      <c r="O35" s="345"/>
      <c r="P35" s="24"/>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row>
    <row r="36" spans="1:199" ht="167.25" customHeight="1" x14ac:dyDescent="0.3">
      <c r="A36" s="5"/>
      <c r="B36" s="5"/>
      <c r="C36" s="344"/>
      <c r="D36" s="192" t="s">
        <v>14</v>
      </c>
      <c r="E36" s="202" t="s">
        <v>237</v>
      </c>
      <c r="F36" s="329" t="s">
        <v>308</v>
      </c>
      <c r="G36" s="329"/>
      <c r="H36" s="202" t="s">
        <v>26</v>
      </c>
      <c r="I36" s="330" t="s">
        <v>209</v>
      </c>
      <c r="J36" s="330"/>
      <c r="K36" s="330" t="s">
        <v>309</v>
      </c>
      <c r="L36" s="330"/>
      <c r="M36" s="282" t="s">
        <v>125</v>
      </c>
      <c r="N36" s="346"/>
      <c r="O36" s="346"/>
      <c r="P36" s="24"/>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c r="GH36" s="5"/>
      <c r="GI36" s="5"/>
      <c r="GJ36" s="5"/>
      <c r="GK36" s="5"/>
      <c r="GL36" s="5"/>
      <c r="GM36" s="5"/>
      <c r="GN36" s="5"/>
      <c r="GO36" s="5"/>
      <c r="GP36" s="5"/>
      <c r="GQ36" s="5"/>
    </row>
    <row r="37" spans="1:199" ht="167.25" customHeight="1" x14ac:dyDescent="0.25">
      <c r="A37" s="5"/>
      <c r="B37" s="5"/>
      <c r="C37" s="353" t="s">
        <v>33</v>
      </c>
      <c r="D37" s="190" t="s">
        <v>16</v>
      </c>
      <c r="E37" s="200" t="s">
        <v>210</v>
      </c>
      <c r="F37" s="325" t="s">
        <v>235</v>
      </c>
      <c r="G37" s="325"/>
      <c r="H37" s="200" t="s">
        <v>19</v>
      </c>
      <c r="I37" s="326" t="s">
        <v>304</v>
      </c>
      <c r="J37" s="326"/>
      <c r="K37" s="326" t="s">
        <v>302</v>
      </c>
      <c r="L37" s="326"/>
      <c r="M37" s="281" t="s">
        <v>124</v>
      </c>
      <c r="N37" s="345"/>
      <c r="O37" s="345"/>
      <c r="P37" s="24"/>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row>
    <row r="38" spans="1:199" ht="167.25" customHeight="1" x14ac:dyDescent="0.3">
      <c r="A38" s="5"/>
      <c r="B38" s="5"/>
      <c r="C38" s="353"/>
      <c r="D38" s="192" t="s">
        <v>16</v>
      </c>
      <c r="E38" s="202" t="s">
        <v>211</v>
      </c>
      <c r="F38" s="329" t="s">
        <v>247</v>
      </c>
      <c r="G38" s="329"/>
      <c r="H38" s="202" t="s">
        <v>19</v>
      </c>
      <c r="I38" s="330" t="s">
        <v>419</v>
      </c>
      <c r="J38" s="330"/>
      <c r="K38" s="330" t="s">
        <v>303</v>
      </c>
      <c r="L38" s="330"/>
      <c r="M38" s="284" t="s">
        <v>124</v>
      </c>
      <c r="N38" s="346"/>
      <c r="O38" s="346"/>
      <c r="P38" s="24"/>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row>
    <row r="39" spans="1:199" ht="167.25" customHeight="1" x14ac:dyDescent="0.25">
      <c r="A39" s="5"/>
      <c r="B39" s="5"/>
      <c r="C39" s="354" t="s">
        <v>242</v>
      </c>
      <c r="D39" s="190" t="s">
        <v>241</v>
      </c>
      <c r="E39" s="201" t="s">
        <v>34</v>
      </c>
      <c r="F39" s="325" t="s">
        <v>311</v>
      </c>
      <c r="G39" s="325"/>
      <c r="H39" s="200" t="s">
        <v>19</v>
      </c>
      <c r="I39" s="326" t="s">
        <v>312</v>
      </c>
      <c r="J39" s="326"/>
      <c r="K39" s="348"/>
      <c r="L39" s="348"/>
      <c r="M39" s="200" t="s">
        <v>124</v>
      </c>
      <c r="N39" s="345"/>
      <c r="O39" s="345"/>
      <c r="P39" s="24"/>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c r="GO39" s="5"/>
      <c r="GP39" s="5"/>
      <c r="GQ39" s="5"/>
    </row>
    <row r="40" spans="1:199" ht="167.25" customHeight="1" x14ac:dyDescent="0.3">
      <c r="A40" s="5"/>
      <c r="B40" s="5"/>
      <c r="C40" s="354"/>
      <c r="D40" s="192" t="s">
        <v>241</v>
      </c>
      <c r="E40" s="203" t="s">
        <v>34</v>
      </c>
      <c r="F40" s="329" t="s">
        <v>545</v>
      </c>
      <c r="G40" s="329"/>
      <c r="H40" s="202" t="s">
        <v>19</v>
      </c>
      <c r="I40" s="330" t="s">
        <v>313</v>
      </c>
      <c r="J40" s="330"/>
      <c r="K40" s="352"/>
      <c r="L40" s="352"/>
      <c r="M40" s="282" t="s">
        <v>124</v>
      </c>
      <c r="N40" s="346"/>
      <c r="O40" s="346"/>
      <c r="P40" s="24"/>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row>
    <row r="41" spans="1:199" ht="167.25" customHeight="1" x14ac:dyDescent="0.25">
      <c r="A41" s="5"/>
      <c r="B41" s="5"/>
      <c r="C41" s="354"/>
      <c r="D41" s="190" t="s">
        <v>241</v>
      </c>
      <c r="E41" s="201" t="s">
        <v>34</v>
      </c>
      <c r="F41" s="325" t="s">
        <v>248</v>
      </c>
      <c r="G41" s="325"/>
      <c r="H41" s="200" t="s">
        <v>19</v>
      </c>
      <c r="I41" s="326" t="s">
        <v>243</v>
      </c>
      <c r="J41" s="326"/>
      <c r="K41" s="348"/>
      <c r="L41" s="348"/>
      <c r="M41" s="200" t="s">
        <v>124</v>
      </c>
      <c r="N41" s="345"/>
      <c r="O41" s="345"/>
      <c r="P41" s="24"/>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row>
    <row r="42" spans="1:199" ht="167.25" customHeight="1" x14ac:dyDescent="0.3">
      <c r="A42" s="5"/>
      <c r="B42" s="5"/>
      <c r="C42" s="356" t="s">
        <v>242</v>
      </c>
      <c r="D42" s="192" t="s">
        <v>8</v>
      </c>
      <c r="E42" s="203" t="s">
        <v>21</v>
      </c>
      <c r="F42" s="329" t="s">
        <v>251</v>
      </c>
      <c r="G42" s="329"/>
      <c r="H42" s="202" t="s">
        <v>19</v>
      </c>
      <c r="I42" s="352"/>
      <c r="J42" s="352"/>
      <c r="K42" s="330" t="s">
        <v>305</v>
      </c>
      <c r="L42" s="330"/>
      <c r="M42" s="202" t="s">
        <v>135</v>
      </c>
      <c r="N42" s="346"/>
      <c r="O42" s="346"/>
      <c r="P42" s="24"/>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row>
    <row r="43" spans="1:199" ht="167.25" customHeight="1" x14ac:dyDescent="0.25">
      <c r="A43" s="5"/>
      <c r="B43" s="5"/>
      <c r="C43" s="356"/>
      <c r="D43" s="190" t="s">
        <v>8</v>
      </c>
      <c r="E43" s="201" t="s">
        <v>21</v>
      </c>
      <c r="F43" s="325" t="s">
        <v>250</v>
      </c>
      <c r="G43" s="325"/>
      <c r="H43" s="200" t="s">
        <v>19</v>
      </c>
      <c r="I43" s="348"/>
      <c r="J43" s="348"/>
      <c r="K43" s="326" t="s">
        <v>306</v>
      </c>
      <c r="L43" s="326"/>
      <c r="M43" s="280" t="s">
        <v>124</v>
      </c>
      <c r="N43" s="345"/>
      <c r="O43" s="345"/>
      <c r="P43" s="24"/>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row>
    <row r="44" spans="1:199" ht="167.25" customHeight="1" x14ac:dyDescent="0.3">
      <c r="A44" s="5"/>
      <c r="B44" s="5"/>
      <c r="C44" s="356"/>
      <c r="D44" s="192" t="s">
        <v>8</v>
      </c>
      <c r="E44" s="203" t="s">
        <v>21</v>
      </c>
      <c r="F44" s="329" t="s">
        <v>249</v>
      </c>
      <c r="G44" s="329"/>
      <c r="H44" s="202" t="s">
        <v>19</v>
      </c>
      <c r="I44" s="352"/>
      <c r="J44" s="352"/>
      <c r="K44" s="330" t="s">
        <v>307</v>
      </c>
      <c r="L44" s="330"/>
      <c r="M44" s="283" t="s">
        <v>124</v>
      </c>
      <c r="N44" s="346"/>
      <c r="O44" s="346"/>
      <c r="P44" s="24"/>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row>
    <row r="45" spans="1:199" ht="167.25" customHeight="1" x14ac:dyDescent="0.25">
      <c r="A45" s="5"/>
      <c r="B45" s="5"/>
      <c r="C45" s="355" t="s">
        <v>0</v>
      </c>
      <c r="D45" s="190" t="s">
        <v>188</v>
      </c>
      <c r="E45" s="200" t="s">
        <v>154</v>
      </c>
      <c r="F45" s="325" t="s">
        <v>252</v>
      </c>
      <c r="G45" s="325"/>
      <c r="H45" s="200" t="s">
        <v>19</v>
      </c>
      <c r="I45" s="327" t="s">
        <v>236</v>
      </c>
      <c r="J45" s="327"/>
      <c r="K45" s="348" t="s">
        <v>212</v>
      </c>
      <c r="L45" s="348"/>
      <c r="M45" s="201" t="s">
        <v>125</v>
      </c>
      <c r="N45" s="345"/>
      <c r="O45" s="345"/>
      <c r="P45" s="24"/>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row>
    <row r="46" spans="1:199" ht="167.25" customHeight="1" x14ac:dyDescent="0.3">
      <c r="A46" s="5"/>
      <c r="B46" s="5"/>
      <c r="C46" s="355"/>
      <c r="D46" s="192" t="s">
        <v>188</v>
      </c>
      <c r="E46" s="202" t="s">
        <v>154</v>
      </c>
      <c r="F46" s="329" t="s">
        <v>253</v>
      </c>
      <c r="G46" s="329"/>
      <c r="H46" s="202" t="s">
        <v>19</v>
      </c>
      <c r="I46" s="331" t="s">
        <v>236</v>
      </c>
      <c r="J46" s="331"/>
      <c r="K46" s="352" t="s">
        <v>213</v>
      </c>
      <c r="L46" s="352"/>
      <c r="M46" s="203" t="s">
        <v>135</v>
      </c>
      <c r="N46" s="346"/>
      <c r="O46" s="346"/>
      <c r="P46" s="24"/>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row>
    <row r="47" spans="1:199" ht="167.25" customHeight="1" x14ac:dyDescent="0.25">
      <c r="A47" s="5"/>
      <c r="B47" s="5"/>
      <c r="C47" s="355"/>
      <c r="D47" s="190" t="s">
        <v>188</v>
      </c>
      <c r="E47" s="200" t="s">
        <v>214</v>
      </c>
      <c r="F47" s="325" t="s">
        <v>254</v>
      </c>
      <c r="G47" s="325"/>
      <c r="H47" s="200" t="s">
        <v>19</v>
      </c>
      <c r="I47" s="327" t="s">
        <v>236</v>
      </c>
      <c r="J47" s="327"/>
      <c r="K47" s="326" t="s">
        <v>215</v>
      </c>
      <c r="L47" s="348"/>
      <c r="M47" s="201" t="s">
        <v>125</v>
      </c>
      <c r="N47" s="345"/>
      <c r="O47" s="345"/>
      <c r="P47" s="24"/>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row>
    <row r="48" spans="1:199" x14ac:dyDescent="0.25">
      <c r="A48" s="5"/>
      <c r="B48" s="5"/>
      <c r="C48" s="5"/>
      <c r="D48" s="5"/>
      <c r="E48" s="37"/>
      <c r="F48" s="5"/>
      <c r="G48" s="5"/>
      <c r="H48" s="5"/>
      <c r="I48" s="5"/>
      <c r="J48" s="5"/>
      <c r="K48" s="5"/>
      <c r="L48" s="5"/>
      <c r="M48" s="5"/>
      <c r="N48" s="5"/>
      <c r="O48" s="5"/>
      <c r="P48" s="24"/>
      <c r="Q48" s="5"/>
      <c r="R48" s="5"/>
      <c r="S48" s="5"/>
      <c r="T48" s="5"/>
      <c r="U48" s="5"/>
      <c r="V48" s="5"/>
      <c r="W48" s="5"/>
      <c r="X48" s="5"/>
      <c r="Y48" s="5"/>
      <c r="Z48" s="5"/>
      <c r="AA48" s="5"/>
      <c r="AB48" s="5"/>
      <c r="AC48" s="5"/>
      <c r="AD48" s="5"/>
      <c r="AE48" s="5"/>
      <c r="AF48" s="5"/>
      <c r="AG48" s="5"/>
      <c r="AH48" s="5"/>
      <c r="AI48" s="5"/>
      <c r="AJ48" s="5"/>
    </row>
    <row r="49" spans="1:36" x14ac:dyDescent="0.25">
      <c r="A49" s="5"/>
      <c r="B49" s="5"/>
      <c r="C49" s="5"/>
      <c r="D49" s="5"/>
      <c r="E49" s="37"/>
      <c r="F49" s="5"/>
      <c r="G49" s="5"/>
      <c r="H49" s="5"/>
      <c r="I49" s="5"/>
      <c r="J49" s="5"/>
      <c r="K49" s="5"/>
      <c r="L49" s="5"/>
      <c r="M49" s="5"/>
      <c r="N49" s="5"/>
      <c r="O49" s="5"/>
      <c r="P49" s="24"/>
      <c r="Q49" s="5"/>
      <c r="R49" s="5"/>
      <c r="S49" s="5"/>
      <c r="T49" s="5"/>
      <c r="U49" s="5"/>
      <c r="V49" s="5"/>
      <c r="W49" s="5"/>
      <c r="X49" s="5"/>
      <c r="Y49" s="5"/>
      <c r="Z49" s="5"/>
      <c r="AA49" s="5"/>
      <c r="AB49" s="5"/>
      <c r="AC49" s="5"/>
      <c r="AD49" s="5"/>
      <c r="AE49" s="5"/>
      <c r="AF49" s="5"/>
      <c r="AG49" s="5"/>
      <c r="AH49" s="5"/>
      <c r="AI49" s="5"/>
      <c r="AJ49" s="5"/>
    </row>
    <row r="50" spans="1:36" x14ac:dyDescent="0.25">
      <c r="A50" s="5"/>
      <c r="B50" s="5"/>
      <c r="C50" s="5"/>
      <c r="D50" s="5"/>
      <c r="E50" s="37"/>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row>
    <row r="51" spans="1:36" x14ac:dyDescent="0.25">
      <c r="A51" s="5"/>
      <c r="B51" s="5"/>
      <c r="C51" s="5"/>
      <c r="D51" s="5"/>
      <c r="E51" s="37"/>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row>
    <row r="52" spans="1:36" x14ac:dyDescent="0.25">
      <c r="A52" s="5"/>
      <c r="B52" s="5"/>
      <c r="D52" s="5"/>
      <c r="E52" s="37"/>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row>
    <row r="53" spans="1:36" x14ac:dyDescent="0.25">
      <c r="A53" s="5"/>
      <c r="B53" s="5"/>
      <c r="C53" s="5"/>
      <c r="D53" s="5"/>
      <c r="E53" s="37"/>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row>
    <row r="54" spans="1:36" x14ac:dyDescent="0.25">
      <c r="A54" s="5"/>
      <c r="B54" s="5"/>
      <c r="C54" s="5"/>
      <c r="D54" s="5"/>
      <c r="E54" s="37"/>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row>
    <row r="55" spans="1:36" x14ac:dyDescent="0.25">
      <c r="A55" s="5"/>
      <c r="B55" s="5"/>
      <c r="C55" s="5"/>
      <c r="D55" s="5"/>
      <c r="E55" s="37"/>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row>
    <row r="56" spans="1:36" x14ac:dyDescent="0.25">
      <c r="A56" s="5"/>
      <c r="B56" s="5"/>
      <c r="C56" s="5"/>
      <c r="D56" s="5"/>
      <c r="E56" s="37"/>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row>
    <row r="57" spans="1:36" x14ac:dyDescent="0.25">
      <c r="A57" s="5"/>
      <c r="B57" s="5"/>
      <c r="C57" s="5"/>
      <c r="D57" s="5"/>
      <c r="E57" s="37"/>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row>
    <row r="58" spans="1:36" x14ac:dyDescent="0.25">
      <c r="A58" s="5"/>
      <c r="B58" s="5"/>
      <c r="C58" s="5"/>
      <c r="D58" s="5"/>
      <c r="E58" s="37"/>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row>
    <row r="59" spans="1:36" x14ac:dyDescent="0.25">
      <c r="A59" s="5"/>
      <c r="B59" s="5"/>
      <c r="C59" s="5"/>
      <c r="D59" s="5"/>
      <c r="E59" s="37"/>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row>
    <row r="60" spans="1:36" x14ac:dyDescent="0.25">
      <c r="A60" s="5"/>
      <c r="B60" s="5"/>
      <c r="C60" s="5"/>
      <c r="D60" s="5"/>
      <c r="E60" s="37"/>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row>
    <row r="61" spans="1:36" x14ac:dyDescent="0.25">
      <c r="A61" s="5"/>
      <c r="B61" s="5"/>
      <c r="C61" s="5"/>
      <c r="D61" s="5"/>
      <c r="E61" s="37"/>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row>
    <row r="62" spans="1:36" x14ac:dyDescent="0.25">
      <c r="A62" s="5"/>
      <c r="B62" s="5"/>
      <c r="C62" s="5"/>
      <c r="D62" s="5"/>
      <c r="E62" s="37"/>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row>
    <row r="63" spans="1:36" x14ac:dyDescent="0.25">
      <c r="A63" s="5"/>
      <c r="B63" s="5"/>
      <c r="C63" s="5"/>
      <c r="D63" s="5"/>
      <c r="E63" s="37"/>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row>
    <row r="64" spans="1:36" x14ac:dyDescent="0.25">
      <c r="A64" s="5"/>
      <c r="B64" s="5"/>
      <c r="C64" s="5"/>
      <c r="D64" s="5"/>
      <c r="E64" s="37"/>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row>
    <row r="65" spans="1:36" x14ac:dyDescent="0.25">
      <c r="A65" s="5"/>
      <c r="B65" s="5"/>
      <c r="C65" s="5"/>
      <c r="D65" s="5"/>
      <c r="E65" s="37"/>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row>
    <row r="66" spans="1:36" x14ac:dyDescent="0.25">
      <c r="A66" s="5"/>
      <c r="B66" s="5"/>
      <c r="C66" s="5"/>
      <c r="D66" s="5"/>
      <c r="E66" s="37"/>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row>
    <row r="67" spans="1:36" x14ac:dyDescent="0.25">
      <c r="A67" s="5"/>
      <c r="B67" s="5"/>
      <c r="C67" s="5"/>
      <c r="D67" s="5"/>
      <c r="E67" s="37"/>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row>
    <row r="68" spans="1:36" x14ac:dyDescent="0.25">
      <c r="A68" s="5"/>
      <c r="B68" s="5"/>
      <c r="C68" s="5"/>
      <c r="D68" s="5"/>
      <c r="E68" s="37"/>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row>
    <row r="69" spans="1:36" x14ac:dyDescent="0.25">
      <c r="A69" s="5"/>
      <c r="B69" s="5"/>
      <c r="C69" s="5"/>
      <c r="D69" s="5"/>
      <c r="E69" s="37"/>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row>
    <row r="70" spans="1:36" x14ac:dyDescent="0.25">
      <c r="A70" s="5"/>
      <c r="B70" s="5"/>
      <c r="C70" s="5"/>
      <c r="D70" s="5"/>
      <c r="E70" s="37"/>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row>
    <row r="71" spans="1:36" x14ac:dyDescent="0.25">
      <c r="A71" s="5"/>
      <c r="B71" s="5"/>
      <c r="C71" s="5"/>
      <c r="D71" s="5"/>
      <c r="E71" s="37"/>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row>
    <row r="72" spans="1:36" x14ac:dyDescent="0.25">
      <c r="A72" s="5"/>
      <c r="B72" s="5"/>
      <c r="C72" s="5"/>
      <c r="D72" s="5"/>
      <c r="E72" s="37"/>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row>
    <row r="73" spans="1:36" x14ac:dyDescent="0.25">
      <c r="A73" s="5"/>
      <c r="B73" s="5"/>
      <c r="C73" s="5"/>
      <c r="D73" s="5"/>
      <c r="E73" s="37"/>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row>
    <row r="74" spans="1:36" x14ac:dyDescent="0.25">
      <c r="A74" s="5"/>
      <c r="B74" s="5"/>
      <c r="C74" s="5"/>
      <c r="D74" s="5"/>
      <c r="E74" s="37"/>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row>
    <row r="75" spans="1:36" x14ac:dyDescent="0.25">
      <c r="A75" s="5"/>
      <c r="B75" s="5"/>
      <c r="C75" s="5"/>
      <c r="D75" s="5"/>
      <c r="E75" s="37"/>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row>
    <row r="76" spans="1:36" x14ac:dyDescent="0.25">
      <c r="A76" s="5"/>
      <c r="B76" s="5"/>
      <c r="C76" s="5"/>
      <c r="D76" s="5"/>
      <c r="E76" s="37"/>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row>
    <row r="77" spans="1:36" x14ac:dyDescent="0.25">
      <c r="A77" s="5"/>
      <c r="B77" s="5"/>
      <c r="C77" s="5"/>
      <c r="D77" s="5"/>
      <c r="E77" s="37"/>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row>
    <row r="78" spans="1:36" x14ac:dyDescent="0.25">
      <c r="N78" s="5"/>
      <c r="O78" s="5"/>
      <c r="P78" s="5"/>
      <c r="Q78" s="5"/>
      <c r="R78" s="5"/>
      <c r="S78" s="5"/>
      <c r="T78" s="5"/>
    </row>
  </sheetData>
  <mergeCells count="110">
    <mergeCell ref="C22:E22"/>
    <mergeCell ref="N44:O44"/>
    <mergeCell ref="C45:C47"/>
    <mergeCell ref="F45:G45"/>
    <mergeCell ref="I45:J45"/>
    <mergeCell ref="K45:L45"/>
    <mergeCell ref="N45:O45"/>
    <mergeCell ref="F46:G46"/>
    <mergeCell ref="I46:J46"/>
    <mergeCell ref="K46:L46"/>
    <mergeCell ref="N46:O46"/>
    <mergeCell ref="F47:G47"/>
    <mergeCell ref="I47:J47"/>
    <mergeCell ref="K47:L47"/>
    <mergeCell ref="N47:O47"/>
    <mergeCell ref="C42:C44"/>
    <mergeCell ref="F42:G42"/>
    <mergeCell ref="I42:J42"/>
    <mergeCell ref="K42:L42"/>
    <mergeCell ref="F43:G43"/>
    <mergeCell ref="I43:J43"/>
    <mergeCell ref="K43:L43"/>
    <mergeCell ref="F44:G44"/>
    <mergeCell ref="I44:J44"/>
    <mergeCell ref="K44:L44"/>
    <mergeCell ref="K39:L39"/>
    <mergeCell ref="F40:G40"/>
    <mergeCell ref="I40:J40"/>
    <mergeCell ref="K40:L40"/>
    <mergeCell ref="C39:C41"/>
    <mergeCell ref="F39:G39"/>
    <mergeCell ref="I39:J39"/>
    <mergeCell ref="F41:G41"/>
    <mergeCell ref="I41:J41"/>
    <mergeCell ref="K41:L41"/>
    <mergeCell ref="C37:C38"/>
    <mergeCell ref="F37:G37"/>
    <mergeCell ref="I37:J37"/>
    <mergeCell ref="K37:L37"/>
    <mergeCell ref="F38:G38"/>
    <mergeCell ref="I38:J38"/>
    <mergeCell ref="K38:L38"/>
    <mergeCell ref="F34:G34"/>
    <mergeCell ref="I34:J34"/>
    <mergeCell ref="F36:G36"/>
    <mergeCell ref="I36:J36"/>
    <mergeCell ref="K34:L34"/>
    <mergeCell ref="F35:G35"/>
    <mergeCell ref="I35:J35"/>
    <mergeCell ref="K35:L35"/>
    <mergeCell ref="F28:G28"/>
    <mergeCell ref="I28:J28"/>
    <mergeCell ref="K28:L28"/>
    <mergeCell ref="N28:O28"/>
    <mergeCell ref="C29:C30"/>
    <mergeCell ref="F29:G29"/>
    <mergeCell ref="I29:J29"/>
    <mergeCell ref="K29:L29"/>
    <mergeCell ref="N29:O29"/>
    <mergeCell ref="F30:G30"/>
    <mergeCell ref="I30:J30"/>
    <mergeCell ref="K30:L30"/>
    <mergeCell ref="N30:O30"/>
    <mergeCell ref="K3:L3"/>
    <mergeCell ref="M3:O3"/>
    <mergeCell ref="K4:L4"/>
    <mergeCell ref="M4:O4"/>
    <mergeCell ref="K5:L5"/>
    <mergeCell ref="M5:O5"/>
    <mergeCell ref="N31:O31"/>
    <mergeCell ref="K6:L6"/>
    <mergeCell ref="M6:O6"/>
    <mergeCell ref="K7:L7"/>
    <mergeCell ref="M7:O7"/>
    <mergeCell ref="K8:L8"/>
    <mergeCell ref="M8:O8"/>
    <mergeCell ref="K13:L13"/>
    <mergeCell ref="M13:O13"/>
    <mergeCell ref="K10:L10"/>
    <mergeCell ref="M10:O10"/>
    <mergeCell ref="K11:L11"/>
    <mergeCell ref="M11:O11"/>
    <mergeCell ref="K12:L12"/>
    <mergeCell ref="M12:O12"/>
    <mergeCell ref="K9:L9"/>
    <mergeCell ref="M9:O9"/>
    <mergeCell ref="K31:L31"/>
    <mergeCell ref="N39:O39"/>
    <mergeCell ref="N40:O40"/>
    <mergeCell ref="N41:O41"/>
    <mergeCell ref="N42:O42"/>
    <mergeCell ref="N43:O43"/>
    <mergeCell ref="N32:O32"/>
    <mergeCell ref="N33:O33"/>
    <mergeCell ref="N34:O34"/>
    <mergeCell ref="N35:O35"/>
    <mergeCell ref="N36:O36"/>
    <mergeCell ref="N37:O37"/>
    <mergeCell ref="N38:O38"/>
    <mergeCell ref="F32:G32"/>
    <mergeCell ref="I32:J32"/>
    <mergeCell ref="K32:L32"/>
    <mergeCell ref="F31:G31"/>
    <mergeCell ref="I31:J31"/>
    <mergeCell ref="F33:G33"/>
    <mergeCell ref="I33:J33"/>
    <mergeCell ref="C35:C36"/>
    <mergeCell ref="K33:L33"/>
    <mergeCell ref="K36:L36"/>
    <mergeCell ref="C31:C33"/>
  </mergeCells>
  <phoneticPr fontId="13" type="noConversion"/>
  <pageMargins left="3.937007874015748E-2" right="3.937007874015748E-2" top="0.19685039370078741" bottom="0.19685039370078741" header="0.11811023622047245" footer="0.11811023622047245"/>
  <pageSetup paperSize="9" scale="39" fitToHeight="0" orientation="landscape" r:id="rId1"/>
  <rowBreaks count="3" manualBreakCount="3">
    <brk id="26" max="16" man="1"/>
    <brk id="34" max="16" man="1"/>
    <brk id="41"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AD78F-4AAC-413D-8FA5-F46CE1288E63}">
  <sheetPr codeName="Feuil3">
    <tabColor rgb="FFFF0000"/>
    <pageSetUpPr fitToPage="1"/>
  </sheetPr>
  <dimension ref="A1:CH89"/>
  <sheetViews>
    <sheetView showGridLines="0" topLeftCell="A28" zoomScale="50" zoomScaleNormal="50" workbookViewId="0">
      <selection activeCell="M31" sqref="M31"/>
    </sheetView>
  </sheetViews>
  <sheetFormatPr baseColWidth="10" defaultColWidth="11.42578125" defaultRowHeight="15" x14ac:dyDescent="0.25"/>
  <cols>
    <col min="1" max="1" width="5.7109375" customWidth="1"/>
    <col min="2" max="2" width="20.7109375" customWidth="1"/>
    <col min="3" max="3" width="34.7109375" customWidth="1"/>
    <col min="4" max="4" width="48" customWidth="1"/>
    <col min="5" max="5" width="34.7109375" customWidth="1"/>
    <col min="6" max="12" width="24.7109375" customWidth="1"/>
    <col min="13" max="13" width="27.42578125" customWidth="1"/>
    <col min="14" max="14" width="24.28515625" customWidth="1"/>
    <col min="15" max="15" width="8" customWidth="1"/>
    <col min="16" max="16" width="11.85546875" customWidth="1"/>
    <col min="17" max="17" width="19.28515625" bestFit="1" customWidth="1"/>
    <col min="18" max="18" width="17.42578125" customWidth="1"/>
    <col min="19" max="19" width="15.5703125" bestFit="1" customWidth="1"/>
    <col min="20" max="20" width="13.42578125" bestFit="1" customWidth="1"/>
    <col min="21" max="21" width="16.140625" bestFit="1" customWidth="1"/>
    <col min="22" max="22" width="14.42578125" bestFit="1" customWidth="1"/>
  </cols>
  <sheetData>
    <row r="1" spans="1:42" ht="207.95" customHeight="1" x14ac:dyDescent="0.6">
      <c r="A1" s="5"/>
      <c r="B1" s="5"/>
      <c r="C1" s="5"/>
      <c r="D1" s="25"/>
      <c r="E1" s="24"/>
      <c r="F1" s="24"/>
      <c r="G1" s="24"/>
      <c r="H1" s="24"/>
      <c r="I1" s="24"/>
      <c r="J1" s="24"/>
      <c r="K1" s="24"/>
      <c r="L1" s="24"/>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row>
    <row r="2" spans="1:42" ht="60" customHeight="1" x14ac:dyDescent="0.6">
      <c r="A2" s="5"/>
      <c r="B2" s="5"/>
      <c r="C2" s="5"/>
      <c r="D2" s="25"/>
      <c r="E2" s="24"/>
      <c r="F2" s="24"/>
      <c r="G2" s="24"/>
      <c r="H2" s="24"/>
      <c r="I2" s="24"/>
      <c r="J2" s="24"/>
      <c r="K2" s="84" t="s">
        <v>86</v>
      </c>
      <c r="L2" s="24"/>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row>
    <row r="3" spans="1:42" ht="38.1" customHeight="1" x14ac:dyDescent="0.6">
      <c r="A3" s="5"/>
      <c r="B3" s="5"/>
      <c r="C3" s="5"/>
      <c r="D3" s="25"/>
      <c r="E3" s="24"/>
      <c r="F3" s="24"/>
      <c r="G3" s="24"/>
      <c r="H3" s="24"/>
      <c r="I3" s="24"/>
      <c r="J3" s="24"/>
      <c r="K3" s="337" t="s">
        <v>68</v>
      </c>
      <c r="L3" s="337"/>
      <c r="M3" s="338" t="s">
        <v>71</v>
      </c>
      <c r="N3" s="338"/>
      <c r="O3" s="338"/>
      <c r="P3" s="338"/>
      <c r="Q3" s="5"/>
      <c r="R3" s="5"/>
      <c r="S3" s="5"/>
      <c r="T3" s="5"/>
      <c r="U3" s="5"/>
      <c r="V3" s="5"/>
      <c r="W3" s="5"/>
      <c r="X3" s="5"/>
      <c r="Y3" s="5"/>
      <c r="Z3" s="5"/>
      <c r="AA3" s="5"/>
      <c r="AB3" s="5"/>
      <c r="AC3" s="5"/>
      <c r="AD3" s="5"/>
      <c r="AE3" s="5"/>
      <c r="AF3" s="5"/>
      <c r="AG3" s="5"/>
      <c r="AH3" s="5"/>
      <c r="AI3" s="5"/>
      <c r="AJ3" s="5"/>
      <c r="AK3" s="5"/>
      <c r="AL3" s="5"/>
      <c r="AM3" s="5"/>
      <c r="AN3" s="5"/>
      <c r="AO3" s="5"/>
      <c r="AP3" s="5"/>
    </row>
    <row r="4" spans="1:42" ht="38.1" customHeight="1" x14ac:dyDescent="0.6">
      <c r="A4" s="5"/>
      <c r="B4" s="5"/>
      <c r="C4" s="5"/>
      <c r="D4" s="25"/>
      <c r="E4" s="24"/>
      <c r="F4" s="24"/>
      <c r="G4" s="24"/>
      <c r="H4" s="24"/>
      <c r="I4" s="24"/>
      <c r="J4" s="24"/>
      <c r="K4" s="337" t="s">
        <v>47</v>
      </c>
      <c r="L4" s="337"/>
      <c r="M4" s="339" t="s">
        <v>48</v>
      </c>
      <c r="N4" s="339"/>
      <c r="O4" s="339"/>
      <c r="P4" s="339"/>
      <c r="Q4" s="5"/>
      <c r="R4" s="5"/>
      <c r="S4" s="5"/>
      <c r="T4" s="5"/>
      <c r="U4" s="5"/>
      <c r="V4" s="5"/>
      <c r="W4" s="5"/>
      <c r="X4" s="5"/>
      <c r="Y4" s="5"/>
      <c r="Z4" s="5"/>
      <c r="AA4" s="5"/>
      <c r="AB4" s="5"/>
      <c r="AC4" s="5"/>
      <c r="AD4" s="5"/>
      <c r="AE4" s="5"/>
      <c r="AF4" s="5"/>
      <c r="AG4" s="5"/>
      <c r="AH4" s="5"/>
      <c r="AI4" s="5"/>
      <c r="AJ4" s="5"/>
      <c r="AK4" s="5"/>
      <c r="AL4" s="5"/>
      <c r="AM4" s="5"/>
      <c r="AN4" s="5"/>
      <c r="AO4" s="5"/>
      <c r="AP4" s="5"/>
    </row>
    <row r="5" spans="1:42" ht="38.1" customHeight="1" x14ac:dyDescent="0.6">
      <c r="A5" s="5"/>
      <c r="B5" s="5"/>
      <c r="C5" s="5"/>
      <c r="D5" s="25"/>
      <c r="E5" s="24"/>
      <c r="F5" s="24"/>
      <c r="G5" s="24"/>
      <c r="H5" s="24"/>
      <c r="I5" s="24"/>
      <c r="J5" s="24"/>
      <c r="K5" s="337" t="s">
        <v>49</v>
      </c>
      <c r="L5" s="337"/>
      <c r="M5" s="338" t="s">
        <v>50</v>
      </c>
      <c r="N5" s="338"/>
      <c r="O5" s="338"/>
      <c r="P5" s="338"/>
      <c r="Q5" s="5"/>
      <c r="R5" s="5"/>
      <c r="S5" s="5"/>
      <c r="T5" s="5"/>
      <c r="U5" s="5"/>
      <c r="V5" s="5"/>
      <c r="W5" s="5"/>
      <c r="X5" s="5"/>
      <c r="Y5" s="5"/>
      <c r="Z5" s="5"/>
      <c r="AA5" s="5"/>
      <c r="AB5" s="5"/>
      <c r="AC5" s="5"/>
      <c r="AD5" s="5"/>
      <c r="AE5" s="5"/>
      <c r="AF5" s="5"/>
      <c r="AG5" s="5"/>
      <c r="AH5" s="5"/>
      <c r="AI5" s="5"/>
      <c r="AJ5" s="5"/>
      <c r="AK5" s="5"/>
      <c r="AL5" s="5"/>
      <c r="AM5" s="5"/>
      <c r="AN5" s="5"/>
      <c r="AO5" s="5"/>
      <c r="AP5" s="5"/>
    </row>
    <row r="6" spans="1:42" ht="38.1" customHeight="1" x14ac:dyDescent="0.6">
      <c r="A6" s="5"/>
      <c r="B6" s="5"/>
      <c r="C6" s="5"/>
      <c r="D6" s="25"/>
      <c r="E6" s="24"/>
      <c r="F6" s="24"/>
      <c r="G6" s="24"/>
      <c r="H6" s="24"/>
      <c r="I6" s="24"/>
      <c r="J6" s="24"/>
      <c r="K6" s="337" t="s">
        <v>27</v>
      </c>
      <c r="L6" s="337"/>
      <c r="M6" s="339" t="s">
        <v>85</v>
      </c>
      <c r="N6" s="339"/>
      <c r="O6" s="339"/>
      <c r="P6" s="339"/>
      <c r="Q6" s="5"/>
      <c r="R6" s="5"/>
      <c r="S6" s="5"/>
      <c r="T6" s="5"/>
      <c r="U6" s="5"/>
      <c r="V6" s="5"/>
      <c r="W6" s="5"/>
      <c r="X6" s="5"/>
      <c r="Y6" s="5"/>
      <c r="Z6" s="5"/>
      <c r="AA6" s="5"/>
      <c r="AB6" s="5"/>
      <c r="AC6" s="5"/>
      <c r="AD6" s="5"/>
      <c r="AE6" s="5"/>
      <c r="AF6" s="5"/>
      <c r="AG6" s="5"/>
      <c r="AH6" s="5"/>
      <c r="AI6" s="5"/>
      <c r="AJ6" s="5"/>
      <c r="AK6" s="5"/>
      <c r="AL6" s="5"/>
      <c r="AM6" s="5"/>
      <c r="AN6" s="5"/>
      <c r="AO6" s="5"/>
      <c r="AP6" s="5"/>
    </row>
    <row r="7" spans="1:42" ht="38.1" customHeight="1" x14ac:dyDescent="0.6">
      <c r="A7" s="5"/>
      <c r="C7" s="5"/>
      <c r="D7" s="25"/>
      <c r="E7" s="24"/>
      <c r="F7" s="24"/>
      <c r="G7" s="24"/>
      <c r="H7" s="24"/>
      <c r="I7" s="24"/>
      <c r="J7" s="24"/>
      <c r="K7" s="337" t="s">
        <v>51</v>
      </c>
      <c r="L7" s="337"/>
      <c r="M7" s="340">
        <v>44341</v>
      </c>
      <c r="N7" s="340"/>
      <c r="O7" s="340"/>
      <c r="P7" s="340"/>
      <c r="Q7" s="5"/>
      <c r="R7" s="5"/>
      <c r="S7" s="5"/>
      <c r="T7" s="5"/>
      <c r="U7" s="5"/>
      <c r="V7" s="5"/>
      <c r="W7" s="5"/>
      <c r="X7" s="5"/>
      <c r="Y7" s="5"/>
      <c r="Z7" s="5"/>
      <c r="AA7" s="5"/>
      <c r="AB7" s="5"/>
      <c r="AC7" s="5"/>
      <c r="AD7" s="5"/>
      <c r="AE7" s="5"/>
      <c r="AF7" s="5"/>
      <c r="AG7" s="5"/>
      <c r="AH7" s="5"/>
      <c r="AI7" s="5"/>
      <c r="AJ7" s="5"/>
      <c r="AK7" s="5"/>
      <c r="AL7" s="5"/>
      <c r="AM7" s="5"/>
      <c r="AN7" s="5"/>
      <c r="AO7" s="5"/>
      <c r="AP7" s="5"/>
    </row>
    <row r="8" spans="1:42" ht="38.1" customHeight="1" x14ac:dyDescent="0.6">
      <c r="A8" s="5"/>
      <c r="B8" s="5"/>
      <c r="C8" s="5"/>
      <c r="D8" s="25"/>
      <c r="E8" s="24"/>
      <c r="F8" s="24"/>
      <c r="G8" s="24"/>
      <c r="H8" s="24"/>
      <c r="I8" s="24"/>
      <c r="J8" s="24"/>
      <c r="K8" s="337" t="s">
        <v>52</v>
      </c>
      <c r="L8" s="337"/>
      <c r="M8" s="341">
        <v>46174</v>
      </c>
      <c r="N8" s="341"/>
      <c r="O8" s="341"/>
      <c r="P8" s="341"/>
      <c r="Q8" s="5"/>
      <c r="R8" s="5"/>
      <c r="S8" s="5"/>
      <c r="T8" s="5"/>
      <c r="U8" s="5"/>
      <c r="V8" s="5"/>
      <c r="W8" s="5"/>
      <c r="X8" s="5"/>
      <c r="Y8" s="5"/>
      <c r="Z8" s="5"/>
      <c r="AA8" s="5"/>
      <c r="AB8" s="5"/>
      <c r="AC8" s="5"/>
      <c r="AD8" s="5"/>
      <c r="AE8" s="5"/>
      <c r="AF8" s="5"/>
      <c r="AG8" s="5"/>
      <c r="AH8" s="5"/>
      <c r="AI8" s="5"/>
      <c r="AJ8" s="5"/>
      <c r="AK8" s="5"/>
      <c r="AL8" s="5"/>
      <c r="AM8" s="5"/>
      <c r="AN8" s="5"/>
      <c r="AO8" s="5"/>
      <c r="AP8" s="5"/>
    </row>
    <row r="9" spans="1:42" ht="38.1" customHeight="1" x14ac:dyDescent="0.6">
      <c r="A9" s="5"/>
      <c r="B9" s="5"/>
      <c r="C9" s="5"/>
      <c r="D9" s="25"/>
      <c r="E9" s="24"/>
      <c r="F9" s="24"/>
      <c r="G9" s="24"/>
      <c r="H9" s="24"/>
      <c r="I9" s="24"/>
      <c r="J9" s="24"/>
      <c r="K9" s="337" t="s">
        <v>59</v>
      </c>
      <c r="L9" s="337"/>
      <c r="M9" s="338" t="s">
        <v>54</v>
      </c>
      <c r="N9" s="338"/>
      <c r="O9" s="338"/>
      <c r="P9" s="338"/>
      <c r="Q9" s="5"/>
      <c r="R9" s="5"/>
      <c r="S9" s="5"/>
      <c r="T9" s="5"/>
      <c r="U9" s="5"/>
      <c r="V9" s="5"/>
      <c r="W9" s="5"/>
      <c r="X9" s="5"/>
      <c r="Y9" s="5"/>
      <c r="Z9" s="5"/>
      <c r="AA9" s="5"/>
      <c r="AB9" s="5"/>
      <c r="AC9" s="5"/>
      <c r="AD9" s="5"/>
      <c r="AE9" s="5"/>
      <c r="AF9" s="5"/>
      <c r="AG9" s="5"/>
      <c r="AH9" s="5"/>
      <c r="AI9" s="5"/>
      <c r="AJ9" s="5"/>
      <c r="AK9" s="5"/>
      <c r="AL9" s="5"/>
      <c r="AM9" s="5"/>
      <c r="AN9" s="5"/>
      <c r="AO9" s="5"/>
      <c r="AP9" s="5"/>
    </row>
    <row r="10" spans="1:42" ht="57.6" customHeight="1" x14ac:dyDescent="0.6">
      <c r="A10" s="5"/>
      <c r="B10" s="5"/>
      <c r="C10" s="5"/>
      <c r="D10" s="25"/>
      <c r="E10" s="24"/>
      <c r="F10" s="24"/>
      <c r="G10" s="24"/>
      <c r="H10" s="24"/>
      <c r="I10" s="24"/>
      <c r="J10" s="24"/>
      <c r="K10" s="337" t="s">
        <v>66</v>
      </c>
      <c r="L10" s="337"/>
      <c r="M10" s="339" t="s">
        <v>67</v>
      </c>
      <c r="N10" s="339"/>
      <c r="O10" s="339"/>
      <c r="P10" s="339"/>
      <c r="Q10" s="5"/>
      <c r="R10" s="5"/>
      <c r="S10" s="5"/>
      <c r="T10" s="5"/>
      <c r="U10" s="5"/>
      <c r="V10" s="5"/>
      <c r="W10" s="5"/>
      <c r="X10" s="5"/>
      <c r="Y10" s="5"/>
      <c r="Z10" s="5"/>
      <c r="AA10" s="5"/>
      <c r="AB10" s="5"/>
      <c r="AC10" s="5"/>
      <c r="AD10" s="5"/>
      <c r="AE10" s="5"/>
      <c r="AF10" s="5"/>
      <c r="AG10" s="5"/>
      <c r="AH10" s="5"/>
      <c r="AI10" s="5"/>
      <c r="AJ10" s="5"/>
      <c r="AK10" s="5"/>
      <c r="AL10" s="5"/>
      <c r="AM10" s="5"/>
      <c r="AN10" s="5"/>
      <c r="AO10" s="5"/>
      <c r="AP10" s="5"/>
    </row>
    <row r="11" spans="1:42" ht="38.1" customHeight="1" x14ac:dyDescent="0.6">
      <c r="A11" s="5"/>
      <c r="B11" s="5"/>
      <c r="C11" s="5"/>
      <c r="D11" s="25"/>
      <c r="E11" s="24"/>
      <c r="F11" s="24"/>
      <c r="G11" s="24"/>
      <c r="H11" s="24"/>
      <c r="I11" s="24"/>
      <c r="J11" s="24"/>
      <c r="K11" s="337" t="s">
        <v>55</v>
      </c>
      <c r="L11" s="337"/>
      <c r="M11" s="347">
        <v>-2.3400000000000001E-3</v>
      </c>
      <c r="N11" s="347"/>
      <c r="O11" s="347"/>
      <c r="P11" s="347"/>
      <c r="Q11" s="5"/>
      <c r="R11" s="5"/>
      <c r="S11" s="5"/>
      <c r="T11" s="5"/>
      <c r="U11" s="5"/>
      <c r="V11" s="5"/>
      <c r="W11" s="5"/>
      <c r="X11" s="5"/>
      <c r="Y11" s="5"/>
      <c r="Z11" s="5"/>
      <c r="AA11" s="5"/>
      <c r="AB11" s="5"/>
      <c r="AC11" s="5"/>
      <c r="AD11" s="5"/>
      <c r="AE11" s="5"/>
      <c r="AF11" s="5"/>
      <c r="AG11" s="5"/>
      <c r="AH11" s="5"/>
      <c r="AI11" s="5"/>
      <c r="AJ11" s="5"/>
      <c r="AK11" s="5"/>
      <c r="AL11" s="5"/>
      <c r="AM11" s="5"/>
      <c r="AN11" s="5"/>
      <c r="AO11" s="5"/>
      <c r="AP11" s="5"/>
    </row>
    <row r="12" spans="1:42" ht="38.1" customHeight="1" x14ac:dyDescent="0.6">
      <c r="A12" s="5"/>
      <c r="B12" s="5"/>
      <c r="C12" s="5"/>
      <c r="D12" s="25"/>
      <c r="E12" s="24"/>
      <c r="F12" s="24"/>
      <c r="G12" s="24"/>
      <c r="H12" s="24"/>
      <c r="I12" s="24"/>
      <c r="J12" s="24"/>
      <c r="K12" s="337" t="s">
        <v>58</v>
      </c>
      <c r="L12" s="337"/>
      <c r="M12" s="339" t="s">
        <v>65</v>
      </c>
      <c r="N12" s="339"/>
      <c r="O12" s="339"/>
      <c r="P12" s="339"/>
      <c r="Q12" s="5"/>
      <c r="R12" s="5"/>
      <c r="S12" s="5"/>
      <c r="T12" s="5"/>
      <c r="U12" s="5"/>
      <c r="V12" s="5"/>
      <c r="W12" s="5"/>
      <c r="X12" s="5"/>
      <c r="Y12" s="5"/>
      <c r="Z12" s="5"/>
      <c r="AA12" s="5"/>
      <c r="AB12" s="5"/>
      <c r="AC12" s="5"/>
      <c r="AD12" s="5"/>
      <c r="AE12" s="5"/>
      <c r="AF12" s="5"/>
      <c r="AG12" s="5"/>
      <c r="AH12" s="5"/>
      <c r="AI12" s="5"/>
      <c r="AJ12" s="5"/>
      <c r="AK12" s="5"/>
      <c r="AL12" s="5"/>
      <c r="AM12" s="5"/>
      <c r="AN12" s="5"/>
      <c r="AO12" s="5"/>
      <c r="AP12" s="5"/>
    </row>
    <row r="13" spans="1:42" ht="38.1" customHeight="1" x14ac:dyDescent="0.6">
      <c r="A13" s="5"/>
      <c r="B13" s="5"/>
      <c r="C13" s="5"/>
      <c r="D13" s="25"/>
      <c r="E13" s="24"/>
      <c r="F13" s="24"/>
      <c r="G13" s="24"/>
      <c r="H13" s="24"/>
      <c r="I13" s="24"/>
      <c r="J13" s="24"/>
      <c r="K13" s="337" t="s">
        <v>57</v>
      </c>
      <c r="L13" s="337"/>
      <c r="M13" s="342" t="s">
        <v>61</v>
      </c>
      <c r="N13" s="342"/>
      <c r="O13" s="342"/>
      <c r="P13" s="342"/>
      <c r="Q13" s="5"/>
      <c r="R13" s="5"/>
      <c r="S13" s="5"/>
      <c r="T13" s="5"/>
      <c r="U13" s="5"/>
      <c r="V13" s="5"/>
      <c r="W13" s="5"/>
      <c r="X13" s="5"/>
      <c r="Y13" s="5"/>
      <c r="Z13" s="5"/>
      <c r="AA13" s="5"/>
      <c r="AB13" s="5"/>
      <c r="AC13" s="5"/>
      <c r="AD13" s="5"/>
      <c r="AE13" s="5"/>
      <c r="AF13" s="5"/>
      <c r="AG13" s="5"/>
      <c r="AH13" s="5"/>
      <c r="AI13" s="5"/>
      <c r="AJ13" s="5"/>
      <c r="AK13" s="5"/>
      <c r="AL13" s="5"/>
      <c r="AM13" s="5"/>
      <c r="AN13" s="5"/>
      <c r="AO13" s="5"/>
      <c r="AP13" s="5"/>
    </row>
    <row r="14" spans="1:42" ht="40.9" customHeight="1" x14ac:dyDescent="0.3">
      <c r="A14" s="5"/>
      <c r="B14" s="5"/>
      <c r="C14" s="58"/>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row>
    <row r="15" spans="1:42" s="1" customFormat="1" ht="77.25" customHeight="1" x14ac:dyDescent="0.25">
      <c r="A15" s="11"/>
      <c r="B15" s="11"/>
      <c r="C15" s="90" t="s">
        <v>30</v>
      </c>
      <c r="D15" s="90" t="s">
        <v>15</v>
      </c>
      <c r="E15" s="90" t="s">
        <v>29</v>
      </c>
      <c r="F15" s="66" t="s">
        <v>82</v>
      </c>
      <c r="G15" s="66" t="s">
        <v>81</v>
      </c>
      <c r="H15" s="66" t="s">
        <v>84</v>
      </c>
      <c r="I15" s="66" t="s">
        <v>507</v>
      </c>
      <c r="J15" s="66" t="s">
        <v>430</v>
      </c>
      <c r="K15" s="66" t="s">
        <v>431</v>
      </c>
      <c r="L15" s="66" t="s">
        <v>83</v>
      </c>
      <c r="M15" s="53"/>
      <c r="N15" s="53"/>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row>
    <row r="16" spans="1:42" s="1" customFormat="1" ht="60" customHeight="1" x14ac:dyDescent="0.25">
      <c r="A16" s="11"/>
      <c r="B16" s="11"/>
      <c r="C16" s="47" t="s">
        <v>9</v>
      </c>
      <c r="D16" s="67" t="s">
        <v>10</v>
      </c>
      <c r="E16" s="68" t="s">
        <v>80</v>
      </c>
      <c r="F16" s="295">
        <v>7</v>
      </c>
      <c r="G16" s="296">
        <v>17349631.219999999</v>
      </c>
      <c r="H16" s="301">
        <v>13012981.23</v>
      </c>
      <c r="I16" s="301">
        <v>2416435</v>
      </c>
      <c r="J16" s="301">
        <v>15429416.23</v>
      </c>
      <c r="K16" s="301">
        <v>1920214.99</v>
      </c>
      <c r="L16" s="69">
        <v>0.42188435374149658</v>
      </c>
      <c r="M16" s="76" t="s">
        <v>18</v>
      </c>
      <c r="N16" s="77"/>
      <c r="O16" s="11"/>
      <c r="P16" s="17"/>
      <c r="Q16" s="22"/>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row>
    <row r="17" spans="1:86" s="1" customFormat="1" ht="60" customHeight="1" x14ac:dyDescent="0.25">
      <c r="A17" s="11"/>
      <c r="B17" s="11"/>
      <c r="C17" s="95" t="s">
        <v>13</v>
      </c>
      <c r="D17" s="70" t="s">
        <v>14</v>
      </c>
      <c r="E17" s="71" t="s">
        <v>32</v>
      </c>
      <c r="F17" s="298">
        <v>6</v>
      </c>
      <c r="G17" s="299">
        <v>306714736.06</v>
      </c>
      <c r="H17" s="300">
        <v>259343216.764</v>
      </c>
      <c r="I17" s="300">
        <v>19155473.906599998</v>
      </c>
      <c r="J17" s="300">
        <v>278498690.6706</v>
      </c>
      <c r="K17" s="300">
        <v>28216045.389399998</v>
      </c>
      <c r="L17" s="72">
        <v>0.75434502928503777</v>
      </c>
      <c r="M17" s="78" t="s">
        <v>18</v>
      </c>
      <c r="N17" s="79"/>
      <c r="O17" s="11"/>
      <c r="P17" s="313"/>
      <c r="Q17" s="314"/>
      <c r="R17" s="314"/>
      <c r="S17" s="314"/>
      <c r="T17" s="314"/>
      <c r="U17" s="314"/>
      <c r="V17" s="315"/>
      <c r="W17" s="313"/>
      <c r="X17" s="11"/>
      <c r="Y17" s="11"/>
      <c r="Z17" s="11"/>
      <c r="AA17" s="11"/>
      <c r="AB17" s="11"/>
      <c r="AC17" s="11"/>
      <c r="AD17" s="11"/>
      <c r="AE17" s="11"/>
      <c r="AF17" s="11"/>
      <c r="AG17" s="11"/>
      <c r="AH17" s="11"/>
      <c r="AI17" s="11"/>
      <c r="AJ17" s="11"/>
      <c r="AK17" s="11"/>
      <c r="AL17" s="11"/>
      <c r="AM17" s="11"/>
      <c r="AN17" s="11"/>
      <c r="AO17" s="11"/>
    </row>
    <row r="18" spans="1:86" s="1" customFormat="1" ht="60" customHeight="1" x14ac:dyDescent="0.25">
      <c r="A18" s="11"/>
      <c r="B18" s="11"/>
      <c r="C18" s="54" t="s">
        <v>33</v>
      </c>
      <c r="D18" s="67" t="s">
        <v>16</v>
      </c>
      <c r="E18" s="68" t="s">
        <v>88</v>
      </c>
      <c r="F18" s="295">
        <v>4</v>
      </c>
      <c r="G18" s="296">
        <v>9603856.620000001</v>
      </c>
      <c r="H18" s="301">
        <v>6118873.5</v>
      </c>
      <c r="I18" s="301">
        <v>3306695.12</v>
      </c>
      <c r="J18" s="301">
        <v>9425568.620000001</v>
      </c>
      <c r="K18" s="301">
        <v>178288</v>
      </c>
      <c r="L18" s="69">
        <v>0.20250000000000001</v>
      </c>
      <c r="M18" s="76" t="s">
        <v>18</v>
      </c>
      <c r="N18" s="77"/>
      <c r="O18" s="11"/>
      <c r="P18" s="17"/>
      <c r="Q18" s="22"/>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row>
    <row r="19" spans="1:86" s="1" customFormat="1" ht="60" customHeight="1" x14ac:dyDescent="0.25">
      <c r="A19" s="11"/>
      <c r="B19" s="11"/>
      <c r="C19" s="52" t="s">
        <v>7</v>
      </c>
      <c r="D19" s="70" t="s">
        <v>8</v>
      </c>
      <c r="E19" s="71" t="s">
        <v>21</v>
      </c>
      <c r="F19" s="298">
        <v>5</v>
      </c>
      <c r="G19" s="299">
        <v>162900000</v>
      </c>
      <c r="H19" s="300">
        <v>137558141</v>
      </c>
      <c r="I19" s="300">
        <v>10917825</v>
      </c>
      <c r="J19" s="300">
        <v>148475966</v>
      </c>
      <c r="K19" s="300">
        <v>14424034</v>
      </c>
      <c r="L19" s="72">
        <v>0.32500000000000001</v>
      </c>
      <c r="M19" s="79"/>
      <c r="N19" s="78" t="s">
        <v>18</v>
      </c>
      <c r="O19" s="11"/>
      <c r="P19" s="17"/>
      <c r="Q19" s="22"/>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row>
    <row r="20" spans="1:86" s="1" customFormat="1" ht="60" customHeight="1" x14ac:dyDescent="0.25">
      <c r="A20" s="11"/>
      <c r="B20" s="11"/>
      <c r="C20" s="50" t="s">
        <v>4</v>
      </c>
      <c r="D20" s="67" t="s">
        <v>4</v>
      </c>
      <c r="E20" s="68" t="s">
        <v>35</v>
      </c>
      <c r="F20" s="295">
        <v>2</v>
      </c>
      <c r="G20" s="296">
        <v>2092868.48</v>
      </c>
      <c r="H20" s="301">
        <v>2092868.48</v>
      </c>
      <c r="I20" s="301">
        <v>0</v>
      </c>
      <c r="J20" s="301">
        <v>2092868.48</v>
      </c>
      <c r="K20" s="301">
        <v>0</v>
      </c>
      <c r="L20" s="69">
        <v>6.2717370705059103E-2</v>
      </c>
      <c r="M20" s="77"/>
      <c r="N20" s="76" t="s">
        <v>18</v>
      </c>
      <c r="O20" s="11"/>
      <c r="P20" s="17"/>
      <c r="Q20" s="22"/>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row>
    <row r="21" spans="1:86" s="1" customFormat="1" ht="60" customHeight="1" x14ac:dyDescent="0.25">
      <c r="A21" s="11"/>
      <c r="B21" s="11"/>
      <c r="C21" s="360" t="s">
        <v>0</v>
      </c>
      <c r="D21" s="70" t="s">
        <v>1</v>
      </c>
      <c r="E21" s="71" t="s">
        <v>36</v>
      </c>
      <c r="F21" s="298">
        <v>2</v>
      </c>
      <c r="G21" s="299">
        <v>9022071.0000000019</v>
      </c>
      <c r="H21" s="300">
        <v>8622071.2300000004</v>
      </c>
      <c r="I21" s="300">
        <v>0</v>
      </c>
      <c r="J21" s="300">
        <v>8622071.2300000004</v>
      </c>
      <c r="K21" s="300">
        <v>399999.77000000142</v>
      </c>
      <c r="L21" s="72">
        <v>0.30541436464088401</v>
      </c>
      <c r="M21" s="79"/>
      <c r="N21" s="78" t="s">
        <v>18</v>
      </c>
      <c r="O21" s="11"/>
      <c r="P21" s="17"/>
      <c r="Q21" s="22"/>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row>
    <row r="22" spans="1:86" s="1" customFormat="1" ht="60" customHeight="1" x14ac:dyDescent="0.25">
      <c r="A22" s="11"/>
      <c r="B22" s="11"/>
      <c r="C22" s="360"/>
      <c r="D22" s="70" t="s">
        <v>1</v>
      </c>
      <c r="E22" s="71" t="s">
        <v>20</v>
      </c>
      <c r="F22" s="298">
        <v>1</v>
      </c>
      <c r="G22" s="299">
        <v>10309600</v>
      </c>
      <c r="H22" s="300">
        <v>9599100</v>
      </c>
      <c r="I22" s="300">
        <v>710500</v>
      </c>
      <c r="J22" s="300">
        <v>10309600</v>
      </c>
      <c r="K22" s="300">
        <v>0</v>
      </c>
      <c r="L22" s="72">
        <v>0.49</v>
      </c>
      <c r="M22" s="78" t="s">
        <v>18</v>
      </c>
      <c r="N22" s="78" t="s">
        <v>18</v>
      </c>
      <c r="O22" s="11"/>
      <c r="P22" s="17"/>
      <c r="Q22" s="22"/>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row>
    <row r="23" spans="1:86" s="1" customFormat="1" ht="38.1" customHeight="1" x14ac:dyDescent="0.25">
      <c r="A23" s="11"/>
      <c r="B23" s="11"/>
      <c r="C23" s="337" t="s">
        <v>79</v>
      </c>
      <c r="D23" s="337"/>
      <c r="E23" s="337"/>
      <c r="F23" s="290">
        <v>27</v>
      </c>
      <c r="G23" s="302">
        <v>517992763.38</v>
      </c>
      <c r="H23" s="302">
        <v>436347252.20400006</v>
      </c>
      <c r="I23" s="302">
        <v>36506929.026600003</v>
      </c>
      <c r="J23" s="302">
        <v>472854181.23060006</v>
      </c>
      <c r="K23" s="302">
        <v>45138582.149399996</v>
      </c>
      <c r="L23" s="74">
        <v>0.37326416582781713</v>
      </c>
      <c r="M23" s="74"/>
      <c r="N23" s="74"/>
      <c r="O23" s="11"/>
      <c r="P23" s="88"/>
      <c r="Q23" s="92"/>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row>
    <row r="24" spans="1:86" s="11" customFormat="1" ht="9.9499999999999993" customHeight="1" x14ac:dyDescent="0.25">
      <c r="C24" s="101"/>
      <c r="D24" s="101"/>
      <c r="E24" s="101"/>
      <c r="F24" s="101"/>
      <c r="G24" s="101"/>
      <c r="H24" s="102"/>
      <c r="I24" s="102"/>
      <c r="J24" s="102"/>
      <c r="K24" s="102"/>
      <c r="L24" s="102"/>
      <c r="M24" s="103"/>
      <c r="N24" s="103"/>
      <c r="O24" s="103"/>
      <c r="Q24" s="88"/>
      <c r="R24" s="104"/>
    </row>
    <row r="25" spans="1:86" ht="21" x14ac:dyDescent="0.35">
      <c r="A25" s="5"/>
      <c r="B25" s="5"/>
      <c r="C25" s="75" t="s">
        <v>496</v>
      </c>
      <c r="D25" s="5"/>
      <c r="E25" s="5"/>
      <c r="F25" s="5"/>
      <c r="G25" s="5"/>
      <c r="H25" s="5"/>
      <c r="I25" s="5"/>
      <c r="J25" s="5"/>
      <c r="K25" s="5"/>
      <c r="L25" s="5"/>
      <c r="M25" s="12"/>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row>
    <row r="26" spans="1:86" ht="9.9499999999999993" customHeight="1" x14ac:dyDescent="0.25">
      <c r="A26" s="5"/>
      <c r="B26" s="5"/>
      <c r="C26" s="5"/>
      <c r="D26" s="5"/>
      <c r="E26" s="5"/>
      <c r="F26" s="5"/>
      <c r="G26" s="5"/>
      <c r="H26" s="5"/>
      <c r="I26" s="10"/>
      <c r="J26" s="5"/>
      <c r="K26" s="5"/>
      <c r="L26" s="5"/>
      <c r="M26" s="12"/>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row>
    <row r="27" spans="1:86" ht="13.15" customHeight="1" x14ac:dyDescent="0.25">
      <c r="A27" s="5"/>
      <c r="B27" s="5"/>
      <c r="C27" s="5"/>
      <c r="D27" s="18"/>
      <c r="E27" s="5"/>
      <c r="F27" s="19"/>
      <c r="G27" s="5"/>
      <c r="H27" s="20"/>
      <c r="I27" s="10"/>
      <c r="J27" s="13"/>
      <c r="K27" s="14"/>
      <c r="L27" s="5"/>
      <c r="M27" s="12"/>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row>
    <row r="28" spans="1:86" ht="60" customHeight="1" x14ac:dyDescent="0.25">
      <c r="A28" s="5"/>
      <c r="B28" s="5"/>
      <c r="C28" s="84" t="s">
        <v>204</v>
      </c>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row>
    <row r="29" spans="1:86" ht="63.75" customHeight="1" x14ac:dyDescent="0.25">
      <c r="A29" s="5"/>
      <c r="B29" s="5"/>
      <c r="C29" s="199" t="s">
        <v>30</v>
      </c>
      <c r="D29" s="199" t="s">
        <v>15</v>
      </c>
      <c r="E29" s="199" t="s">
        <v>29</v>
      </c>
      <c r="F29" s="336" t="s">
        <v>119</v>
      </c>
      <c r="G29" s="336"/>
      <c r="H29" s="199" t="s">
        <v>28</v>
      </c>
      <c r="I29" s="336" t="s">
        <v>120</v>
      </c>
      <c r="J29" s="336"/>
      <c r="K29" s="336" t="s">
        <v>121</v>
      </c>
      <c r="L29" s="336"/>
      <c r="M29" s="199" t="s">
        <v>122</v>
      </c>
      <c r="N29" s="336" t="s">
        <v>381</v>
      </c>
      <c r="O29" s="336"/>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row>
    <row r="30" spans="1:86" ht="167.25" customHeight="1" x14ac:dyDescent="0.25">
      <c r="A30" s="5"/>
      <c r="B30" s="5"/>
      <c r="C30" s="335" t="s">
        <v>9</v>
      </c>
      <c r="D30" s="190" t="s">
        <v>10</v>
      </c>
      <c r="E30" s="200" t="s">
        <v>123</v>
      </c>
      <c r="F30" s="350" t="s">
        <v>400</v>
      </c>
      <c r="G30" s="350"/>
      <c r="H30" s="213" t="s">
        <v>19</v>
      </c>
      <c r="I30" s="361" t="s">
        <v>399</v>
      </c>
      <c r="J30" s="362"/>
      <c r="K30" s="326" t="s">
        <v>387</v>
      </c>
      <c r="L30" s="326"/>
      <c r="M30" s="281" t="s">
        <v>124</v>
      </c>
      <c r="N30" s="345"/>
      <c r="O30" s="34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row>
    <row r="31" spans="1:86" ht="167.25" customHeight="1" x14ac:dyDescent="0.25">
      <c r="A31" s="5"/>
      <c r="B31" s="5"/>
      <c r="C31" s="335"/>
      <c r="D31" s="192" t="s">
        <v>10</v>
      </c>
      <c r="E31" s="202" t="s">
        <v>123</v>
      </c>
      <c r="F31" s="351" t="s">
        <v>388</v>
      </c>
      <c r="G31" s="351"/>
      <c r="H31" s="212" t="s">
        <v>19</v>
      </c>
      <c r="I31" s="330" t="s">
        <v>401</v>
      </c>
      <c r="J31" s="330"/>
      <c r="K31" s="330" t="s">
        <v>314</v>
      </c>
      <c r="L31" s="330"/>
      <c r="M31" s="282" t="s">
        <v>125</v>
      </c>
      <c r="N31" s="357"/>
      <c r="O31" s="357"/>
      <c r="P31" s="277"/>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row>
    <row r="32" spans="1:86" ht="167.25" customHeight="1" x14ac:dyDescent="0.25">
      <c r="A32" s="5"/>
      <c r="B32" s="5"/>
      <c r="C32" s="335"/>
      <c r="D32" s="190" t="s">
        <v>10</v>
      </c>
      <c r="E32" s="200" t="s">
        <v>123</v>
      </c>
      <c r="F32" s="350" t="s">
        <v>390</v>
      </c>
      <c r="G32" s="350"/>
      <c r="H32" s="213" t="s">
        <v>19</v>
      </c>
      <c r="I32" s="326" t="s">
        <v>389</v>
      </c>
      <c r="J32" s="348"/>
      <c r="K32" s="326" t="s">
        <v>391</v>
      </c>
      <c r="L32" s="326"/>
      <c r="M32" s="281" t="s">
        <v>125</v>
      </c>
      <c r="N32" s="345"/>
      <c r="O32" s="345"/>
      <c r="P32" s="277"/>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row>
    <row r="33" spans="1:86" ht="167.25" customHeight="1" x14ac:dyDescent="0.25">
      <c r="A33" s="5"/>
      <c r="B33" s="5"/>
      <c r="C33" s="335"/>
      <c r="D33" s="192" t="s">
        <v>10</v>
      </c>
      <c r="E33" s="202" t="s">
        <v>255</v>
      </c>
      <c r="F33" s="329" t="s">
        <v>392</v>
      </c>
      <c r="G33" s="329"/>
      <c r="H33" s="212" t="s">
        <v>19</v>
      </c>
      <c r="I33" s="330" t="s">
        <v>402</v>
      </c>
      <c r="J33" s="352"/>
      <c r="K33" s="330" t="s">
        <v>403</v>
      </c>
      <c r="L33" s="330"/>
      <c r="M33" s="282" t="s">
        <v>124</v>
      </c>
      <c r="N33" s="357"/>
      <c r="O33" s="357"/>
      <c r="P33" s="277"/>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row>
    <row r="34" spans="1:86" ht="167.25" customHeight="1" x14ac:dyDescent="0.25">
      <c r="A34" s="5"/>
      <c r="B34" s="5"/>
      <c r="C34" s="335"/>
      <c r="D34" s="190" t="s">
        <v>10</v>
      </c>
      <c r="E34" s="200" t="s">
        <v>255</v>
      </c>
      <c r="F34" s="325" t="s">
        <v>393</v>
      </c>
      <c r="G34" s="325"/>
      <c r="H34" s="213" t="s">
        <v>19</v>
      </c>
      <c r="I34" s="326" t="s">
        <v>538</v>
      </c>
      <c r="J34" s="348"/>
      <c r="K34" s="326" t="s">
        <v>404</v>
      </c>
      <c r="L34" s="326"/>
      <c r="M34" s="286" t="s">
        <v>124</v>
      </c>
      <c r="N34" s="345"/>
      <c r="O34" s="345"/>
      <c r="P34" s="277"/>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row>
    <row r="35" spans="1:86" ht="167.25" customHeight="1" x14ac:dyDescent="0.25">
      <c r="A35" s="221"/>
      <c r="B35" s="221"/>
      <c r="C35" s="335"/>
      <c r="D35" s="192" t="s">
        <v>10</v>
      </c>
      <c r="E35" s="219" t="s">
        <v>255</v>
      </c>
      <c r="F35" s="329" t="s">
        <v>394</v>
      </c>
      <c r="G35" s="329"/>
      <c r="H35" s="212" t="s">
        <v>19</v>
      </c>
      <c r="I35" s="330" t="s">
        <v>542</v>
      </c>
      <c r="J35" s="352"/>
      <c r="K35" s="330" t="s">
        <v>395</v>
      </c>
      <c r="L35" s="330"/>
      <c r="M35" s="282" t="s">
        <v>124</v>
      </c>
      <c r="N35" s="357"/>
      <c r="O35" s="357"/>
      <c r="P35" s="277"/>
      <c r="Q35" s="221"/>
      <c r="R35" s="221"/>
      <c r="S35" s="221"/>
      <c r="T35" s="221"/>
      <c r="U35" s="221"/>
      <c r="V35" s="221"/>
      <c r="W35" s="221"/>
      <c r="X35" s="221"/>
      <c r="Y35" s="221"/>
      <c r="Z35" s="221"/>
      <c r="AA35" s="221"/>
      <c r="AB35" s="221"/>
      <c r="AC35" s="221"/>
      <c r="AD35" s="221"/>
      <c r="AE35" s="221"/>
      <c r="AF35" s="221"/>
      <c r="AG35" s="221"/>
      <c r="AH35" s="221"/>
      <c r="AI35" s="221"/>
      <c r="AJ35" s="221"/>
      <c r="AK35" s="221"/>
      <c r="AL35" s="221"/>
      <c r="AM35" s="221"/>
      <c r="AN35" s="221"/>
      <c r="AO35" s="221"/>
      <c r="AP35" s="221"/>
      <c r="AQ35" s="221"/>
      <c r="AR35" s="221"/>
      <c r="AS35" s="221"/>
      <c r="AT35" s="221"/>
      <c r="AU35" s="221"/>
      <c r="AV35" s="221"/>
      <c r="AW35" s="221"/>
      <c r="AX35" s="221"/>
      <c r="AY35" s="221"/>
      <c r="AZ35" s="221"/>
      <c r="BA35" s="221"/>
      <c r="BB35" s="221"/>
      <c r="BC35" s="221"/>
      <c r="BD35" s="221"/>
      <c r="BE35" s="221"/>
      <c r="BF35" s="221"/>
      <c r="BG35" s="221"/>
      <c r="BH35" s="221"/>
      <c r="BI35" s="221"/>
      <c r="BJ35" s="221"/>
      <c r="BK35" s="221"/>
      <c r="BL35" s="221"/>
      <c r="BM35" s="221"/>
      <c r="BN35" s="221"/>
      <c r="BO35" s="221"/>
      <c r="BP35" s="221"/>
      <c r="BQ35" s="221"/>
      <c r="BR35" s="221"/>
      <c r="BS35" s="221"/>
      <c r="BT35" s="221"/>
      <c r="BU35" s="221"/>
      <c r="BV35" s="221"/>
      <c r="BW35" s="221"/>
      <c r="BX35" s="221"/>
      <c r="BY35" s="221"/>
      <c r="BZ35" s="221"/>
      <c r="CA35" s="221"/>
      <c r="CB35" s="221"/>
      <c r="CC35" s="221"/>
      <c r="CD35" s="221"/>
      <c r="CE35" s="221"/>
      <c r="CF35" s="221"/>
      <c r="CG35" s="221"/>
      <c r="CH35" s="221"/>
    </row>
    <row r="36" spans="1:86" ht="167.25" customHeight="1" x14ac:dyDescent="0.25">
      <c r="A36" s="5"/>
      <c r="B36" s="5"/>
      <c r="C36" s="335"/>
      <c r="D36" s="190" t="s">
        <v>10</v>
      </c>
      <c r="E36" s="218" t="s">
        <v>255</v>
      </c>
      <c r="F36" s="325" t="s">
        <v>396</v>
      </c>
      <c r="G36" s="325"/>
      <c r="H36" s="213" t="s">
        <v>19</v>
      </c>
      <c r="I36" s="326" t="s">
        <v>543</v>
      </c>
      <c r="J36" s="348"/>
      <c r="K36" s="326" t="s">
        <v>397</v>
      </c>
      <c r="L36" s="326"/>
      <c r="M36" s="286" t="s">
        <v>124</v>
      </c>
      <c r="N36" s="345"/>
      <c r="O36" s="34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row>
    <row r="37" spans="1:86" ht="167.25" customHeight="1" x14ac:dyDescent="0.25">
      <c r="A37" s="5"/>
      <c r="B37" s="5"/>
      <c r="C37" s="335"/>
      <c r="D37" s="192" t="s">
        <v>10</v>
      </c>
      <c r="E37" s="219" t="s">
        <v>143</v>
      </c>
      <c r="F37" s="329" t="s">
        <v>398</v>
      </c>
      <c r="G37" s="329"/>
      <c r="H37" s="212" t="s">
        <v>19</v>
      </c>
      <c r="I37" s="330" t="s">
        <v>421</v>
      </c>
      <c r="J37" s="352"/>
      <c r="K37" s="330" t="s">
        <v>216</v>
      </c>
      <c r="L37" s="330"/>
      <c r="M37" s="282" t="s">
        <v>135</v>
      </c>
      <c r="N37" s="357"/>
      <c r="O37" s="357"/>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row>
    <row r="38" spans="1:86" ht="167.25" customHeight="1" x14ac:dyDescent="0.25">
      <c r="A38" s="5"/>
      <c r="B38" s="5"/>
      <c r="C38" s="323" t="s">
        <v>13</v>
      </c>
      <c r="D38" s="190" t="s">
        <v>14</v>
      </c>
      <c r="E38" s="217" t="s">
        <v>157</v>
      </c>
      <c r="F38" s="359" t="s">
        <v>405</v>
      </c>
      <c r="G38" s="359"/>
      <c r="H38" s="213" t="s">
        <v>19</v>
      </c>
      <c r="I38" s="326" t="s">
        <v>217</v>
      </c>
      <c r="J38" s="348"/>
      <c r="K38" s="326" t="s">
        <v>315</v>
      </c>
      <c r="L38" s="326"/>
      <c r="M38" s="281" t="s">
        <v>125</v>
      </c>
      <c r="N38" s="345"/>
      <c r="O38" s="34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row>
    <row r="39" spans="1:86" ht="167.25" customHeight="1" x14ac:dyDescent="0.25">
      <c r="A39" s="5"/>
      <c r="B39" s="5"/>
      <c r="C39" s="323"/>
      <c r="D39" s="192" t="s">
        <v>14</v>
      </c>
      <c r="E39" s="216" t="s">
        <v>157</v>
      </c>
      <c r="F39" s="358" t="s">
        <v>291</v>
      </c>
      <c r="G39" s="358"/>
      <c r="H39" s="212" t="s">
        <v>19</v>
      </c>
      <c r="I39" s="330" t="s">
        <v>218</v>
      </c>
      <c r="J39" s="352"/>
      <c r="K39" s="330" t="s">
        <v>316</v>
      </c>
      <c r="L39" s="330"/>
      <c r="M39" s="282" t="s">
        <v>135</v>
      </c>
      <c r="N39" s="357"/>
      <c r="O39" s="357"/>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row>
    <row r="40" spans="1:86" ht="167.25" customHeight="1" x14ac:dyDescent="0.25">
      <c r="A40" s="5"/>
      <c r="B40" s="5"/>
      <c r="C40" s="323"/>
      <c r="D40" s="190" t="s">
        <v>14</v>
      </c>
      <c r="E40" s="217" t="s">
        <v>157</v>
      </c>
      <c r="F40" s="359" t="s">
        <v>318</v>
      </c>
      <c r="G40" s="359"/>
      <c r="H40" s="213" t="s">
        <v>19</v>
      </c>
      <c r="I40" s="326" t="s">
        <v>219</v>
      </c>
      <c r="J40" s="348"/>
      <c r="K40" s="326" t="s">
        <v>317</v>
      </c>
      <c r="L40" s="326"/>
      <c r="M40" s="281" t="s">
        <v>125</v>
      </c>
      <c r="N40" s="345"/>
      <c r="O40" s="34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row>
    <row r="41" spans="1:86" ht="167.25" customHeight="1" x14ac:dyDescent="0.25">
      <c r="A41" s="5"/>
      <c r="B41" s="5"/>
      <c r="C41" s="323"/>
      <c r="D41" s="192" t="s">
        <v>14</v>
      </c>
      <c r="E41" s="216" t="s">
        <v>157</v>
      </c>
      <c r="F41" s="358" t="s">
        <v>319</v>
      </c>
      <c r="G41" s="358"/>
      <c r="H41" s="223" t="s">
        <v>26</v>
      </c>
      <c r="I41" s="330" t="s">
        <v>220</v>
      </c>
      <c r="J41" s="352"/>
      <c r="K41" s="330" t="s">
        <v>322</v>
      </c>
      <c r="L41" s="330"/>
      <c r="M41" s="288" t="s">
        <v>125</v>
      </c>
      <c r="N41" s="357"/>
      <c r="O41" s="357"/>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row>
    <row r="42" spans="1:86" ht="167.25" customHeight="1" x14ac:dyDescent="0.25">
      <c r="A42" s="5"/>
      <c r="B42" s="5"/>
      <c r="C42" s="323"/>
      <c r="D42" s="190" t="s">
        <v>14</v>
      </c>
      <c r="E42" s="218" t="s">
        <v>159</v>
      </c>
      <c r="F42" s="359" t="s">
        <v>406</v>
      </c>
      <c r="G42" s="359"/>
      <c r="H42" s="217" t="s">
        <v>26</v>
      </c>
      <c r="I42" s="326" t="s">
        <v>221</v>
      </c>
      <c r="J42" s="348"/>
      <c r="K42" s="326" t="s">
        <v>324</v>
      </c>
      <c r="L42" s="326"/>
      <c r="M42" s="287" t="s">
        <v>125</v>
      </c>
      <c r="N42" s="345"/>
      <c r="O42" s="34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row>
    <row r="43" spans="1:86" ht="167.25" customHeight="1" x14ac:dyDescent="0.25">
      <c r="A43" s="5"/>
      <c r="B43" s="5"/>
      <c r="C43" s="323"/>
      <c r="D43" s="192" t="s">
        <v>14</v>
      </c>
      <c r="E43" s="219" t="s">
        <v>159</v>
      </c>
      <c r="F43" s="358" t="s">
        <v>408</v>
      </c>
      <c r="G43" s="358"/>
      <c r="H43" s="220" t="s">
        <v>26</v>
      </c>
      <c r="I43" s="330" t="s">
        <v>222</v>
      </c>
      <c r="J43" s="352"/>
      <c r="K43" s="330" t="s">
        <v>323</v>
      </c>
      <c r="L43" s="330"/>
      <c r="M43" s="282" t="s">
        <v>125</v>
      </c>
      <c r="N43" s="357"/>
      <c r="O43" s="357"/>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row>
    <row r="44" spans="1:86" ht="167.25" customHeight="1" x14ac:dyDescent="0.25">
      <c r="A44" s="5"/>
      <c r="B44" s="5"/>
      <c r="C44" s="363" t="s">
        <v>33</v>
      </c>
      <c r="D44" s="190" t="s">
        <v>16</v>
      </c>
      <c r="E44" s="200" t="s">
        <v>211</v>
      </c>
      <c r="F44" s="325" t="s">
        <v>320</v>
      </c>
      <c r="G44" s="325"/>
      <c r="H44" s="200" t="s">
        <v>19</v>
      </c>
      <c r="I44" s="326" t="s">
        <v>325</v>
      </c>
      <c r="J44" s="326"/>
      <c r="K44" s="326" t="s">
        <v>407</v>
      </c>
      <c r="L44" s="326"/>
      <c r="M44" s="281" t="s">
        <v>124</v>
      </c>
      <c r="N44" s="345"/>
      <c r="O44" s="34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row>
    <row r="45" spans="1:86" ht="167.25" customHeight="1" x14ac:dyDescent="0.25">
      <c r="A45" s="5"/>
      <c r="B45" s="5"/>
      <c r="C45" s="363"/>
      <c r="D45" s="192" t="s">
        <v>16</v>
      </c>
      <c r="E45" s="202" t="s">
        <v>223</v>
      </c>
      <c r="F45" s="329" t="s">
        <v>326</v>
      </c>
      <c r="G45" s="329"/>
      <c r="H45" s="202" t="s">
        <v>19</v>
      </c>
      <c r="I45" s="330" t="s">
        <v>325</v>
      </c>
      <c r="J45" s="330"/>
      <c r="K45" s="330" t="s">
        <v>328</v>
      </c>
      <c r="L45" s="330"/>
      <c r="M45" s="284" t="s">
        <v>124</v>
      </c>
      <c r="N45" s="357"/>
      <c r="O45" s="357"/>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row>
    <row r="46" spans="1:86" ht="167.25" customHeight="1" x14ac:dyDescent="0.25">
      <c r="A46" s="5"/>
      <c r="B46" s="5"/>
      <c r="C46" s="363"/>
      <c r="D46" s="190" t="s">
        <v>16</v>
      </c>
      <c r="E46" s="200" t="s">
        <v>223</v>
      </c>
      <c r="F46" s="325" t="s">
        <v>327</v>
      </c>
      <c r="G46" s="325"/>
      <c r="H46" s="200" t="s">
        <v>19</v>
      </c>
      <c r="I46" s="326" t="s">
        <v>329</v>
      </c>
      <c r="J46" s="326"/>
      <c r="K46" s="326" t="s">
        <v>330</v>
      </c>
      <c r="L46" s="326"/>
      <c r="M46" s="281" t="s">
        <v>124</v>
      </c>
      <c r="N46" s="345"/>
      <c r="O46" s="34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row>
    <row r="47" spans="1:86" ht="167.25" customHeight="1" x14ac:dyDescent="0.25">
      <c r="A47" s="5"/>
      <c r="B47" s="5"/>
      <c r="C47" s="363"/>
      <c r="D47" s="192" t="s">
        <v>16</v>
      </c>
      <c r="E47" s="202" t="s">
        <v>224</v>
      </c>
      <c r="F47" s="329" t="s">
        <v>321</v>
      </c>
      <c r="G47" s="329"/>
      <c r="H47" s="202" t="s">
        <v>19</v>
      </c>
      <c r="I47" s="330" t="s">
        <v>332</v>
      </c>
      <c r="J47" s="330"/>
      <c r="K47" s="330" t="s">
        <v>331</v>
      </c>
      <c r="L47" s="330"/>
      <c r="M47" s="282" t="s">
        <v>124</v>
      </c>
      <c r="N47" s="357"/>
      <c r="O47" s="357"/>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row>
    <row r="48" spans="1:86" ht="167.25" customHeight="1" x14ac:dyDescent="0.25">
      <c r="A48" s="5"/>
      <c r="B48" s="5"/>
      <c r="C48" s="334" t="s">
        <v>7</v>
      </c>
      <c r="D48" s="190" t="s">
        <v>8</v>
      </c>
      <c r="E48" s="201" t="s">
        <v>21</v>
      </c>
      <c r="F48" s="325" t="s">
        <v>415</v>
      </c>
      <c r="G48" s="325"/>
      <c r="H48" s="200" t="s">
        <v>19</v>
      </c>
      <c r="I48" s="348"/>
      <c r="J48" s="348"/>
      <c r="K48" s="326" t="s">
        <v>333</v>
      </c>
      <c r="L48" s="326"/>
      <c r="M48" s="200" t="s">
        <v>135</v>
      </c>
      <c r="N48" s="345"/>
      <c r="O48" s="34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row>
    <row r="49" spans="1:86" ht="167.25" customHeight="1" x14ac:dyDescent="0.25">
      <c r="A49" s="5"/>
      <c r="B49" s="5"/>
      <c r="C49" s="334"/>
      <c r="D49" s="192" t="s">
        <v>8</v>
      </c>
      <c r="E49" s="203" t="s">
        <v>21</v>
      </c>
      <c r="F49" s="329" t="s">
        <v>409</v>
      </c>
      <c r="G49" s="329"/>
      <c r="H49" s="202" t="s">
        <v>19</v>
      </c>
      <c r="I49" s="352"/>
      <c r="J49" s="352"/>
      <c r="K49" s="330" t="s">
        <v>334</v>
      </c>
      <c r="L49" s="330"/>
      <c r="M49" s="202" t="s">
        <v>135</v>
      </c>
      <c r="N49" s="357"/>
      <c r="O49" s="357"/>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row>
    <row r="50" spans="1:86" ht="167.25" customHeight="1" x14ac:dyDescent="0.25">
      <c r="A50" s="5"/>
      <c r="B50" s="5"/>
      <c r="C50" s="334"/>
      <c r="D50" s="190" t="s">
        <v>8</v>
      </c>
      <c r="E50" s="201" t="s">
        <v>21</v>
      </c>
      <c r="F50" s="325" t="s">
        <v>410</v>
      </c>
      <c r="G50" s="325"/>
      <c r="H50" s="200" t="s">
        <v>19</v>
      </c>
      <c r="I50" s="348"/>
      <c r="J50" s="348"/>
      <c r="K50" s="326" t="s">
        <v>335</v>
      </c>
      <c r="L50" s="326"/>
      <c r="M50" s="200" t="s">
        <v>135</v>
      </c>
      <c r="N50" s="345"/>
      <c r="O50" s="34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row>
    <row r="51" spans="1:86" ht="167.25" customHeight="1" x14ac:dyDescent="0.25">
      <c r="A51" s="5"/>
      <c r="B51" s="5"/>
      <c r="C51" s="334"/>
      <c r="D51" s="192" t="s">
        <v>8</v>
      </c>
      <c r="E51" s="203" t="s">
        <v>21</v>
      </c>
      <c r="F51" s="329" t="s">
        <v>411</v>
      </c>
      <c r="G51" s="329"/>
      <c r="H51" s="202" t="s">
        <v>19</v>
      </c>
      <c r="I51" s="352"/>
      <c r="J51" s="352"/>
      <c r="K51" s="330" t="s">
        <v>336</v>
      </c>
      <c r="L51" s="330"/>
      <c r="M51" s="202" t="s">
        <v>135</v>
      </c>
      <c r="N51" s="357"/>
      <c r="O51" s="357"/>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row>
    <row r="52" spans="1:86" ht="167.25" customHeight="1" x14ac:dyDescent="0.25">
      <c r="A52" s="5"/>
      <c r="B52" s="5"/>
      <c r="C52" s="334"/>
      <c r="D52" s="190" t="s">
        <v>8</v>
      </c>
      <c r="E52" s="201" t="s">
        <v>21</v>
      </c>
      <c r="F52" s="325" t="s">
        <v>412</v>
      </c>
      <c r="G52" s="325"/>
      <c r="H52" s="200" t="s">
        <v>19</v>
      </c>
      <c r="I52" s="348"/>
      <c r="J52" s="348"/>
      <c r="K52" s="326" t="s">
        <v>552</v>
      </c>
      <c r="L52" s="326"/>
      <c r="M52" s="200" t="s">
        <v>135</v>
      </c>
      <c r="N52" s="345"/>
      <c r="O52" s="34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row>
    <row r="53" spans="1:86" ht="167.25" customHeight="1" x14ac:dyDescent="0.25">
      <c r="A53" s="5"/>
      <c r="B53" s="5"/>
      <c r="C53" s="365" t="s">
        <v>4</v>
      </c>
      <c r="D53" s="192" t="s">
        <v>35</v>
      </c>
      <c r="E53" s="202" t="s">
        <v>225</v>
      </c>
      <c r="F53" s="329" t="s">
        <v>413</v>
      </c>
      <c r="G53" s="329"/>
      <c r="H53" s="202" t="s">
        <v>19</v>
      </c>
      <c r="I53" s="352"/>
      <c r="J53" s="352"/>
      <c r="K53" s="366" t="s">
        <v>226</v>
      </c>
      <c r="L53" s="366"/>
      <c r="M53" s="282" t="s">
        <v>227</v>
      </c>
      <c r="N53" s="357"/>
      <c r="O53" s="357"/>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row>
    <row r="54" spans="1:86" ht="167.25" customHeight="1" x14ac:dyDescent="0.25">
      <c r="A54" s="5"/>
      <c r="B54" s="5"/>
      <c r="C54" s="365"/>
      <c r="D54" s="190" t="s">
        <v>35</v>
      </c>
      <c r="E54" s="200" t="s">
        <v>228</v>
      </c>
      <c r="F54" s="325" t="s">
        <v>414</v>
      </c>
      <c r="G54" s="325"/>
      <c r="H54" s="200" t="s">
        <v>19</v>
      </c>
      <c r="I54" s="348"/>
      <c r="J54" s="348"/>
      <c r="K54" s="343" t="s">
        <v>337</v>
      </c>
      <c r="L54" s="343"/>
      <c r="M54" s="281" t="s">
        <v>227</v>
      </c>
      <c r="N54" s="345"/>
      <c r="O54" s="34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row>
    <row r="55" spans="1:86" ht="167.25" customHeight="1" x14ac:dyDescent="0.25">
      <c r="A55" s="5"/>
      <c r="B55" s="5"/>
      <c r="C55" s="324" t="s">
        <v>0</v>
      </c>
      <c r="D55" s="192" t="s">
        <v>188</v>
      </c>
      <c r="E55" s="267" t="s">
        <v>154</v>
      </c>
      <c r="F55" s="329" t="s">
        <v>570</v>
      </c>
      <c r="G55" s="329"/>
      <c r="H55" s="267" t="s">
        <v>19</v>
      </c>
      <c r="I55" s="364" t="s">
        <v>193</v>
      </c>
      <c r="J55" s="364"/>
      <c r="K55" s="364" t="s">
        <v>338</v>
      </c>
      <c r="L55" s="364"/>
      <c r="M55" s="282" t="s">
        <v>125</v>
      </c>
      <c r="N55" s="357"/>
      <c r="O55" s="357"/>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row>
    <row r="56" spans="1:86" ht="167.25" customHeight="1" x14ac:dyDescent="0.25">
      <c r="A56" s="5"/>
      <c r="B56" s="5"/>
      <c r="C56" s="324"/>
      <c r="D56" s="190" t="s">
        <v>188</v>
      </c>
      <c r="E56" s="265" t="s">
        <v>214</v>
      </c>
      <c r="F56" s="325" t="s">
        <v>339</v>
      </c>
      <c r="G56" s="325"/>
      <c r="H56" s="265" t="s">
        <v>19</v>
      </c>
      <c r="I56" s="348"/>
      <c r="J56" s="348"/>
      <c r="K56" s="343" t="s">
        <v>229</v>
      </c>
      <c r="L56" s="343"/>
      <c r="M56" s="281" t="s">
        <v>135</v>
      </c>
      <c r="N56" s="345"/>
      <c r="O56" s="34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row>
    <row r="57" spans="1:86" ht="167.25" customHeight="1" x14ac:dyDescent="0.25">
      <c r="A57" s="5"/>
      <c r="B57" s="5"/>
      <c r="C57" s="324"/>
      <c r="D57" s="192" t="s">
        <v>188</v>
      </c>
      <c r="E57" s="267" t="s">
        <v>230</v>
      </c>
      <c r="F57" s="329" t="s">
        <v>340</v>
      </c>
      <c r="G57" s="329"/>
      <c r="H57" s="267" t="s">
        <v>19</v>
      </c>
      <c r="I57" s="364"/>
      <c r="J57" s="364"/>
      <c r="K57" s="364" t="s">
        <v>341</v>
      </c>
      <c r="L57" s="364"/>
      <c r="M57" s="282" t="s">
        <v>135</v>
      </c>
      <c r="N57" s="357"/>
      <c r="O57" s="357"/>
      <c r="P57" s="214"/>
      <c r="Q57" s="214"/>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row>
    <row r="58" spans="1:86" x14ac:dyDescent="0.25">
      <c r="A58" s="5"/>
      <c r="B58" s="5"/>
      <c r="C58" s="5"/>
      <c r="D58" s="5"/>
      <c r="E58" s="5"/>
      <c r="F58" s="5"/>
      <c r="G58" s="5"/>
      <c r="H58" s="5"/>
      <c r="I58" s="5"/>
      <c r="J58" s="5"/>
      <c r="K58" s="5"/>
      <c r="L58" s="5"/>
      <c r="M58" s="5"/>
      <c r="N58" s="5"/>
      <c r="O58" s="5"/>
      <c r="P58" s="214"/>
      <c r="Q58" s="214"/>
      <c r="R58" s="5"/>
      <c r="S58" s="5"/>
      <c r="T58" s="5"/>
      <c r="U58" s="5"/>
      <c r="V58" s="5"/>
      <c r="W58" s="5"/>
      <c r="X58" s="5"/>
      <c r="Y58" s="5"/>
      <c r="Z58" s="5"/>
      <c r="AA58" s="5"/>
      <c r="AB58" s="5"/>
      <c r="AC58" s="5"/>
      <c r="AD58" s="5"/>
      <c r="AE58" s="5"/>
      <c r="AF58" s="5"/>
      <c r="AG58" s="5"/>
      <c r="AH58" s="5"/>
      <c r="AI58" s="5"/>
      <c r="AJ58" s="5"/>
      <c r="AK58" s="5"/>
      <c r="AL58" s="5"/>
      <c r="AM58" s="5"/>
      <c r="AN58" s="5"/>
      <c r="AO58" s="5"/>
      <c r="AP58" s="5"/>
    </row>
    <row r="59" spans="1:86" x14ac:dyDescent="0.25">
      <c r="A59" s="5"/>
      <c r="B59" s="5"/>
      <c r="C59" s="5"/>
      <c r="D59" s="5"/>
      <c r="E59" s="5"/>
      <c r="F59" s="5"/>
      <c r="G59" s="5"/>
      <c r="H59" s="5"/>
      <c r="I59" s="5"/>
      <c r="J59" s="5"/>
      <c r="K59" s="5"/>
      <c r="L59" s="5"/>
      <c r="M59" s="5"/>
      <c r="N59" s="5"/>
      <c r="O59" s="5"/>
      <c r="P59" s="214"/>
      <c r="Q59" s="214"/>
      <c r="R59" s="5"/>
      <c r="S59" s="5"/>
      <c r="T59" s="5"/>
      <c r="U59" s="5"/>
      <c r="V59" s="5"/>
      <c r="W59" s="5"/>
      <c r="X59" s="5"/>
      <c r="Y59" s="5"/>
      <c r="Z59" s="5"/>
      <c r="AA59" s="5"/>
      <c r="AB59" s="5"/>
      <c r="AC59" s="5"/>
      <c r="AD59" s="5"/>
      <c r="AE59" s="5"/>
      <c r="AF59" s="5"/>
      <c r="AG59" s="5"/>
      <c r="AH59" s="5"/>
      <c r="AI59" s="5"/>
      <c r="AJ59" s="5"/>
      <c r="AK59" s="5"/>
      <c r="AL59" s="5"/>
      <c r="AM59" s="5"/>
      <c r="AN59" s="5"/>
      <c r="AO59" s="5"/>
      <c r="AP59" s="5"/>
    </row>
    <row r="60" spans="1:86" x14ac:dyDescent="0.25">
      <c r="A60" s="5"/>
      <c r="B60" s="5"/>
      <c r="C60" s="5"/>
      <c r="D60" s="5"/>
      <c r="E60" s="5"/>
      <c r="F60" s="5"/>
      <c r="G60" s="5"/>
      <c r="H60" s="5"/>
      <c r="I60" s="5"/>
      <c r="J60" s="5"/>
      <c r="K60" s="5"/>
      <c r="L60" s="5"/>
      <c r="M60" s="5"/>
      <c r="N60" s="5"/>
      <c r="O60" s="5"/>
      <c r="P60" s="214"/>
      <c r="Q60" s="214"/>
      <c r="R60" s="5"/>
      <c r="S60" s="5"/>
      <c r="T60" s="5"/>
      <c r="U60" s="5"/>
      <c r="V60" s="5"/>
      <c r="W60" s="5"/>
      <c r="X60" s="5"/>
      <c r="Y60" s="5"/>
      <c r="Z60" s="5"/>
      <c r="AA60" s="5"/>
      <c r="AB60" s="5"/>
      <c r="AC60" s="5"/>
      <c r="AD60" s="5"/>
      <c r="AE60" s="5"/>
      <c r="AF60" s="5"/>
      <c r="AG60" s="5"/>
      <c r="AH60" s="5"/>
      <c r="AI60" s="5"/>
      <c r="AJ60" s="5"/>
      <c r="AK60" s="5"/>
      <c r="AL60" s="5"/>
      <c r="AM60" s="5"/>
      <c r="AN60" s="5"/>
      <c r="AO60" s="5"/>
      <c r="AP60" s="5"/>
    </row>
    <row r="61" spans="1:86" x14ac:dyDescent="0.25">
      <c r="A61" s="5"/>
      <c r="B61" s="5"/>
      <c r="C61" s="5"/>
      <c r="D61" s="5"/>
      <c r="E61" s="5"/>
      <c r="F61" s="5"/>
      <c r="G61" s="5"/>
      <c r="H61" s="5"/>
      <c r="I61" s="5"/>
      <c r="J61" s="5"/>
      <c r="K61" s="5"/>
      <c r="L61" s="5"/>
      <c r="M61" s="5"/>
      <c r="N61" s="5"/>
      <c r="O61" s="5"/>
      <c r="P61" s="214"/>
      <c r="Q61" s="214"/>
      <c r="R61" s="5"/>
      <c r="S61" s="5"/>
      <c r="T61" s="5"/>
      <c r="U61" s="5"/>
      <c r="V61" s="5"/>
      <c r="W61" s="5"/>
      <c r="X61" s="5"/>
      <c r="Y61" s="5"/>
      <c r="Z61" s="5"/>
      <c r="AA61" s="5"/>
      <c r="AB61" s="5"/>
      <c r="AC61" s="5"/>
      <c r="AD61" s="5"/>
      <c r="AE61" s="5"/>
      <c r="AF61" s="5"/>
      <c r="AG61" s="5"/>
      <c r="AH61" s="5"/>
      <c r="AI61" s="5"/>
      <c r="AJ61" s="5"/>
      <c r="AK61" s="5"/>
      <c r="AL61" s="5"/>
      <c r="AM61" s="5"/>
      <c r="AN61" s="5"/>
      <c r="AO61" s="5"/>
      <c r="AP61" s="5"/>
    </row>
    <row r="62" spans="1:86" x14ac:dyDescent="0.25">
      <c r="A62" s="5"/>
      <c r="B62" s="5"/>
      <c r="C62" s="5"/>
      <c r="D62" s="5"/>
      <c r="E62" s="5"/>
      <c r="F62" s="5"/>
      <c r="G62" s="5"/>
      <c r="H62" s="5"/>
      <c r="I62" s="5"/>
      <c r="J62" s="5"/>
      <c r="K62" s="5"/>
      <c r="L62" s="5"/>
      <c r="M62" s="5"/>
      <c r="N62" s="5"/>
      <c r="O62" s="5"/>
      <c r="P62" s="214"/>
      <c r="Q62" s="214"/>
      <c r="R62" s="5"/>
      <c r="S62" s="5"/>
      <c r="T62" s="5"/>
      <c r="U62" s="5"/>
      <c r="V62" s="5"/>
      <c r="W62" s="5"/>
      <c r="X62" s="5"/>
      <c r="Y62" s="5"/>
      <c r="Z62" s="5"/>
      <c r="AA62" s="5"/>
      <c r="AB62" s="5"/>
      <c r="AC62" s="5"/>
      <c r="AD62" s="5"/>
      <c r="AE62" s="5"/>
      <c r="AF62" s="5"/>
      <c r="AG62" s="5"/>
      <c r="AH62" s="5"/>
      <c r="AI62" s="5"/>
      <c r="AJ62" s="5"/>
      <c r="AK62" s="5"/>
      <c r="AL62" s="5"/>
      <c r="AM62" s="5"/>
      <c r="AN62" s="5"/>
      <c r="AO62" s="5"/>
      <c r="AP62" s="5"/>
    </row>
    <row r="63" spans="1:86" x14ac:dyDescent="0.25">
      <c r="A63" s="5"/>
      <c r="B63" s="5"/>
      <c r="C63" s="5"/>
      <c r="D63" s="5"/>
      <c r="E63" s="5"/>
      <c r="F63" s="5"/>
      <c r="G63" s="5"/>
      <c r="H63" s="5"/>
      <c r="I63" s="5"/>
      <c r="J63" s="5"/>
      <c r="K63" s="5"/>
      <c r="L63" s="5"/>
      <c r="M63" s="5"/>
      <c r="N63" s="5"/>
      <c r="O63" s="5"/>
      <c r="P63" s="214"/>
      <c r="Q63" s="214"/>
      <c r="R63" s="5"/>
      <c r="S63" s="5"/>
      <c r="T63" s="5"/>
      <c r="U63" s="5"/>
      <c r="V63" s="5"/>
      <c r="W63" s="5"/>
      <c r="X63" s="5"/>
      <c r="Y63" s="5"/>
      <c r="Z63" s="5"/>
      <c r="AA63" s="5"/>
      <c r="AB63" s="5"/>
      <c r="AC63" s="5"/>
      <c r="AD63" s="5"/>
      <c r="AE63" s="5"/>
      <c r="AF63" s="5"/>
      <c r="AG63" s="5"/>
      <c r="AH63" s="5"/>
      <c r="AI63" s="5"/>
      <c r="AJ63" s="5"/>
      <c r="AK63" s="5"/>
      <c r="AL63" s="5"/>
      <c r="AM63" s="5"/>
      <c r="AN63" s="5"/>
      <c r="AO63" s="5"/>
      <c r="AP63" s="5"/>
    </row>
    <row r="64" spans="1:86" x14ac:dyDescent="0.25">
      <c r="A64" s="5"/>
      <c r="B64" s="5"/>
      <c r="C64" s="5"/>
      <c r="D64" s="5"/>
      <c r="E64" s="5"/>
      <c r="F64" s="5"/>
      <c r="G64" s="5"/>
      <c r="H64" s="5"/>
      <c r="I64" s="5"/>
      <c r="J64" s="5"/>
      <c r="K64" s="5"/>
      <c r="L64" s="5"/>
      <c r="M64" s="5"/>
      <c r="N64" s="5"/>
      <c r="O64" s="5"/>
      <c r="P64" s="214"/>
      <c r="Q64" s="214"/>
      <c r="R64" s="5"/>
      <c r="S64" s="5"/>
      <c r="T64" s="5"/>
      <c r="U64" s="5"/>
      <c r="V64" s="5"/>
      <c r="W64" s="5"/>
      <c r="X64" s="5"/>
      <c r="Y64" s="5"/>
      <c r="Z64" s="5"/>
      <c r="AA64" s="5"/>
      <c r="AB64" s="5"/>
      <c r="AC64" s="5"/>
      <c r="AD64" s="5"/>
      <c r="AE64" s="5"/>
      <c r="AF64" s="5"/>
      <c r="AG64" s="5"/>
      <c r="AH64" s="5"/>
      <c r="AI64" s="5"/>
      <c r="AJ64" s="5"/>
      <c r="AK64" s="5"/>
      <c r="AL64" s="5"/>
      <c r="AM64" s="5"/>
      <c r="AN64" s="5"/>
      <c r="AO64" s="5"/>
      <c r="AP64" s="5"/>
    </row>
    <row r="65" spans="1:42" x14ac:dyDescent="0.25">
      <c r="A65" s="5"/>
      <c r="B65" s="5"/>
      <c r="C65" s="5"/>
      <c r="D65" s="5"/>
      <c r="E65" s="5"/>
      <c r="F65" s="5"/>
      <c r="G65" s="5"/>
      <c r="H65" s="5"/>
      <c r="I65" s="5"/>
      <c r="J65" s="5"/>
      <c r="K65" s="5"/>
      <c r="L65" s="5"/>
      <c r="M65" s="5"/>
      <c r="N65" s="5"/>
      <c r="O65" s="5"/>
      <c r="P65" s="214"/>
      <c r="Q65" s="214"/>
      <c r="R65" s="5"/>
      <c r="S65" s="5"/>
      <c r="T65" s="5"/>
      <c r="U65" s="5"/>
      <c r="V65" s="5"/>
      <c r="W65" s="5"/>
      <c r="X65" s="5"/>
      <c r="Y65" s="5"/>
      <c r="Z65" s="5"/>
      <c r="AA65" s="5"/>
      <c r="AB65" s="5"/>
      <c r="AC65" s="5"/>
      <c r="AD65" s="5"/>
      <c r="AE65" s="5"/>
      <c r="AF65" s="5"/>
      <c r="AG65" s="5"/>
      <c r="AH65" s="5"/>
      <c r="AI65" s="5"/>
      <c r="AJ65" s="5"/>
      <c r="AK65" s="5"/>
      <c r="AL65" s="5"/>
      <c r="AM65" s="5"/>
      <c r="AN65" s="5"/>
      <c r="AO65" s="5"/>
      <c r="AP65" s="5"/>
    </row>
    <row r="66" spans="1:42" x14ac:dyDescent="0.25">
      <c r="A66" s="5"/>
      <c r="B66" s="5"/>
      <c r="C66" s="5"/>
      <c r="D66" s="5"/>
      <c r="E66" s="5"/>
      <c r="F66" s="5"/>
      <c r="G66" s="5"/>
      <c r="H66" s="5"/>
      <c r="I66" s="5"/>
      <c r="J66" s="5"/>
      <c r="K66" s="5"/>
      <c r="L66" s="5"/>
      <c r="M66" s="5"/>
      <c r="N66" s="5"/>
      <c r="O66" s="5"/>
      <c r="P66" s="214"/>
      <c r="Q66" s="214"/>
      <c r="R66" s="5"/>
      <c r="S66" s="5"/>
      <c r="T66" s="5"/>
      <c r="U66" s="5"/>
      <c r="V66" s="5"/>
      <c r="W66" s="5"/>
      <c r="X66" s="5"/>
      <c r="Y66" s="5"/>
      <c r="Z66" s="5"/>
      <c r="AA66" s="5"/>
      <c r="AB66" s="5"/>
      <c r="AC66" s="5"/>
      <c r="AD66" s="5"/>
      <c r="AE66" s="5"/>
      <c r="AF66" s="5"/>
      <c r="AG66" s="5"/>
      <c r="AH66" s="5"/>
      <c r="AI66" s="5"/>
      <c r="AJ66" s="5"/>
      <c r="AK66" s="5"/>
      <c r="AL66" s="5"/>
      <c r="AM66" s="5"/>
      <c r="AN66" s="5"/>
      <c r="AO66" s="5"/>
      <c r="AP66" s="5"/>
    </row>
    <row r="67" spans="1:42" x14ac:dyDescent="0.25">
      <c r="A67" s="5"/>
      <c r="B67" s="5"/>
      <c r="C67" s="5"/>
      <c r="D67" s="5"/>
      <c r="E67" s="5"/>
      <c r="F67" s="5"/>
      <c r="G67" s="5"/>
      <c r="H67" s="5"/>
      <c r="I67" s="5"/>
      <c r="J67" s="5"/>
      <c r="K67" s="5"/>
      <c r="L67" s="5"/>
      <c r="M67" s="5"/>
      <c r="N67" s="5"/>
      <c r="O67" s="5"/>
      <c r="P67" s="214"/>
      <c r="Q67" s="214"/>
      <c r="R67" s="5"/>
      <c r="S67" s="5"/>
      <c r="T67" s="5"/>
      <c r="U67" s="5"/>
      <c r="V67" s="5"/>
      <c r="W67" s="5"/>
      <c r="X67" s="5"/>
      <c r="Y67" s="5"/>
      <c r="Z67" s="5"/>
      <c r="AA67" s="5"/>
      <c r="AB67" s="5"/>
      <c r="AC67" s="5"/>
      <c r="AD67" s="5"/>
      <c r="AE67" s="5"/>
      <c r="AF67" s="5"/>
      <c r="AG67" s="5"/>
      <c r="AH67" s="5"/>
      <c r="AI67" s="5"/>
      <c r="AJ67" s="5"/>
      <c r="AK67" s="5"/>
      <c r="AL67" s="5"/>
      <c r="AM67" s="5"/>
      <c r="AN67" s="5"/>
      <c r="AO67" s="5"/>
      <c r="AP67" s="5"/>
    </row>
    <row r="68" spans="1:42" x14ac:dyDescent="0.25">
      <c r="A68" s="5"/>
      <c r="B68" s="5"/>
      <c r="C68" s="5"/>
      <c r="D68" s="5"/>
      <c r="E68" s="5"/>
      <c r="F68" s="5"/>
      <c r="G68" s="5"/>
      <c r="H68" s="5"/>
      <c r="I68" s="5"/>
      <c r="J68" s="5"/>
      <c r="K68" s="5"/>
      <c r="L68" s="5"/>
      <c r="M68" s="5"/>
      <c r="N68" s="5"/>
      <c r="O68" s="5"/>
      <c r="P68" s="214"/>
      <c r="Q68" s="214"/>
      <c r="R68" s="5"/>
      <c r="S68" s="5"/>
      <c r="T68" s="5"/>
      <c r="U68" s="5"/>
      <c r="V68" s="5"/>
      <c r="W68" s="5"/>
      <c r="X68" s="5"/>
      <c r="Y68" s="5"/>
      <c r="Z68" s="5"/>
      <c r="AA68" s="5"/>
      <c r="AB68" s="5"/>
      <c r="AC68" s="5"/>
      <c r="AD68" s="5"/>
      <c r="AE68" s="5"/>
      <c r="AF68" s="5"/>
      <c r="AG68" s="5"/>
      <c r="AH68" s="5"/>
      <c r="AI68" s="5"/>
      <c r="AJ68" s="5"/>
      <c r="AK68" s="5"/>
      <c r="AL68" s="5"/>
      <c r="AM68" s="5"/>
      <c r="AN68" s="5"/>
      <c r="AO68" s="5"/>
      <c r="AP68" s="5"/>
    </row>
    <row r="69" spans="1:42" x14ac:dyDescent="0.25">
      <c r="A69" s="5"/>
      <c r="B69" s="5"/>
      <c r="C69" s="5"/>
      <c r="D69" s="5"/>
      <c r="E69" s="5"/>
      <c r="F69" s="5"/>
      <c r="G69" s="5"/>
      <c r="H69" s="5"/>
      <c r="I69" s="5"/>
      <c r="J69" s="5"/>
      <c r="K69" s="5"/>
      <c r="L69" s="5"/>
      <c r="M69" s="5"/>
      <c r="N69" s="5"/>
      <c r="O69" s="5"/>
      <c r="P69" s="214"/>
      <c r="Q69" s="214"/>
      <c r="R69" s="5"/>
      <c r="S69" s="5"/>
      <c r="T69" s="5"/>
      <c r="U69" s="5"/>
      <c r="V69" s="5"/>
      <c r="W69" s="5"/>
      <c r="X69" s="5"/>
      <c r="Y69" s="5"/>
      <c r="Z69" s="5"/>
      <c r="AA69" s="5"/>
      <c r="AB69" s="5"/>
      <c r="AC69" s="5"/>
      <c r="AD69" s="5"/>
      <c r="AE69" s="5"/>
      <c r="AF69" s="5"/>
      <c r="AG69" s="5"/>
      <c r="AH69" s="5"/>
      <c r="AI69" s="5"/>
      <c r="AJ69" s="5"/>
      <c r="AK69" s="5"/>
      <c r="AL69" s="5"/>
      <c r="AM69" s="5"/>
      <c r="AN69" s="5"/>
      <c r="AO69" s="5"/>
      <c r="AP69" s="5"/>
    </row>
    <row r="70" spans="1:42" x14ac:dyDescent="0.25">
      <c r="A70" s="5"/>
      <c r="B70" s="5"/>
      <c r="C70" s="5"/>
      <c r="D70" s="5"/>
      <c r="E70" s="5"/>
      <c r="F70" s="5"/>
      <c r="G70" s="5"/>
      <c r="H70" s="5"/>
      <c r="I70" s="5"/>
      <c r="J70" s="5"/>
      <c r="K70" s="5"/>
      <c r="L70" s="5"/>
      <c r="M70" s="5"/>
      <c r="N70" s="5"/>
      <c r="O70" s="5"/>
      <c r="P70" s="214"/>
      <c r="Q70" s="214"/>
      <c r="R70" s="5"/>
      <c r="S70" s="5"/>
      <c r="T70" s="5"/>
      <c r="U70" s="5"/>
      <c r="V70" s="5"/>
      <c r="W70" s="5"/>
      <c r="X70" s="5"/>
      <c r="Y70" s="5"/>
      <c r="Z70" s="5"/>
      <c r="AA70" s="5"/>
      <c r="AB70" s="5"/>
      <c r="AC70" s="5"/>
      <c r="AD70" s="5"/>
      <c r="AE70" s="5"/>
      <c r="AF70" s="5"/>
      <c r="AG70" s="5"/>
      <c r="AH70" s="5"/>
      <c r="AI70" s="5"/>
      <c r="AJ70" s="5"/>
      <c r="AK70" s="5"/>
      <c r="AL70" s="5"/>
      <c r="AM70" s="5"/>
      <c r="AN70" s="5"/>
      <c r="AO70" s="5"/>
      <c r="AP70" s="5"/>
    </row>
    <row r="71" spans="1:42" x14ac:dyDescent="0.25">
      <c r="A71" s="5"/>
      <c r="B71" s="5"/>
      <c r="C71" s="5"/>
      <c r="D71" s="5"/>
      <c r="E71" s="5"/>
      <c r="F71" s="5"/>
      <c r="G71" s="5"/>
      <c r="H71" s="5"/>
      <c r="I71" s="5"/>
      <c r="J71" s="5"/>
      <c r="K71" s="5"/>
      <c r="L71" s="5"/>
      <c r="M71" s="5"/>
      <c r="N71" s="5"/>
      <c r="O71" s="5"/>
      <c r="P71" s="214"/>
      <c r="Q71" s="214"/>
      <c r="R71" s="5"/>
      <c r="S71" s="5"/>
      <c r="T71" s="5"/>
      <c r="U71" s="5"/>
      <c r="V71" s="5"/>
      <c r="W71" s="5"/>
      <c r="X71" s="5"/>
      <c r="Y71" s="5"/>
      <c r="Z71" s="5"/>
      <c r="AA71" s="5"/>
      <c r="AB71" s="5"/>
      <c r="AC71" s="5"/>
      <c r="AD71" s="5"/>
      <c r="AE71" s="5"/>
      <c r="AF71" s="5"/>
      <c r="AG71" s="5"/>
      <c r="AH71" s="5"/>
      <c r="AI71" s="5"/>
      <c r="AJ71" s="5"/>
      <c r="AK71" s="5"/>
      <c r="AL71" s="5"/>
      <c r="AM71" s="5"/>
      <c r="AN71" s="5"/>
      <c r="AO71" s="5"/>
      <c r="AP71" s="5"/>
    </row>
    <row r="72" spans="1:42" x14ac:dyDescent="0.25">
      <c r="A72" s="5"/>
      <c r="B72" s="5"/>
      <c r="C72" s="5"/>
      <c r="D72" s="5"/>
      <c r="E72" s="5"/>
      <c r="F72" s="5"/>
      <c r="G72" s="5"/>
      <c r="H72" s="5"/>
      <c r="I72" s="5"/>
      <c r="J72" s="5"/>
      <c r="K72" s="5"/>
      <c r="L72" s="5"/>
      <c r="M72" s="5"/>
      <c r="N72" s="5"/>
      <c r="O72" s="5"/>
      <c r="P72" s="214"/>
      <c r="Q72" s="214"/>
      <c r="R72" s="5"/>
      <c r="S72" s="5"/>
      <c r="T72" s="5"/>
      <c r="U72" s="5"/>
      <c r="V72" s="5"/>
      <c r="W72" s="5"/>
      <c r="X72" s="5"/>
      <c r="Y72" s="5"/>
      <c r="Z72" s="5"/>
      <c r="AA72" s="5"/>
      <c r="AB72" s="5"/>
      <c r="AC72" s="5"/>
      <c r="AD72" s="5"/>
      <c r="AE72" s="5"/>
      <c r="AF72" s="5"/>
      <c r="AG72" s="5"/>
      <c r="AH72" s="5"/>
      <c r="AI72" s="5"/>
      <c r="AJ72" s="5"/>
      <c r="AK72" s="5"/>
      <c r="AL72" s="5"/>
      <c r="AM72" s="5"/>
      <c r="AN72" s="5"/>
      <c r="AO72" s="5"/>
      <c r="AP72" s="5"/>
    </row>
    <row r="73" spans="1:42" x14ac:dyDescent="0.25">
      <c r="A73" s="5"/>
      <c r="B73" s="5"/>
      <c r="C73" s="5"/>
      <c r="D73" s="5"/>
      <c r="E73" s="5"/>
      <c r="F73" s="5"/>
      <c r="G73" s="5"/>
      <c r="H73" s="5"/>
      <c r="I73" s="5"/>
      <c r="J73" s="5"/>
      <c r="K73" s="5"/>
      <c r="L73" s="5"/>
      <c r="M73" s="5"/>
      <c r="N73" s="5"/>
      <c r="O73" s="5"/>
      <c r="P73" s="214"/>
      <c r="Q73" s="214"/>
      <c r="R73" s="5"/>
      <c r="S73" s="5"/>
      <c r="T73" s="5"/>
      <c r="U73" s="5"/>
      <c r="V73" s="5"/>
      <c r="W73" s="5"/>
      <c r="X73" s="5"/>
      <c r="Y73" s="5"/>
      <c r="Z73" s="5"/>
      <c r="AA73" s="5"/>
      <c r="AB73" s="5"/>
      <c r="AC73" s="5"/>
      <c r="AD73" s="5"/>
      <c r="AE73" s="5"/>
      <c r="AF73" s="5"/>
      <c r="AG73" s="5"/>
      <c r="AH73" s="5"/>
      <c r="AI73" s="5"/>
      <c r="AJ73" s="5"/>
      <c r="AK73" s="5"/>
      <c r="AL73" s="5"/>
      <c r="AM73" s="5"/>
      <c r="AN73" s="5"/>
      <c r="AO73" s="5"/>
      <c r="AP73" s="5"/>
    </row>
    <row r="74" spans="1:42" x14ac:dyDescent="0.25">
      <c r="A74" s="5"/>
      <c r="B74" s="5"/>
      <c r="C74" s="5"/>
      <c r="D74" s="5"/>
      <c r="E74" s="5"/>
      <c r="F74" s="5"/>
      <c r="G74" s="26"/>
      <c r="H74" s="27"/>
      <c r="I74" s="5"/>
      <c r="J74" s="5"/>
      <c r="K74" s="5"/>
      <c r="L74" s="5"/>
      <c r="M74" s="5"/>
      <c r="N74" s="5"/>
      <c r="O74" s="5"/>
      <c r="P74" s="214"/>
      <c r="Q74" s="214"/>
      <c r="R74" s="5"/>
      <c r="S74" s="5"/>
      <c r="T74" s="5"/>
      <c r="U74" s="5"/>
      <c r="V74" s="5"/>
      <c r="W74" s="5"/>
      <c r="X74" s="5"/>
      <c r="Y74" s="5"/>
      <c r="Z74" s="5"/>
      <c r="AA74" s="5"/>
      <c r="AB74" s="5"/>
      <c r="AC74" s="5"/>
      <c r="AD74" s="5"/>
      <c r="AE74" s="5"/>
      <c r="AF74" s="5"/>
      <c r="AG74" s="5"/>
      <c r="AH74" s="5"/>
      <c r="AI74" s="5"/>
      <c r="AJ74" s="5"/>
      <c r="AK74" s="5"/>
      <c r="AL74" s="5"/>
      <c r="AM74" s="5"/>
      <c r="AN74" s="5"/>
      <c r="AO74" s="5"/>
      <c r="AP74" s="5"/>
    </row>
    <row r="75" spans="1:42" x14ac:dyDescent="0.25">
      <c r="A75" s="5"/>
      <c r="B75" s="5"/>
      <c r="C75" s="5"/>
      <c r="D75" s="5"/>
      <c r="E75" s="5"/>
      <c r="F75" s="5"/>
      <c r="G75" s="26"/>
      <c r="H75" s="27"/>
      <c r="I75" s="27"/>
      <c r="J75" s="5"/>
      <c r="K75" s="5"/>
      <c r="L75" s="5"/>
      <c r="M75" s="5"/>
      <c r="N75" s="5"/>
      <c r="O75" s="5"/>
      <c r="P75" s="214"/>
      <c r="Q75" s="214"/>
      <c r="R75" s="5"/>
      <c r="S75" s="5"/>
      <c r="T75" s="5"/>
      <c r="U75" s="5"/>
      <c r="V75" s="5"/>
      <c r="W75" s="5"/>
      <c r="X75" s="5"/>
      <c r="Y75" s="5"/>
      <c r="Z75" s="5"/>
      <c r="AA75" s="5"/>
      <c r="AB75" s="5"/>
      <c r="AC75" s="5"/>
      <c r="AD75" s="5"/>
      <c r="AE75" s="5"/>
      <c r="AF75" s="5"/>
      <c r="AG75" s="5"/>
      <c r="AH75" s="5"/>
      <c r="AI75" s="5"/>
      <c r="AJ75" s="5"/>
      <c r="AK75" s="5"/>
      <c r="AL75" s="5"/>
      <c r="AM75" s="5"/>
      <c r="AN75" s="5"/>
      <c r="AO75" s="5"/>
      <c r="AP75" s="5"/>
    </row>
    <row r="76" spans="1:42" x14ac:dyDescent="0.25">
      <c r="A76" s="5"/>
      <c r="B76" s="5"/>
      <c r="C76" s="5"/>
      <c r="D76" s="5"/>
      <c r="E76" s="5"/>
      <c r="F76" s="5"/>
      <c r="G76" s="5"/>
      <c r="H76" s="5"/>
      <c r="I76" s="5"/>
      <c r="J76" s="5"/>
      <c r="K76" s="5"/>
      <c r="L76" s="5"/>
      <c r="M76" s="5"/>
      <c r="N76" s="5"/>
      <c r="O76" s="5"/>
      <c r="P76" s="214"/>
      <c r="Q76" s="214"/>
      <c r="R76" s="5"/>
      <c r="S76" s="5"/>
      <c r="T76" s="5"/>
      <c r="U76" s="5"/>
      <c r="V76" s="5"/>
      <c r="W76" s="5"/>
      <c r="X76" s="5"/>
      <c r="Y76" s="5"/>
      <c r="Z76" s="5"/>
      <c r="AA76" s="5"/>
      <c r="AB76" s="5"/>
      <c r="AC76" s="5"/>
      <c r="AD76" s="5"/>
      <c r="AE76" s="5"/>
      <c r="AF76" s="5"/>
      <c r="AG76" s="5"/>
      <c r="AH76" s="5"/>
      <c r="AI76" s="5"/>
      <c r="AJ76" s="5"/>
      <c r="AK76" s="5"/>
      <c r="AL76" s="5"/>
      <c r="AM76" s="5"/>
      <c r="AN76" s="5"/>
      <c r="AO76" s="5"/>
      <c r="AP76" s="5"/>
    </row>
    <row r="77" spans="1:42" x14ac:dyDescent="0.25">
      <c r="A77" s="5"/>
      <c r="B77" s="5"/>
      <c r="C77" s="5"/>
      <c r="D77" s="5"/>
      <c r="E77" s="5"/>
      <c r="F77" s="5"/>
      <c r="G77" s="5"/>
      <c r="H77" s="5"/>
      <c r="I77" s="5"/>
      <c r="J77" s="5"/>
      <c r="K77" s="5"/>
      <c r="L77" s="5"/>
      <c r="M77" s="5"/>
      <c r="N77" s="5"/>
      <c r="O77" s="5"/>
      <c r="P77" s="214"/>
      <c r="Q77" s="214"/>
      <c r="R77" s="5"/>
      <c r="S77" s="5"/>
      <c r="T77" s="5"/>
      <c r="U77" s="5"/>
      <c r="V77" s="5"/>
      <c r="W77" s="5"/>
      <c r="X77" s="5"/>
      <c r="Y77" s="5"/>
      <c r="Z77" s="5"/>
      <c r="AA77" s="5"/>
      <c r="AB77" s="5"/>
      <c r="AC77" s="5"/>
      <c r="AD77" s="5"/>
      <c r="AE77" s="5"/>
      <c r="AF77" s="5"/>
      <c r="AG77" s="5"/>
      <c r="AH77" s="5"/>
      <c r="AI77" s="5"/>
      <c r="AJ77" s="5"/>
      <c r="AK77" s="5"/>
      <c r="AL77" s="5"/>
      <c r="AM77" s="5"/>
      <c r="AN77" s="5"/>
      <c r="AO77" s="5"/>
      <c r="AP77" s="5"/>
    </row>
    <row r="78" spans="1:42" x14ac:dyDescent="0.25">
      <c r="A78" s="5"/>
      <c r="B78" s="5"/>
      <c r="C78" s="5"/>
      <c r="D78" s="5"/>
      <c r="E78" s="5"/>
      <c r="F78" s="5"/>
      <c r="G78" s="26"/>
      <c r="H78" s="26"/>
      <c r="I78" s="5"/>
      <c r="J78" s="5"/>
      <c r="K78" s="5"/>
      <c r="L78" s="5"/>
      <c r="M78" s="5"/>
      <c r="N78" s="5"/>
      <c r="O78" s="5"/>
      <c r="P78" s="214"/>
      <c r="Q78" s="214"/>
      <c r="R78" s="5"/>
      <c r="S78" s="5"/>
      <c r="T78" s="5"/>
      <c r="U78" s="5"/>
      <c r="V78" s="5"/>
      <c r="W78" s="5"/>
      <c r="X78" s="5"/>
      <c r="Y78" s="5"/>
      <c r="Z78" s="5"/>
      <c r="AA78" s="5"/>
      <c r="AB78" s="5"/>
      <c r="AC78" s="5"/>
      <c r="AD78" s="5"/>
      <c r="AE78" s="5"/>
      <c r="AF78" s="5"/>
      <c r="AG78" s="5"/>
      <c r="AH78" s="5"/>
      <c r="AI78" s="5"/>
      <c r="AJ78" s="5"/>
      <c r="AK78" s="5"/>
      <c r="AL78" s="5"/>
      <c r="AM78" s="5"/>
      <c r="AN78" s="5"/>
      <c r="AO78" s="5"/>
      <c r="AP78" s="5"/>
    </row>
    <row r="79" spans="1:42" x14ac:dyDescent="0.25">
      <c r="A79" s="5"/>
      <c r="B79" s="5"/>
      <c r="C79" s="5"/>
      <c r="D79" s="5"/>
      <c r="E79" s="5"/>
      <c r="F79" s="5"/>
      <c r="G79" s="26"/>
      <c r="H79" s="26"/>
      <c r="I79" s="5"/>
      <c r="J79" s="5"/>
      <c r="K79" s="5"/>
      <c r="L79" s="5"/>
      <c r="M79" s="5"/>
      <c r="N79" s="5"/>
      <c r="O79" s="5"/>
      <c r="P79" s="214"/>
      <c r="Q79" s="214"/>
      <c r="R79" s="5"/>
      <c r="S79" s="5"/>
      <c r="T79" s="5"/>
      <c r="U79" s="5"/>
      <c r="V79" s="5"/>
      <c r="W79" s="5"/>
      <c r="X79" s="5"/>
      <c r="Y79" s="5"/>
      <c r="Z79" s="5"/>
      <c r="AA79" s="5"/>
      <c r="AB79" s="5"/>
      <c r="AC79" s="5"/>
      <c r="AD79" s="5"/>
      <c r="AE79" s="5"/>
      <c r="AF79" s="5"/>
      <c r="AG79" s="5"/>
      <c r="AH79" s="5"/>
      <c r="AI79" s="5"/>
      <c r="AJ79" s="5"/>
      <c r="AK79" s="5"/>
      <c r="AL79" s="5"/>
      <c r="AM79" s="5"/>
      <c r="AN79" s="5"/>
      <c r="AO79" s="5"/>
      <c r="AP79" s="5"/>
    </row>
    <row r="80" spans="1:42" x14ac:dyDescent="0.25">
      <c r="A80" s="5"/>
      <c r="B80" s="5"/>
      <c r="C80" s="5"/>
      <c r="D80" s="5"/>
      <c r="E80" s="5"/>
      <c r="F80" s="5"/>
      <c r="G80" s="5"/>
      <c r="H80" s="5"/>
      <c r="I80" s="5"/>
      <c r="J80" s="5"/>
      <c r="K80" s="5"/>
      <c r="L80" s="5"/>
      <c r="M80" s="5"/>
      <c r="N80" s="5"/>
      <c r="O80" s="5"/>
      <c r="P80" s="214"/>
      <c r="Q80" s="214"/>
      <c r="R80" s="5"/>
      <c r="S80" s="5"/>
      <c r="T80" s="5"/>
      <c r="U80" s="5"/>
      <c r="V80" s="5"/>
      <c r="W80" s="5"/>
      <c r="X80" s="5"/>
      <c r="Y80" s="5"/>
      <c r="Z80" s="5"/>
      <c r="AA80" s="5"/>
      <c r="AB80" s="5"/>
      <c r="AC80" s="5"/>
      <c r="AD80" s="5"/>
      <c r="AE80" s="5"/>
      <c r="AF80" s="5"/>
      <c r="AG80" s="5"/>
      <c r="AH80" s="5"/>
      <c r="AI80" s="5"/>
      <c r="AJ80" s="5"/>
      <c r="AK80" s="5"/>
      <c r="AL80" s="5"/>
      <c r="AM80" s="5"/>
      <c r="AN80" s="5"/>
      <c r="AO80" s="5"/>
      <c r="AP80" s="5"/>
    </row>
    <row r="81" spans="1:42" x14ac:dyDescent="0.25">
      <c r="A81" s="5"/>
      <c r="B81" s="5"/>
      <c r="C81" s="5"/>
      <c r="D81" s="5"/>
      <c r="E81" s="5"/>
      <c r="F81" s="5"/>
      <c r="G81" s="5"/>
      <c r="H81" s="5"/>
      <c r="I81" s="5"/>
      <c r="J81" s="5"/>
      <c r="K81" s="5"/>
      <c r="L81" s="5"/>
      <c r="M81" s="5"/>
      <c r="N81" s="5"/>
      <c r="O81" s="5"/>
      <c r="P81" s="214"/>
      <c r="Q81" s="214"/>
      <c r="R81" s="5"/>
      <c r="S81" s="5"/>
      <c r="T81" s="5"/>
      <c r="U81" s="5"/>
      <c r="V81" s="5"/>
      <c r="W81" s="5"/>
      <c r="X81" s="5"/>
      <c r="Y81" s="5"/>
      <c r="Z81" s="5"/>
      <c r="AA81" s="5"/>
      <c r="AB81" s="5"/>
      <c r="AC81" s="5"/>
      <c r="AD81" s="5"/>
      <c r="AE81" s="5"/>
      <c r="AF81" s="5"/>
      <c r="AG81" s="5"/>
      <c r="AH81" s="5"/>
      <c r="AI81" s="5"/>
      <c r="AJ81" s="5"/>
      <c r="AK81" s="5"/>
      <c r="AL81" s="5"/>
      <c r="AM81" s="5"/>
      <c r="AN81" s="5"/>
      <c r="AO81" s="5"/>
      <c r="AP81" s="5"/>
    </row>
    <row r="82" spans="1:42" x14ac:dyDescent="0.25">
      <c r="A82" s="5"/>
      <c r="B82" s="5"/>
      <c r="C82" s="5"/>
      <c r="D82" s="5"/>
      <c r="E82" s="5"/>
      <c r="F82" s="5"/>
      <c r="G82" s="5"/>
      <c r="H82" s="5"/>
      <c r="I82" s="5"/>
      <c r="J82" s="5"/>
      <c r="K82" s="5"/>
      <c r="L82" s="5"/>
      <c r="M82" s="5"/>
      <c r="N82" s="5"/>
      <c r="O82" s="5"/>
      <c r="P82" s="214"/>
      <c r="Q82" s="214"/>
      <c r="R82" s="5"/>
      <c r="S82" s="5"/>
      <c r="T82" s="5"/>
      <c r="U82" s="5"/>
      <c r="V82" s="5"/>
      <c r="W82" s="5"/>
      <c r="X82" s="5"/>
      <c r="Y82" s="5"/>
      <c r="Z82" s="5"/>
      <c r="AA82" s="5"/>
      <c r="AB82" s="5"/>
      <c r="AC82" s="5"/>
      <c r="AD82" s="5"/>
      <c r="AE82" s="5"/>
      <c r="AF82" s="5"/>
      <c r="AG82" s="5"/>
      <c r="AH82" s="5"/>
      <c r="AI82" s="5"/>
      <c r="AJ82" s="5"/>
      <c r="AK82" s="5"/>
      <c r="AL82" s="5"/>
      <c r="AM82" s="5"/>
      <c r="AN82" s="5"/>
      <c r="AO82" s="5"/>
      <c r="AP82" s="5"/>
    </row>
    <row r="83" spans="1:42" x14ac:dyDescent="0.25">
      <c r="A83" s="5"/>
      <c r="B83" s="5"/>
      <c r="C83" s="5"/>
      <c r="D83" s="5"/>
      <c r="E83" s="5"/>
      <c r="F83" s="5"/>
      <c r="G83" s="5"/>
      <c r="H83" s="5"/>
      <c r="I83" s="5"/>
      <c r="J83" s="5"/>
      <c r="K83" s="5"/>
      <c r="L83" s="5"/>
      <c r="M83" s="5"/>
      <c r="N83" s="5"/>
      <c r="O83" s="5"/>
      <c r="P83" s="214"/>
      <c r="Q83" s="214"/>
      <c r="R83" s="5"/>
      <c r="S83" s="5"/>
      <c r="T83" s="5"/>
      <c r="U83" s="5"/>
      <c r="V83" s="5"/>
      <c r="W83" s="5"/>
      <c r="X83" s="5"/>
      <c r="Y83" s="5"/>
      <c r="Z83" s="5"/>
      <c r="AA83" s="5"/>
      <c r="AB83" s="5"/>
      <c r="AC83" s="5"/>
      <c r="AD83" s="5"/>
      <c r="AE83" s="5"/>
      <c r="AF83" s="5"/>
      <c r="AG83" s="5"/>
      <c r="AH83" s="5"/>
      <c r="AI83" s="5"/>
      <c r="AJ83" s="5"/>
      <c r="AK83" s="5"/>
      <c r="AL83" s="5"/>
      <c r="AM83" s="5"/>
      <c r="AN83" s="5"/>
      <c r="AO83" s="5"/>
      <c r="AP83" s="5"/>
    </row>
    <row r="84" spans="1:42" x14ac:dyDescent="0.25">
      <c r="A84" s="5"/>
      <c r="B84" s="5"/>
      <c r="C84" s="5"/>
      <c r="D84" s="5"/>
      <c r="E84" s="5"/>
      <c r="F84" s="5"/>
      <c r="G84" s="5"/>
      <c r="H84" s="5"/>
      <c r="I84" s="5"/>
      <c r="J84" s="5"/>
      <c r="K84" s="5"/>
      <c r="L84" s="5"/>
      <c r="M84" s="5"/>
      <c r="N84" s="5"/>
      <c r="O84" s="5"/>
      <c r="P84" s="214"/>
      <c r="Q84" s="214"/>
      <c r="R84" s="5"/>
      <c r="S84" s="5"/>
      <c r="T84" s="5"/>
      <c r="U84" s="5"/>
      <c r="V84" s="5"/>
      <c r="W84" s="5"/>
      <c r="X84" s="5"/>
      <c r="Y84" s="5"/>
      <c r="Z84" s="5"/>
      <c r="AA84" s="5"/>
      <c r="AB84" s="5"/>
      <c r="AC84" s="5"/>
      <c r="AD84" s="5"/>
      <c r="AE84" s="5"/>
      <c r="AF84" s="5"/>
      <c r="AG84" s="5"/>
      <c r="AH84" s="5"/>
      <c r="AI84" s="5"/>
      <c r="AJ84" s="5"/>
      <c r="AK84" s="5"/>
      <c r="AL84" s="5"/>
      <c r="AM84" s="5"/>
      <c r="AN84" s="5"/>
      <c r="AO84" s="5"/>
      <c r="AP84" s="5"/>
    </row>
    <row r="85" spans="1:42" x14ac:dyDescent="0.25">
      <c r="A85" s="5"/>
      <c r="B85" s="5"/>
      <c r="C85" s="5"/>
      <c r="D85" s="5"/>
      <c r="E85" s="5"/>
      <c r="F85" s="5"/>
      <c r="G85" s="5"/>
      <c r="H85" s="5"/>
      <c r="I85" s="5"/>
      <c r="J85" s="5"/>
      <c r="K85" s="5"/>
      <c r="L85" s="5"/>
      <c r="M85" s="5"/>
      <c r="N85" s="5"/>
      <c r="O85" s="5"/>
      <c r="P85" s="214"/>
      <c r="Q85" s="214"/>
      <c r="R85" s="5"/>
      <c r="S85" s="5"/>
      <c r="T85" s="5"/>
      <c r="U85" s="5"/>
      <c r="V85" s="5"/>
      <c r="W85" s="5"/>
      <c r="X85" s="5"/>
      <c r="Y85" s="5"/>
      <c r="Z85" s="5"/>
      <c r="AA85" s="5"/>
      <c r="AB85" s="5"/>
      <c r="AC85" s="5"/>
      <c r="AD85" s="5"/>
      <c r="AE85" s="5"/>
      <c r="AF85" s="5"/>
      <c r="AG85" s="5"/>
      <c r="AH85" s="5"/>
      <c r="AI85" s="5"/>
      <c r="AJ85" s="5"/>
      <c r="AK85" s="5"/>
      <c r="AL85" s="5"/>
      <c r="AM85" s="5"/>
      <c r="AN85" s="5"/>
      <c r="AO85" s="5"/>
      <c r="AP85" s="5"/>
    </row>
    <row r="86" spans="1:42" x14ac:dyDescent="0.25">
      <c r="A86" s="5"/>
      <c r="B86" s="5"/>
      <c r="C86" s="5"/>
      <c r="D86" s="5"/>
      <c r="E86" s="5"/>
      <c r="F86" s="5"/>
      <c r="G86" s="5"/>
      <c r="H86" s="5"/>
      <c r="I86" s="5"/>
      <c r="J86" s="5"/>
      <c r="K86" s="5"/>
      <c r="L86" s="5"/>
      <c r="M86" s="5"/>
      <c r="N86" s="5"/>
      <c r="O86" s="5"/>
      <c r="P86" s="214"/>
      <c r="Q86" s="214"/>
      <c r="R86" s="5"/>
      <c r="S86" s="5"/>
      <c r="T86" s="5"/>
      <c r="U86" s="5"/>
      <c r="V86" s="5"/>
      <c r="W86" s="5"/>
      <c r="X86" s="5"/>
      <c r="Y86" s="5"/>
      <c r="Z86" s="5"/>
      <c r="AA86" s="5"/>
      <c r="AB86" s="5"/>
      <c r="AC86" s="5"/>
      <c r="AD86" s="5"/>
      <c r="AE86" s="5"/>
      <c r="AF86" s="5"/>
      <c r="AG86" s="5"/>
      <c r="AH86" s="5"/>
      <c r="AI86" s="5"/>
      <c r="AJ86" s="5"/>
      <c r="AK86" s="5"/>
      <c r="AL86" s="5"/>
      <c r="AM86" s="5"/>
      <c r="AN86" s="5"/>
      <c r="AO86" s="5"/>
      <c r="AP86" s="5"/>
    </row>
    <row r="87" spans="1:42" x14ac:dyDescent="0.25">
      <c r="A87" s="5"/>
      <c r="B87" s="5"/>
      <c r="C87" s="5"/>
      <c r="D87" s="5"/>
      <c r="E87" s="5"/>
      <c r="F87" s="5"/>
      <c r="G87" s="5"/>
      <c r="H87" s="5"/>
      <c r="I87" s="5"/>
      <c r="J87" s="5"/>
      <c r="K87" s="5"/>
      <c r="L87" s="5"/>
      <c r="M87" s="5"/>
      <c r="N87" s="5"/>
      <c r="O87" s="5"/>
      <c r="P87" s="214"/>
      <c r="Q87" s="214"/>
      <c r="R87" s="5"/>
      <c r="S87" s="5"/>
      <c r="T87" s="5"/>
      <c r="U87" s="5"/>
      <c r="V87" s="5"/>
      <c r="W87" s="5"/>
      <c r="X87" s="5"/>
      <c r="Y87" s="5"/>
      <c r="Z87" s="5"/>
      <c r="AA87" s="5"/>
      <c r="AB87" s="5"/>
      <c r="AC87" s="5"/>
      <c r="AD87" s="5"/>
      <c r="AE87" s="5"/>
      <c r="AF87" s="5"/>
      <c r="AG87" s="5"/>
      <c r="AH87" s="5"/>
      <c r="AI87" s="5"/>
      <c r="AJ87" s="5"/>
      <c r="AK87" s="5"/>
      <c r="AL87" s="5"/>
      <c r="AM87" s="5"/>
      <c r="AN87" s="5"/>
      <c r="AO87" s="5"/>
      <c r="AP87" s="5"/>
    </row>
    <row r="88" spans="1:42" x14ac:dyDescent="0.25">
      <c r="M88" s="5"/>
      <c r="N88" s="5"/>
      <c r="O88" s="5"/>
      <c r="P88" s="214"/>
      <c r="Q88" s="214"/>
      <c r="R88" s="5"/>
    </row>
    <row r="89" spans="1:42" x14ac:dyDescent="0.25">
      <c r="P89" s="214"/>
      <c r="Q89" s="214"/>
    </row>
  </sheetData>
  <mergeCells count="146">
    <mergeCell ref="C23:E23"/>
    <mergeCell ref="C55:C57"/>
    <mergeCell ref="F55:G55"/>
    <mergeCell ref="I55:J55"/>
    <mergeCell ref="F56:G56"/>
    <mergeCell ref="I56:J56"/>
    <mergeCell ref="K52:L52"/>
    <mergeCell ref="C53:C54"/>
    <mergeCell ref="F53:G53"/>
    <mergeCell ref="I53:J53"/>
    <mergeCell ref="K53:L53"/>
    <mergeCell ref="F54:G54"/>
    <mergeCell ref="I54:J54"/>
    <mergeCell ref="K54:L54"/>
    <mergeCell ref="C48:C52"/>
    <mergeCell ref="F52:G52"/>
    <mergeCell ref="I52:J52"/>
    <mergeCell ref="K56:L56"/>
    <mergeCell ref="F57:G57"/>
    <mergeCell ref="I57:J57"/>
    <mergeCell ref="K57:L57"/>
    <mergeCell ref="K55:L55"/>
    <mergeCell ref="F37:G37"/>
    <mergeCell ref="I37:J37"/>
    <mergeCell ref="K37:L37"/>
    <mergeCell ref="F38:G38"/>
    <mergeCell ref="I38:J38"/>
    <mergeCell ref="K50:L50"/>
    <mergeCell ref="F51:G51"/>
    <mergeCell ref="I51:J51"/>
    <mergeCell ref="K51:L51"/>
    <mergeCell ref="K48:L48"/>
    <mergeCell ref="F49:G49"/>
    <mergeCell ref="I49:J49"/>
    <mergeCell ref="K49:L49"/>
    <mergeCell ref="F48:G48"/>
    <mergeCell ref="I48:J48"/>
    <mergeCell ref="F50:G50"/>
    <mergeCell ref="I50:J50"/>
    <mergeCell ref="C44:C47"/>
    <mergeCell ref="F44:G44"/>
    <mergeCell ref="I44:J44"/>
    <mergeCell ref="K44:L44"/>
    <mergeCell ref="F46:G46"/>
    <mergeCell ref="I46:J46"/>
    <mergeCell ref="K46:L46"/>
    <mergeCell ref="F42:G42"/>
    <mergeCell ref="I42:J42"/>
    <mergeCell ref="K42:L42"/>
    <mergeCell ref="F47:G47"/>
    <mergeCell ref="I47:J47"/>
    <mergeCell ref="K47:L47"/>
    <mergeCell ref="F45:G45"/>
    <mergeCell ref="I45:J45"/>
    <mergeCell ref="K45:L45"/>
    <mergeCell ref="M3:P3"/>
    <mergeCell ref="F29:G29"/>
    <mergeCell ref="I29:J29"/>
    <mergeCell ref="K29:L29"/>
    <mergeCell ref="N29:O29"/>
    <mergeCell ref="F30:G30"/>
    <mergeCell ref="I30:J30"/>
    <mergeCell ref="K30:L30"/>
    <mergeCell ref="F31:G31"/>
    <mergeCell ref="I31:J31"/>
    <mergeCell ref="K31:L31"/>
    <mergeCell ref="N30:O30"/>
    <mergeCell ref="N31:O31"/>
    <mergeCell ref="M13:P13"/>
    <mergeCell ref="M4:P4"/>
    <mergeCell ref="M5:P5"/>
    <mergeCell ref="M6:P6"/>
    <mergeCell ref="M7:P7"/>
    <mergeCell ref="M8:P8"/>
    <mergeCell ref="M9:P9"/>
    <mergeCell ref="M10:P10"/>
    <mergeCell ref="M11:P11"/>
    <mergeCell ref="M12:P12"/>
    <mergeCell ref="C21:C22"/>
    <mergeCell ref="K3:L3"/>
    <mergeCell ref="K4:L4"/>
    <mergeCell ref="K5:L5"/>
    <mergeCell ref="K6:L6"/>
    <mergeCell ref="K7:L7"/>
    <mergeCell ref="K8:L8"/>
    <mergeCell ref="K9:L9"/>
    <mergeCell ref="K12:L12"/>
    <mergeCell ref="K13:L13"/>
    <mergeCell ref="K10:L10"/>
    <mergeCell ref="K11:L11"/>
    <mergeCell ref="N56:O56"/>
    <mergeCell ref="N57:O57"/>
    <mergeCell ref="N33:O33"/>
    <mergeCell ref="N34:O34"/>
    <mergeCell ref="N36:O36"/>
    <mergeCell ref="N37:O37"/>
    <mergeCell ref="N38:O38"/>
    <mergeCell ref="N39:O39"/>
    <mergeCell ref="N48:O48"/>
    <mergeCell ref="N49:O49"/>
    <mergeCell ref="N42:O42"/>
    <mergeCell ref="N43:O43"/>
    <mergeCell ref="N40:O40"/>
    <mergeCell ref="N41:O41"/>
    <mergeCell ref="N46:O46"/>
    <mergeCell ref="N47:O47"/>
    <mergeCell ref="N44:O44"/>
    <mergeCell ref="N45:O45"/>
    <mergeCell ref="N54:O54"/>
    <mergeCell ref="N55:O55"/>
    <mergeCell ref="N35:O35"/>
    <mergeCell ref="K36:L36"/>
    <mergeCell ref="F33:G33"/>
    <mergeCell ref="I33:J33"/>
    <mergeCell ref="K33:L33"/>
    <mergeCell ref="K32:L32"/>
    <mergeCell ref="F35:G35"/>
    <mergeCell ref="I35:J35"/>
    <mergeCell ref="K35:L35"/>
    <mergeCell ref="I34:J34"/>
    <mergeCell ref="K34:L34"/>
    <mergeCell ref="F36:G36"/>
    <mergeCell ref="C30:C37"/>
    <mergeCell ref="N50:O50"/>
    <mergeCell ref="N51:O51"/>
    <mergeCell ref="N52:O52"/>
    <mergeCell ref="N53:O53"/>
    <mergeCell ref="C38:C43"/>
    <mergeCell ref="K38:L38"/>
    <mergeCell ref="F39:G39"/>
    <mergeCell ref="I39:J39"/>
    <mergeCell ref="K39:L39"/>
    <mergeCell ref="F40:G40"/>
    <mergeCell ref="F43:G43"/>
    <mergeCell ref="I43:J43"/>
    <mergeCell ref="K43:L43"/>
    <mergeCell ref="I40:J40"/>
    <mergeCell ref="K40:L40"/>
    <mergeCell ref="F41:G41"/>
    <mergeCell ref="I41:J41"/>
    <mergeCell ref="K41:L41"/>
    <mergeCell ref="F34:G34"/>
    <mergeCell ref="N32:O32"/>
    <mergeCell ref="F32:G32"/>
    <mergeCell ref="I32:J32"/>
    <mergeCell ref="I36:J36"/>
  </mergeCells>
  <phoneticPr fontId="13" type="noConversion"/>
  <dataValidations count="1">
    <dataValidation type="list" allowBlank="1" showInputMessage="1" showErrorMessage="1" sqref="E53" xr:uid="{92D4536C-A239-45D3-9FBF-6C4F92B20ED3}">
      <formula1>DOMAINES</formula1>
    </dataValidation>
  </dataValidations>
  <pageMargins left="3.937007874015748E-2" right="3.937007874015748E-2" top="0.19685039370078741" bottom="0.19685039370078741" header="0.11811023622047245" footer="0.11811023622047245"/>
  <pageSetup paperSize="9" scale="38" fitToHeight="0" orientation="landscape" r:id="rId1"/>
  <rowBreaks count="3" manualBreakCount="3">
    <brk id="26" max="15" man="1"/>
    <brk id="37" max="15" man="1"/>
    <brk id="47" max="1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6A21B-DA04-4F5F-BF67-047AB85E0827}">
  <sheetPr codeName="Feuil4">
    <tabColor rgb="FFFF0000"/>
    <pageSetUpPr fitToPage="1"/>
  </sheetPr>
  <dimension ref="A1:AU76"/>
  <sheetViews>
    <sheetView showGridLines="0" topLeftCell="A51" zoomScale="50" zoomScaleNormal="50" zoomScaleSheetLayoutView="40" workbookViewId="0">
      <selection activeCell="K52" sqref="K52:L52"/>
    </sheetView>
  </sheetViews>
  <sheetFormatPr baseColWidth="10" defaultColWidth="11.42578125" defaultRowHeight="15" x14ac:dyDescent="0.25"/>
  <cols>
    <col min="1" max="1" width="5.7109375" customWidth="1"/>
    <col min="2" max="2" width="20.7109375" customWidth="1"/>
    <col min="3" max="3" width="34.7109375" customWidth="1"/>
    <col min="4" max="4" width="38.7109375" style="207" customWidth="1"/>
    <col min="5" max="5" width="34.7109375" customWidth="1"/>
    <col min="6" max="12" width="27" customWidth="1"/>
    <col min="13" max="15" width="14.140625" customWidth="1"/>
    <col min="16" max="16" width="16.28515625" customWidth="1"/>
    <col min="17" max="17" width="23" customWidth="1"/>
    <col min="18" max="18" width="8.85546875" customWidth="1"/>
    <col min="19" max="19" width="17.7109375" bestFit="1" customWidth="1"/>
    <col min="20" max="20" width="15.5703125" bestFit="1" customWidth="1"/>
    <col min="21" max="21" width="14.85546875" bestFit="1" customWidth="1"/>
    <col min="22" max="22" width="15.140625" bestFit="1" customWidth="1"/>
    <col min="23" max="23" width="13" bestFit="1" customWidth="1"/>
    <col min="41" max="16384" width="11.42578125" style="186"/>
  </cols>
  <sheetData>
    <row r="1" spans="1:40" ht="202.9" customHeight="1" x14ac:dyDescent="0.25">
      <c r="A1" s="5"/>
      <c r="B1" s="5"/>
      <c r="C1" s="5"/>
      <c r="D1" s="37"/>
      <c r="E1" s="5"/>
      <c r="F1" s="5"/>
      <c r="G1" s="5"/>
      <c r="H1" s="5"/>
      <c r="I1" s="5"/>
      <c r="J1" s="9"/>
      <c r="K1" s="10"/>
      <c r="L1" s="5"/>
      <c r="M1" s="5"/>
      <c r="N1" s="225"/>
      <c r="O1" s="5"/>
      <c r="P1" s="5"/>
      <c r="Q1" s="5"/>
      <c r="R1" s="5"/>
      <c r="S1" s="5"/>
      <c r="T1" s="5"/>
      <c r="U1" s="5"/>
      <c r="V1" s="5"/>
      <c r="W1" s="5"/>
      <c r="X1" s="5"/>
      <c r="Y1" s="5"/>
      <c r="Z1" s="5"/>
      <c r="AA1" s="5"/>
      <c r="AB1" s="5"/>
      <c r="AC1" s="5"/>
      <c r="AD1" s="5"/>
      <c r="AE1" s="5"/>
      <c r="AF1" s="5"/>
      <c r="AG1" s="5"/>
      <c r="AH1" s="5"/>
      <c r="AI1" s="5"/>
      <c r="AJ1" s="5"/>
      <c r="AK1" s="5"/>
      <c r="AL1" s="5"/>
      <c r="AM1" s="5"/>
      <c r="AN1" s="5"/>
    </row>
    <row r="2" spans="1:40" ht="60" customHeight="1" x14ac:dyDescent="0.25">
      <c r="A2" s="5"/>
      <c r="B2" s="5"/>
      <c r="C2" s="5"/>
      <c r="D2" s="37"/>
      <c r="E2" s="5"/>
      <c r="F2" s="5"/>
      <c r="G2" s="5"/>
      <c r="H2" s="5"/>
      <c r="I2" s="5"/>
      <c r="J2" s="9"/>
      <c r="K2" s="84" t="s">
        <v>86</v>
      </c>
      <c r="L2" s="5"/>
      <c r="M2" s="5"/>
      <c r="N2" s="225"/>
      <c r="O2" s="5"/>
      <c r="P2" s="5"/>
      <c r="Q2" s="5"/>
      <c r="R2" s="5"/>
      <c r="S2" s="5"/>
      <c r="T2" s="5"/>
      <c r="U2" s="5"/>
      <c r="V2" s="5"/>
      <c r="W2" s="5"/>
      <c r="X2" s="5"/>
      <c r="Y2" s="5"/>
      <c r="Z2" s="5"/>
      <c r="AA2" s="5"/>
      <c r="AB2" s="5"/>
      <c r="AC2" s="5"/>
      <c r="AD2" s="5"/>
      <c r="AE2" s="5"/>
      <c r="AF2" s="5"/>
      <c r="AG2" s="5"/>
      <c r="AH2" s="5"/>
      <c r="AI2" s="5"/>
      <c r="AJ2" s="5"/>
      <c r="AK2" s="5"/>
      <c r="AL2" s="5"/>
      <c r="AM2" s="5"/>
      <c r="AN2" s="5"/>
    </row>
    <row r="3" spans="1:40" ht="38.1" customHeight="1" x14ac:dyDescent="0.25">
      <c r="A3" s="5"/>
      <c r="B3" s="5"/>
      <c r="C3" s="5"/>
      <c r="D3" s="37"/>
      <c r="E3" s="5"/>
      <c r="F3" s="5"/>
      <c r="G3" s="5"/>
      <c r="H3" s="5"/>
      <c r="I3" s="5"/>
      <c r="J3" s="9"/>
      <c r="K3" s="337" t="s">
        <v>68</v>
      </c>
      <c r="L3" s="337"/>
      <c r="M3" s="338" t="s">
        <v>72</v>
      </c>
      <c r="N3" s="338"/>
      <c r="O3" s="338"/>
      <c r="P3" s="338"/>
      <c r="Q3" s="5"/>
      <c r="R3" s="5"/>
      <c r="S3" s="5"/>
      <c r="T3" s="5"/>
      <c r="U3" s="5"/>
      <c r="V3" s="5"/>
      <c r="W3" s="5"/>
      <c r="X3" s="5"/>
      <c r="Y3" s="5"/>
      <c r="Z3" s="5"/>
      <c r="AA3" s="5"/>
      <c r="AB3" s="5"/>
      <c r="AC3" s="5"/>
      <c r="AD3" s="5"/>
      <c r="AE3" s="5"/>
      <c r="AF3" s="5"/>
      <c r="AG3" s="5"/>
      <c r="AH3" s="5"/>
      <c r="AI3" s="5"/>
      <c r="AJ3" s="5"/>
      <c r="AK3" s="5"/>
      <c r="AL3" s="5"/>
      <c r="AM3" s="5"/>
      <c r="AN3" s="5"/>
    </row>
    <row r="4" spans="1:40" ht="38.1" customHeight="1" x14ac:dyDescent="0.25">
      <c r="A4" s="5"/>
      <c r="B4" s="5"/>
      <c r="C4" s="5"/>
      <c r="D4" s="37"/>
      <c r="E4" s="5"/>
      <c r="F4" s="5"/>
      <c r="G4" s="5"/>
      <c r="H4" s="5"/>
      <c r="I4" s="5"/>
      <c r="J4" s="9"/>
      <c r="K4" s="337" t="s">
        <v>47</v>
      </c>
      <c r="L4" s="337"/>
      <c r="M4" s="339" t="s">
        <v>48</v>
      </c>
      <c r="N4" s="339"/>
      <c r="O4" s="339"/>
      <c r="P4" s="339"/>
      <c r="Q4" s="5"/>
      <c r="R4" s="5"/>
      <c r="S4" s="5"/>
      <c r="T4" s="5"/>
      <c r="U4" s="5"/>
      <c r="V4" s="5"/>
      <c r="W4" s="5"/>
      <c r="X4" s="5"/>
      <c r="Y4" s="5"/>
      <c r="Z4" s="5"/>
      <c r="AA4" s="5"/>
      <c r="AB4" s="5"/>
      <c r="AC4" s="5"/>
      <c r="AD4" s="5"/>
      <c r="AE4" s="5"/>
      <c r="AF4" s="5"/>
      <c r="AG4" s="5"/>
      <c r="AH4" s="5"/>
      <c r="AI4" s="5"/>
      <c r="AJ4" s="5"/>
      <c r="AK4" s="5"/>
      <c r="AL4" s="5"/>
      <c r="AM4" s="5"/>
      <c r="AN4" s="5"/>
    </row>
    <row r="5" spans="1:40" ht="38.1" customHeight="1" x14ac:dyDescent="0.25">
      <c r="A5" s="5"/>
      <c r="B5" s="5"/>
      <c r="C5" s="5"/>
      <c r="D5" s="37"/>
      <c r="E5" s="5"/>
      <c r="F5" s="5"/>
      <c r="G5" s="5"/>
      <c r="H5" s="5"/>
      <c r="I5" s="5"/>
      <c r="J5" s="9"/>
      <c r="K5" s="337" t="s">
        <v>49</v>
      </c>
      <c r="L5" s="337"/>
      <c r="M5" s="338" t="s">
        <v>50</v>
      </c>
      <c r="N5" s="338"/>
      <c r="O5" s="338"/>
      <c r="P5" s="338"/>
      <c r="Q5" s="5"/>
      <c r="R5" s="5"/>
      <c r="S5" s="5"/>
      <c r="T5" s="5"/>
      <c r="U5" s="5"/>
      <c r="V5" s="5"/>
      <c r="W5" s="5"/>
      <c r="X5" s="5"/>
      <c r="Y5" s="5"/>
      <c r="Z5" s="5"/>
      <c r="AA5" s="5"/>
      <c r="AB5" s="5"/>
      <c r="AC5" s="5"/>
      <c r="AD5" s="5"/>
      <c r="AE5" s="5"/>
      <c r="AF5" s="5"/>
      <c r="AG5" s="5"/>
      <c r="AH5" s="5"/>
      <c r="AI5" s="5"/>
      <c r="AJ5" s="5"/>
      <c r="AK5" s="5"/>
      <c r="AL5" s="5"/>
      <c r="AM5" s="5"/>
      <c r="AN5" s="5"/>
    </row>
    <row r="6" spans="1:40" ht="38.1" customHeight="1" x14ac:dyDescent="0.25">
      <c r="A6" s="5"/>
      <c r="B6" s="5"/>
      <c r="C6" s="5"/>
      <c r="D6" s="37"/>
      <c r="E6" s="5"/>
      <c r="F6" s="5"/>
      <c r="G6" s="5"/>
      <c r="H6" s="5"/>
      <c r="I6" s="5"/>
      <c r="J6" s="9"/>
      <c r="K6" s="337" t="s">
        <v>27</v>
      </c>
      <c r="L6" s="337"/>
      <c r="M6" s="339" t="s">
        <v>85</v>
      </c>
      <c r="N6" s="339"/>
      <c r="O6" s="339"/>
      <c r="P6" s="339"/>
      <c r="Q6" s="5"/>
      <c r="R6" s="5"/>
      <c r="S6" s="5"/>
      <c r="T6" s="5"/>
      <c r="U6" s="5"/>
      <c r="V6" s="5"/>
      <c r="W6" s="5"/>
      <c r="X6" s="5"/>
      <c r="Y6" s="5"/>
      <c r="Z6" s="5"/>
      <c r="AA6" s="5"/>
      <c r="AB6" s="5"/>
      <c r="AC6" s="5"/>
      <c r="AD6" s="5"/>
      <c r="AE6" s="5"/>
      <c r="AF6" s="5"/>
      <c r="AG6" s="5"/>
      <c r="AH6" s="5"/>
      <c r="AI6" s="5"/>
      <c r="AJ6" s="5"/>
      <c r="AK6" s="5"/>
      <c r="AL6" s="5"/>
      <c r="AM6" s="5"/>
      <c r="AN6" s="5"/>
    </row>
    <row r="7" spans="1:40" ht="38.1" customHeight="1" x14ac:dyDescent="0.25">
      <c r="A7" s="5"/>
      <c r="B7" s="5"/>
      <c r="C7" s="5"/>
      <c r="D7" s="37"/>
      <c r="E7" s="5"/>
      <c r="F7" s="5"/>
      <c r="G7" s="5"/>
      <c r="H7" s="5"/>
      <c r="I7" s="5"/>
      <c r="J7" s="9"/>
      <c r="K7" s="337" t="s">
        <v>51</v>
      </c>
      <c r="L7" s="337"/>
      <c r="M7" s="340">
        <v>44846</v>
      </c>
      <c r="N7" s="340"/>
      <c r="O7" s="340"/>
      <c r="P7" s="340"/>
      <c r="Q7" s="5"/>
      <c r="R7" s="5"/>
      <c r="S7" s="5"/>
      <c r="T7" s="5"/>
      <c r="U7" s="5"/>
      <c r="V7" s="5"/>
      <c r="W7" s="5"/>
      <c r="X7" s="5"/>
      <c r="Y7" s="5"/>
      <c r="Z7" s="5"/>
      <c r="AA7" s="5"/>
      <c r="AB7" s="5"/>
      <c r="AC7" s="5"/>
      <c r="AD7" s="5"/>
      <c r="AE7" s="5"/>
      <c r="AF7" s="5"/>
      <c r="AG7" s="5"/>
      <c r="AH7" s="5"/>
      <c r="AI7" s="5"/>
      <c r="AJ7" s="5"/>
      <c r="AK7" s="5"/>
      <c r="AL7" s="5"/>
      <c r="AM7" s="5"/>
      <c r="AN7" s="5"/>
    </row>
    <row r="8" spans="1:40" ht="38.1" customHeight="1" x14ac:dyDescent="0.25">
      <c r="A8" s="5"/>
      <c r="B8" s="5"/>
      <c r="C8" s="5"/>
      <c r="D8" s="37"/>
      <c r="E8" s="5"/>
      <c r="F8" s="5"/>
      <c r="G8" s="5"/>
      <c r="H8" s="5"/>
      <c r="I8" s="5"/>
      <c r="J8" s="9"/>
      <c r="K8" s="337" t="s">
        <v>52</v>
      </c>
      <c r="L8" s="337"/>
      <c r="M8" s="341">
        <v>46716</v>
      </c>
      <c r="N8" s="341"/>
      <c r="O8" s="341"/>
      <c r="P8" s="341"/>
      <c r="Q8" s="5"/>
      <c r="R8" s="5"/>
      <c r="S8" s="5"/>
      <c r="T8" s="5"/>
      <c r="U8" s="5"/>
      <c r="V8" s="5"/>
      <c r="W8" s="5"/>
      <c r="X8" s="5"/>
      <c r="Y8" s="5"/>
      <c r="Z8" s="5"/>
      <c r="AA8" s="5"/>
      <c r="AB8" s="5"/>
      <c r="AC8" s="5"/>
      <c r="AD8" s="5"/>
      <c r="AE8" s="5"/>
      <c r="AF8" s="5"/>
      <c r="AG8" s="5"/>
      <c r="AH8" s="5"/>
      <c r="AI8" s="5"/>
      <c r="AJ8" s="5"/>
      <c r="AK8" s="5"/>
      <c r="AL8" s="5"/>
      <c r="AM8" s="5"/>
      <c r="AN8" s="5"/>
    </row>
    <row r="9" spans="1:40" ht="38.1" customHeight="1" x14ac:dyDescent="0.25">
      <c r="A9" s="5"/>
      <c r="B9" s="5"/>
      <c r="C9" s="5"/>
      <c r="D9" s="37"/>
      <c r="E9" s="5"/>
      <c r="F9" s="5"/>
      <c r="G9" s="5"/>
      <c r="H9" s="5"/>
      <c r="I9" s="5"/>
      <c r="J9" s="9"/>
      <c r="K9" s="337" t="s">
        <v>59</v>
      </c>
      <c r="L9" s="337"/>
      <c r="M9" s="338" t="s">
        <v>503</v>
      </c>
      <c r="N9" s="338"/>
      <c r="O9" s="338"/>
      <c r="P9" s="338"/>
      <c r="Q9" s="5"/>
      <c r="R9" s="5"/>
      <c r="S9" s="5"/>
      <c r="T9" s="5"/>
      <c r="U9" s="5"/>
      <c r="V9" s="5"/>
      <c r="W9" s="5"/>
      <c r="X9" s="5"/>
      <c r="Y9" s="5"/>
      <c r="Z9" s="5"/>
      <c r="AA9" s="5"/>
      <c r="AB9" s="5"/>
      <c r="AC9" s="5"/>
      <c r="AD9" s="5"/>
      <c r="AE9" s="5"/>
      <c r="AF9" s="5"/>
      <c r="AG9" s="5"/>
      <c r="AH9" s="5"/>
      <c r="AI9" s="5"/>
      <c r="AJ9" s="5"/>
      <c r="AK9" s="5"/>
      <c r="AL9" s="5"/>
      <c r="AM9" s="5"/>
      <c r="AN9" s="5"/>
    </row>
    <row r="10" spans="1:40" ht="42.6" customHeight="1" x14ac:dyDescent="0.25">
      <c r="A10" s="5"/>
      <c r="B10" s="5"/>
      <c r="C10" s="5"/>
      <c r="D10" s="37"/>
      <c r="E10" s="5"/>
      <c r="F10" s="5"/>
      <c r="G10" s="5"/>
      <c r="H10" s="5"/>
      <c r="I10" s="5"/>
      <c r="J10" s="9"/>
      <c r="K10" s="337" t="s">
        <v>66</v>
      </c>
      <c r="L10" s="337"/>
      <c r="M10" s="339" t="s">
        <v>91</v>
      </c>
      <c r="N10" s="339"/>
      <c r="O10" s="339"/>
      <c r="P10" s="339"/>
      <c r="Q10" s="5"/>
      <c r="R10" s="5"/>
      <c r="S10" s="5"/>
      <c r="T10" s="5"/>
      <c r="U10" s="5"/>
      <c r="V10" s="5"/>
      <c r="W10" s="5"/>
      <c r="X10" s="5"/>
      <c r="Y10" s="5"/>
      <c r="Z10" s="5"/>
      <c r="AA10" s="5"/>
      <c r="AB10" s="5"/>
      <c r="AC10" s="5"/>
      <c r="AD10" s="5"/>
      <c r="AE10" s="5"/>
      <c r="AF10" s="5"/>
      <c r="AG10" s="5"/>
      <c r="AH10" s="5"/>
      <c r="AI10" s="5"/>
      <c r="AJ10" s="5"/>
      <c r="AK10" s="5"/>
      <c r="AL10" s="5"/>
      <c r="AM10" s="5"/>
      <c r="AN10" s="5"/>
    </row>
    <row r="11" spans="1:40" ht="38.1" customHeight="1" x14ac:dyDescent="0.25">
      <c r="A11" s="5"/>
      <c r="B11" s="5"/>
      <c r="C11" s="5"/>
      <c r="D11" s="37"/>
      <c r="E11" s="5"/>
      <c r="F11" s="5"/>
      <c r="G11" s="5"/>
      <c r="H11" s="5"/>
      <c r="I11" s="5"/>
      <c r="J11" s="9"/>
      <c r="K11" s="337" t="s">
        <v>55</v>
      </c>
      <c r="L11" s="337"/>
      <c r="M11" s="347" t="s">
        <v>87</v>
      </c>
      <c r="N11" s="347"/>
      <c r="O11" s="347"/>
      <c r="P11" s="347"/>
      <c r="Q11" s="5"/>
      <c r="R11" s="5"/>
      <c r="S11" s="5"/>
      <c r="T11" s="5"/>
      <c r="U11" s="5"/>
      <c r="V11" s="5"/>
      <c r="W11" s="5"/>
      <c r="X11" s="5"/>
      <c r="Y11" s="5"/>
      <c r="Z11" s="5"/>
      <c r="AA11" s="5"/>
      <c r="AB11" s="5"/>
      <c r="AC11" s="5"/>
      <c r="AD11" s="5"/>
      <c r="AE11" s="5"/>
      <c r="AF11" s="5"/>
      <c r="AG11" s="5"/>
      <c r="AH11" s="5"/>
      <c r="AI11" s="5"/>
      <c r="AJ11" s="5"/>
      <c r="AK11" s="5"/>
      <c r="AL11" s="5"/>
      <c r="AM11" s="5"/>
      <c r="AN11" s="5"/>
    </row>
    <row r="12" spans="1:40" ht="38.1" customHeight="1" x14ac:dyDescent="0.25">
      <c r="A12" s="5"/>
      <c r="B12" s="5"/>
      <c r="C12" s="5"/>
      <c r="D12" s="37"/>
      <c r="E12" s="5"/>
      <c r="F12" s="5"/>
      <c r="G12" s="5"/>
      <c r="H12" s="5"/>
      <c r="I12" s="5"/>
      <c r="J12" s="9"/>
      <c r="K12" s="337" t="s">
        <v>58</v>
      </c>
      <c r="L12" s="337"/>
      <c r="M12" s="339" t="s">
        <v>62</v>
      </c>
      <c r="N12" s="339"/>
      <c r="O12" s="339"/>
      <c r="P12" s="339"/>
      <c r="Q12" s="5"/>
      <c r="R12" s="5"/>
      <c r="S12" s="5"/>
      <c r="T12" s="5"/>
      <c r="U12" s="5"/>
      <c r="V12" s="5"/>
      <c r="W12" s="5"/>
      <c r="X12" s="5"/>
      <c r="Y12" s="5"/>
      <c r="Z12" s="5"/>
      <c r="AA12" s="5"/>
      <c r="AB12" s="5"/>
      <c r="AC12" s="5"/>
      <c r="AD12" s="5"/>
      <c r="AE12" s="5"/>
      <c r="AF12" s="5"/>
      <c r="AG12" s="5"/>
      <c r="AH12" s="5"/>
      <c r="AI12" s="5"/>
      <c r="AJ12" s="5"/>
      <c r="AK12" s="5"/>
      <c r="AL12" s="5"/>
      <c r="AM12" s="5"/>
      <c r="AN12" s="5"/>
    </row>
    <row r="13" spans="1:40" ht="38.1" customHeight="1" x14ac:dyDescent="0.25">
      <c r="A13" s="5"/>
      <c r="B13" s="5"/>
      <c r="C13" s="5"/>
      <c r="D13" s="37"/>
      <c r="E13" s="5"/>
      <c r="F13" s="5"/>
      <c r="G13" s="5"/>
      <c r="H13" s="5"/>
      <c r="I13" s="5"/>
      <c r="J13" s="9"/>
      <c r="K13" s="337" t="s">
        <v>57</v>
      </c>
      <c r="L13" s="337"/>
      <c r="M13" s="342" t="s">
        <v>61</v>
      </c>
      <c r="N13" s="342"/>
      <c r="O13" s="342"/>
      <c r="P13" s="342"/>
      <c r="Q13" s="5"/>
      <c r="R13" s="5"/>
      <c r="S13" s="5"/>
      <c r="T13" s="5"/>
      <c r="U13" s="5"/>
      <c r="V13" s="5"/>
      <c r="W13" s="5"/>
      <c r="X13" s="5"/>
      <c r="Y13" s="5"/>
      <c r="Z13" s="5"/>
      <c r="AA13" s="5"/>
      <c r="AB13" s="5"/>
      <c r="AC13" s="5"/>
      <c r="AD13" s="5"/>
      <c r="AE13" s="5"/>
      <c r="AF13" s="5"/>
      <c r="AG13" s="5"/>
      <c r="AH13" s="5"/>
      <c r="AI13" s="5"/>
      <c r="AJ13" s="5"/>
      <c r="AK13" s="5"/>
      <c r="AL13" s="5"/>
      <c r="AM13" s="5"/>
      <c r="AN13" s="5"/>
    </row>
    <row r="14" spans="1:40" ht="31.15" customHeight="1" x14ac:dyDescent="0.3">
      <c r="A14" s="5"/>
      <c r="B14" s="5"/>
      <c r="C14" s="58"/>
      <c r="D14" s="37"/>
      <c r="E14" s="5"/>
      <c r="F14" s="5"/>
      <c r="G14" s="5"/>
      <c r="H14" s="5"/>
      <c r="I14" s="5"/>
      <c r="J14" s="5"/>
      <c r="K14" s="5"/>
      <c r="L14" s="5"/>
      <c r="M14" s="5"/>
      <c r="N14" s="225"/>
      <c r="O14" s="5"/>
      <c r="P14" s="5"/>
      <c r="Q14" s="5"/>
      <c r="R14" s="5"/>
      <c r="S14" s="5"/>
      <c r="T14" s="5"/>
      <c r="U14" s="5"/>
      <c r="V14" s="5"/>
      <c r="W14" s="5"/>
      <c r="X14" s="5"/>
      <c r="Y14" s="5"/>
      <c r="Z14" s="5"/>
      <c r="AA14" s="5"/>
      <c r="AB14" s="5"/>
      <c r="AC14" s="5"/>
      <c r="AD14" s="5"/>
      <c r="AE14" s="5"/>
      <c r="AF14" s="5"/>
      <c r="AG14" s="5"/>
      <c r="AH14" s="5"/>
      <c r="AI14" s="5"/>
      <c r="AJ14" s="5"/>
      <c r="AK14" s="5"/>
      <c r="AL14" s="5"/>
      <c r="AM14" s="5"/>
      <c r="AN14" s="5"/>
    </row>
    <row r="15" spans="1:40" s="187" customFormat="1" ht="71.25" customHeight="1" thickBot="1" x14ac:dyDescent="0.3">
      <c r="A15" s="11"/>
      <c r="B15" s="11"/>
      <c r="C15" s="90" t="s">
        <v>30</v>
      </c>
      <c r="D15" s="198" t="s">
        <v>15</v>
      </c>
      <c r="E15" s="90" t="s">
        <v>29</v>
      </c>
      <c r="F15" s="66" t="s">
        <v>82</v>
      </c>
      <c r="G15" s="66" t="s">
        <v>81</v>
      </c>
      <c r="H15" s="66" t="s">
        <v>84</v>
      </c>
      <c r="I15" s="66" t="s">
        <v>507</v>
      </c>
      <c r="J15" s="66" t="s">
        <v>430</v>
      </c>
      <c r="K15" s="66" t="s">
        <v>431</v>
      </c>
      <c r="L15" s="66" t="s">
        <v>83</v>
      </c>
      <c r="M15" s="67"/>
      <c r="N15" s="53"/>
      <c r="O15" s="53"/>
      <c r="P15" s="11"/>
      <c r="Q15" s="11"/>
      <c r="R15" s="11"/>
      <c r="S15" s="11"/>
      <c r="T15" s="11"/>
      <c r="U15" s="11"/>
      <c r="V15" s="11"/>
      <c r="W15" s="11"/>
      <c r="X15" s="11"/>
      <c r="Y15" s="11"/>
      <c r="Z15" s="11"/>
      <c r="AA15" s="11"/>
      <c r="AB15" s="11"/>
      <c r="AC15" s="11"/>
      <c r="AD15" s="11"/>
      <c r="AE15" s="11"/>
      <c r="AF15" s="11"/>
      <c r="AG15" s="11"/>
      <c r="AH15" s="11"/>
      <c r="AI15" s="11"/>
      <c r="AJ15" s="11"/>
      <c r="AK15" s="11"/>
      <c r="AL15" s="11"/>
      <c r="AM15" s="11"/>
    </row>
    <row r="16" spans="1:40" s="187" customFormat="1" ht="60" customHeight="1" thickTop="1" thickBot="1" x14ac:dyDescent="0.3">
      <c r="A16" s="11"/>
      <c r="B16" s="11"/>
      <c r="C16" s="47" t="s">
        <v>9</v>
      </c>
      <c r="D16" s="67" t="s">
        <v>10</v>
      </c>
      <c r="E16" s="68" t="s">
        <v>90</v>
      </c>
      <c r="F16" s="303">
        <v>3</v>
      </c>
      <c r="G16" s="304">
        <v>136868377.07999998</v>
      </c>
      <c r="H16" s="305">
        <v>33747120.480000004</v>
      </c>
      <c r="I16" s="305">
        <v>1342246.75</v>
      </c>
      <c r="J16" s="305">
        <v>35089367.230000004</v>
      </c>
      <c r="K16" s="305">
        <v>101779009.84999999</v>
      </c>
      <c r="L16" s="69">
        <v>0.46333333333333337</v>
      </c>
      <c r="M16" s="226" t="s">
        <v>18</v>
      </c>
      <c r="N16" s="76" t="s">
        <v>18</v>
      </c>
      <c r="O16" s="77"/>
      <c r="P16" s="11"/>
      <c r="Q16" s="17"/>
      <c r="R16" s="3"/>
      <c r="S16" s="11"/>
      <c r="T16" s="11"/>
      <c r="U16" s="11"/>
      <c r="V16" s="11"/>
      <c r="W16" s="11"/>
      <c r="X16" s="11"/>
      <c r="Y16" s="11"/>
      <c r="Z16" s="11"/>
      <c r="AA16" s="11"/>
      <c r="AB16" s="11"/>
      <c r="AC16" s="11"/>
      <c r="AD16" s="11"/>
      <c r="AE16" s="11"/>
      <c r="AF16" s="11"/>
      <c r="AG16" s="11"/>
      <c r="AH16" s="11"/>
      <c r="AI16" s="11"/>
      <c r="AJ16" s="11"/>
      <c r="AK16" s="11"/>
      <c r="AL16" s="11"/>
      <c r="AM16" s="11"/>
    </row>
    <row r="17" spans="1:47" s="187" customFormat="1" ht="60" customHeight="1" thickTop="1" x14ac:dyDescent="0.25">
      <c r="A17" s="11"/>
      <c r="B17" s="11"/>
      <c r="C17" s="95" t="s">
        <v>580</v>
      </c>
      <c r="D17" s="70" t="s">
        <v>14</v>
      </c>
      <c r="E17" s="71" t="s">
        <v>37</v>
      </c>
      <c r="F17" s="306">
        <v>3</v>
      </c>
      <c r="G17" s="292">
        <v>147341211.19999999</v>
      </c>
      <c r="H17" s="307">
        <v>104260955.42</v>
      </c>
      <c r="I17" s="307">
        <v>27465344.349999998</v>
      </c>
      <c r="J17" s="307">
        <v>131726299.77</v>
      </c>
      <c r="K17" s="307">
        <v>15614911.430000003</v>
      </c>
      <c r="L17" s="72">
        <v>0.98679643116711391</v>
      </c>
      <c r="M17" s="227" t="s">
        <v>18</v>
      </c>
      <c r="N17" s="78" t="s">
        <v>18</v>
      </c>
      <c r="O17" s="79"/>
      <c r="P17" s="11"/>
      <c r="Q17" s="313"/>
      <c r="R17" s="314"/>
      <c r="S17" s="314"/>
      <c r="T17" s="314"/>
      <c r="U17" s="314"/>
      <c r="V17" s="314"/>
      <c r="W17" s="11"/>
      <c r="X17" s="11"/>
      <c r="Y17" s="11"/>
      <c r="Z17" s="11"/>
      <c r="AA17" s="11"/>
      <c r="AB17" s="11"/>
      <c r="AC17" s="11"/>
      <c r="AD17" s="11"/>
      <c r="AE17" s="11"/>
      <c r="AF17" s="11"/>
      <c r="AG17" s="11"/>
      <c r="AH17" s="11"/>
      <c r="AI17" s="11"/>
      <c r="AJ17" s="11"/>
      <c r="AK17" s="11"/>
      <c r="AL17" s="11"/>
      <c r="AM17" s="11"/>
    </row>
    <row r="18" spans="1:47" s="187" customFormat="1" ht="60" customHeight="1" x14ac:dyDescent="0.25">
      <c r="A18" s="11"/>
      <c r="B18" s="11"/>
      <c r="C18" s="54" t="s">
        <v>33</v>
      </c>
      <c r="D18" s="67" t="s">
        <v>92</v>
      </c>
      <c r="E18" s="68" t="s">
        <v>88</v>
      </c>
      <c r="F18" s="308">
        <v>5</v>
      </c>
      <c r="G18" s="309">
        <v>73074660.079999998</v>
      </c>
      <c r="H18" s="310">
        <v>28682917.579999998</v>
      </c>
      <c r="I18" s="310">
        <v>18448890</v>
      </c>
      <c r="J18" s="310">
        <v>47131807.579999998</v>
      </c>
      <c r="K18" s="310">
        <v>25942852.5</v>
      </c>
      <c r="L18" s="69">
        <v>0.57899999999999996</v>
      </c>
      <c r="M18" s="226" t="s">
        <v>18</v>
      </c>
      <c r="N18" s="76" t="s">
        <v>18</v>
      </c>
      <c r="O18" s="77"/>
      <c r="P18" s="11"/>
      <c r="Q18" s="17"/>
      <c r="R18" s="11"/>
      <c r="S18" s="11"/>
      <c r="T18" s="11"/>
      <c r="U18" s="11"/>
      <c r="V18" s="11"/>
      <c r="W18" s="11"/>
      <c r="X18" s="11"/>
      <c r="Y18" s="11"/>
      <c r="Z18" s="11"/>
      <c r="AA18" s="11"/>
      <c r="AB18" s="11"/>
      <c r="AC18" s="11"/>
      <c r="AD18" s="11"/>
      <c r="AE18" s="11"/>
      <c r="AF18" s="11"/>
      <c r="AG18" s="11"/>
      <c r="AH18" s="11"/>
      <c r="AI18" s="11"/>
      <c r="AJ18" s="11"/>
      <c r="AK18" s="11"/>
      <c r="AL18" s="11"/>
      <c r="AM18" s="11"/>
    </row>
    <row r="19" spans="1:47" s="187" customFormat="1" ht="60" customHeight="1" x14ac:dyDescent="0.25">
      <c r="A19" s="11"/>
      <c r="B19" s="11"/>
      <c r="C19" s="48" t="s">
        <v>11</v>
      </c>
      <c r="D19" s="70" t="s">
        <v>12</v>
      </c>
      <c r="E19" s="71" t="s">
        <v>25</v>
      </c>
      <c r="F19" s="306">
        <v>1</v>
      </c>
      <c r="G19" s="292">
        <v>75000000</v>
      </c>
      <c r="H19" s="307">
        <v>38765956.670000002</v>
      </c>
      <c r="I19" s="307">
        <v>10095000</v>
      </c>
      <c r="J19" s="307">
        <v>48860956.670000002</v>
      </c>
      <c r="K19" s="307">
        <v>26139043.329999998</v>
      </c>
      <c r="L19" s="72">
        <v>0.25</v>
      </c>
      <c r="M19" s="72"/>
      <c r="N19" s="78" t="s">
        <v>18</v>
      </c>
      <c r="O19" s="79"/>
      <c r="P19" s="11"/>
      <c r="Q19" s="17"/>
      <c r="R19" s="11"/>
      <c r="S19" s="11"/>
      <c r="T19" s="11"/>
      <c r="U19" s="11"/>
      <c r="V19" s="11"/>
      <c r="W19" s="11"/>
      <c r="X19" s="11"/>
      <c r="Y19" s="11"/>
      <c r="Z19" s="11"/>
      <c r="AA19" s="11"/>
      <c r="AB19" s="11"/>
      <c r="AC19" s="11"/>
      <c r="AD19" s="11"/>
      <c r="AE19" s="11"/>
      <c r="AF19" s="11"/>
      <c r="AG19" s="11"/>
      <c r="AH19" s="11"/>
      <c r="AI19" s="11"/>
      <c r="AJ19" s="11"/>
      <c r="AK19" s="11"/>
      <c r="AL19" s="11"/>
      <c r="AM19" s="11"/>
    </row>
    <row r="20" spans="1:47" s="187" customFormat="1" ht="60" customHeight="1" x14ac:dyDescent="0.25">
      <c r="A20" s="11"/>
      <c r="B20" s="11"/>
      <c r="C20" s="56" t="s">
        <v>38</v>
      </c>
      <c r="D20" s="67" t="s">
        <v>38</v>
      </c>
      <c r="E20" s="68" t="s">
        <v>39</v>
      </c>
      <c r="F20" s="308">
        <v>3</v>
      </c>
      <c r="G20" s="309">
        <v>1772498.79</v>
      </c>
      <c r="H20" s="310">
        <v>1772498.79</v>
      </c>
      <c r="I20" s="310">
        <v>0</v>
      </c>
      <c r="J20" s="310">
        <v>1772498.79</v>
      </c>
      <c r="K20" s="310">
        <v>0</v>
      </c>
      <c r="L20" s="69">
        <v>0.33</v>
      </c>
      <c r="M20" s="76"/>
      <c r="N20" s="76" t="s">
        <v>18</v>
      </c>
      <c r="O20" s="76"/>
      <c r="P20" s="11"/>
      <c r="Q20" s="17"/>
      <c r="R20" s="11"/>
      <c r="S20" s="11"/>
      <c r="T20" s="11"/>
      <c r="U20" s="11"/>
      <c r="V20" s="11"/>
      <c r="W20" s="11"/>
      <c r="X20" s="11"/>
      <c r="Y20" s="11"/>
      <c r="Z20" s="11"/>
      <c r="AA20" s="11"/>
      <c r="AB20" s="11"/>
      <c r="AC20" s="11"/>
      <c r="AD20" s="11"/>
      <c r="AE20" s="11"/>
      <c r="AF20" s="11"/>
      <c r="AG20" s="11"/>
      <c r="AH20" s="11"/>
      <c r="AI20" s="11"/>
      <c r="AJ20" s="11"/>
      <c r="AK20" s="11"/>
      <c r="AL20" s="11"/>
      <c r="AM20" s="11"/>
    </row>
    <row r="21" spans="1:47" s="187" customFormat="1" ht="60" customHeight="1" x14ac:dyDescent="0.25">
      <c r="A21" s="11"/>
      <c r="B21" s="11"/>
      <c r="C21" s="52" t="s">
        <v>7</v>
      </c>
      <c r="D21" s="70" t="s">
        <v>8</v>
      </c>
      <c r="E21" s="71" t="s">
        <v>21</v>
      </c>
      <c r="F21" s="306">
        <v>6</v>
      </c>
      <c r="G21" s="292">
        <v>120646492.43466298</v>
      </c>
      <c r="H21" s="307">
        <v>110352197.76119724</v>
      </c>
      <c r="I21" s="307">
        <v>0</v>
      </c>
      <c r="J21" s="307">
        <v>113473742.99962173</v>
      </c>
      <c r="K21" s="307">
        <v>7172749.4350412516</v>
      </c>
      <c r="L21" s="72">
        <v>0.33</v>
      </c>
      <c r="M21" s="72"/>
      <c r="N21" s="79"/>
      <c r="O21" s="78" t="s">
        <v>18</v>
      </c>
      <c r="P21" s="11"/>
      <c r="Q21" s="17"/>
      <c r="R21" s="11"/>
      <c r="S21" s="11"/>
      <c r="T21" s="11"/>
      <c r="U21" s="11"/>
      <c r="V21" s="11"/>
      <c r="W21" s="11"/>
      <c r="X21" s="11"/>
      <c r="Y21" s="11"/>
      <c r="Z21" s="11"/>
      <c r="AA21" s="11"/>
      <c r="AB21" s="11"/>
      <c r="AC21" s="11"/>
      <c r="AD21" s="11"/>
      <c r="AE21" s="11"/>
      <c r="AF21" s="11"/>
      <c r="AG21" s="11"/>
      <c r="AH21" s="11"/>
      <c r="AI21" s="11"/>
      <c r="AJ21" s="11"/>
      <c r="AK21" s="11"/>
      <c r="AL21" s="11"/>
      <c r="AM21" s="11"/>
    </row>
    <row r="22" spans="1:47" s="187" customFormat="1" ht="60" customHeight="1" x14ac:dyDescent="0.25">
      <c r="A22" s="11"/>
      <c r="B22" s="11"/>
      <c r="C22" s="94" t="s">
        <v>0</v>
      </c>
      <c r="D22" s="67" t="s">
        <v>1</v>
      </c>
      <c r="E22" s="99" t="s">
        <v>20</v>
      </c>
      <c r="F22" s="308">
        <v>3</v>
      </c>
      <c r="G22" s="309">
        <v>17051512</v>
      </c>
      <c r="H22" s="310">
        <v>4557000</v>
      </c>
      <c r="I22" s="310">
        <v>4459000</v>
      </c>
      <c r="J22" s="310">
        <v>9016000</v>
      </c>
      <c r="K22" s="310">
        <v>8035512</v>
      </c>
      <c r="L22" s="69">
        <v>0.49</v>
      </c>
      <c r="M22" s="69"/>
      <c r="N22" s="77"/>
      <c r="O22" s="76" t="s">
        <v>18</v>
      </c>
      <c r="P22" s="11"/>
      <c r="Q22" s="17"/>
      <c r="R22" s="11"/>
      <c r="S22" s="11"/>
      <c r="T22" s="11"/>
      <c r="U22" s="11"/>
      <c r="V22" s="11"/>
      <c r="W22" s="11"/>
      <c r="X22" s="11"/>
      <c r="Y22" s="11"/>
      <c r="Z22" s="11"/>
      <c r="AA22" s="11"/>
      <c r="AB22" s="11"/>
      <c r="AC22" s="11"/>
      <c r="AD22" s="11"/>
      <c r="AE22" s="11"/>
      <c r="AF22" s="11"/>
      <c r="AG22" s="11"/>
      <c r="AH22" s="11"/>
      <c r="AI22" s="11"/>
      <c r="AJ22" s="11"/>
      <c r="AK22" s="11"/>
      <c r="AL22" s="11"/>
      <c r="AM22" s="11"/>
    </row>
    <row r="23" spans="1:47" s="187" customFormat="1" ht="60" customHeight="1" x14ac:dyDescent="0.25">
      <c r="A23" s="11"/>
      <c r="B23" s="11"/>
      <c r="C23" s="51" t="s">
        <v>5</v>
      </c>
      <c r="D23" s="70" t="s">
        <v>40</v>
      </c>
      <c r="E23" s="71" t="s">
        <v>5</v>
      </c>
      <c r="F23" s="306">
        <v>2</v>
      </c>
      <c r="G23" s="292">
        <v>1900327.2999999998</v>
      </c>
      <c r="H23" s="307">
        <v>1800318.2999999998</v>
      </c>
      <c r="I23" s="307">
        <v>100000</v>
      </c>
      <c r="J23" s="307">
        <v>1900318.2999999998</v>
      </c>
      <c r="K23" s="307">
        <v>9</v>
      </c>
      <c r="L23" s="72">
        <v>0.10349999999999999</v>
      </c>
      <c r="M23" s="72"/>
      <c r="N23" s="79"/>
      <c r="O23" s="78" t="s">
        <v>18</v>
      </c>
      <c r="P23" s="11"/>
      <c r="Q23" s="17"/>
      <c r="R23" s="11"/>
      <c r="S23" s="11"/>
      <c r="T23" s="11"/>
      <c r="U23" s="11"/>
      <c r="V23" s="11"/>
      <c r="W23" s="11"/>
      <c r="X23" s="11"/>
      <c r="Y23" s="11"/>
      <c r="Z23" s="11"/>
      <c r="AA23" s="11"/>
      <c r="AB23" s="11"/>
      <c r="AC23" s="11"/>
      <c r="AD23" s="11"/>
      <c r="AE23" s="11"/>
      <c r="AF23" s="11"/>
      <c r="AG23" s="11"/>
      <c r="AH23" s="11"/>
      <c r="AI23" s="11"/>
      <c r="AJ23" s="11"/>
      <c r="AK23" s="11"/>
      <c r="AL23" s="11"/>
      <c r="AM23" s="11"/>
    </row>
    <row r="24" spans="1:47" s="187" customFormat="1" ht="60" customHeight="1" x14ac:dyDescent="0.25">
      <c r="A24" s="11"/>
      <c r="B24" s="11"/>
      <c r="C24" s="50" t="s">
        <v>4</v>
      </c>
      <c r="D24" s="67" t="s">
        <v>41</v>
      </c>
      <c r="E24" s="68" t="s">
        <v>2</v>
      </c>
      <c r="F24" s="308">
        <v>1</v>
      </c>
      <c r="G24" s="309">
        <v>5000000</v>
      </c>
      <c r="H24" s="310">
        <v>2000000</v>
      </c>
      <c r="I24" s="310">
        <v>3000000</v>
      </c>
      <c r="J24" s="310">
        <v>5000000</v>
      </c>
      <c r="K24" s="310">
        <v>0</v>
      </c>
      <c r="L24" s="69">
        <v>0.1764</v>
      </c>
      <c r="M24" s="69"/>
      <c r="N24" s="77"/>
      <c r="O24" s="76" t="s">
        <v>18</v>
      </c>
      <c r="P24" s="11"/>
      <c r="Q24" s="85"/>
      <c r="R24" s="87"/>
      <c r="S24" s="11"/>
      <c r="T24" s="11"/>
      <c r="U24" s="11"/>
      <c r="V24" s="11"/>
      <c r="W24" s="11"/>
      <c r="X24" s="11"/>
      <c r="Y24" s="11"/>
      <c r="Z24" s="11"/>
      <c r="AA24" s="11"/>
      <c r="AB24" s="11"/>
      <c r="AC24" s="11"/>
      <c r="AD24" s="11"/>
      <c r="AE24" s="11"/>
      <c r="AF24" s="11"/>
      <c r="AG24" s="11"/>
      <c r="AH24" s="11"/>
      <c r="AI24" s="11"/>
      <c r="AJ24" s="11"/>
      <c r="AK24" s="11"/>
      <c r="AL24" s="11"/>
      <c r="AM24" s="11"/>
    </row>
    <row r="25" spans="1:47" s="187" customFormat="1" ht="41.25" customHeight="1" x14ac:dyDescent="0.25">
      <c r="A25" s="11"/>
      <c r="B25" s="11"/>
      <c r="C25" s="337" t="s">
        <v>79</v>
      </c>
      <c r="D25" s="337"/>
      <c r="E25" s="337"/>
      <c r="F25" s="290">
        <v>27</v>
      </c>
      <c r="G25" s="311">
        <v>578655078.88466287</v>
      </c>
      <c r="H25" s="311">
        <v>325938965.00119728</v>
      </c>
      <c r="I25" s="311">
        <v>64910481.099999994</v>
      </c>
      <c r="J25" s="311">
        <v>393970991.33962202</v>
      </c>
      <c r="K25" s="311">
        <v>184684087.54504126</v>
      </c>
      <c r="L25" s="74">
        <v>0.44713600000000009</v>
      </c>
      <c r="M25" s="74"/>
      <c r="N25" s="98"/>
      <c r="O25" s="98"/>
      <c r="P25" s="11"/>
      <c r="Q25" s="88"/>
      <c r="R25" s="93"/>
      <c r="S25" s="11"/>
      <c r="T25" s="11"/>
      <c r="U25" s="11"/>
      <c r="V25" s="11"/>
      <c r="W25" s="11"/>
      <c r="X25" s="11"/>
      <c r="Y25" s="11"/>
      <c r="Z25" s="11"/>
      <c r="AA25" s="11"/>
      <c r="AB25" s="11"/>
      <c r="AC25" s="11"/>
      <c r="AD25" s="11"/>
      <c r="AE25" s="11"/>
      <c r="AF25" s="11"/>
      <c r="AG25" s="11"/>
      <c r="AH25" s="11"/>
      <c r="AI25" s="11"/>
      <c r="AJ25" s="11"/>
      <c r="AK25" s="11"/>
      <c r="AL25" s="11"/>
      <c r="AM25" s="11"/>
    </row>
    <row r="26" spans="1:47" s="187" customFormat="1" ht="13.5" customHeight="1" x14ac:dyDescent="0.25">
      <c r="A26" s="11"/>
      <c r="B26" s="11"/>
      <c r="C26" s="101"/>
      <c r="D26" s="101"/>
      <c r="E26" s="101"/>
      <c r="F26" s="101"/>
      <c r="G26" s="101"/>
      <c r="H26" s="102"/>
      <c r="I26" s="102"/>
      <c r="J26" s="102"/>
      <c r="K26" s="102"/>
      <c r="L26" s="102"/>
      <c r="M26" s="103"/>
      <c r="N26" s="103"/>
      <c r="O26" s="69"/>
      <c r="P26" s="69"/>
      <c r="Q26" s="11"/>
      <c r="R26" s="88"/>
      <c r="S26" s="93"/>
      <c r="T26" s="11"/>
      <c r="U26" s="11"/>
      <c r="V26" s="11"/>
      <c r="W26" s="11"/>
      <c r="X26" s="11"/>
      <c r="Y26" s="11"/>
      <c r="Z26" s="11"/>
      <c r="AA26" s="11"/>
      <c r="AB26" s="11"/>
      <c r="AC26" s="11"/>
      <c r="AD26" s="11"/>
      <c r="AE26" s="11"/>
      <c r="AF26" s="11"/>
      <c r="AG26" s="11"/>
      <c r="AH26" s="11"/>
      <c r="AI26" s="11"/>
      <c r="AJ26" s="11"/>
      <c r="AK26" s="11"/>
      <c r="AL26" s="11"/>
      <c r="AM26" s="11"/>
      <c r="AN26" s="11"/>
    </row>
    <row r="27" spans="1:47" ht="29.45" customHeight="1" x14ac:dyDescent="0.25">
      <c r="A27" s="5"/>
      <c r="B27" s="5"/>
      <c r="C27" s="222" t="s">
        <v>496</v>
      </c>
      <c r="D27" s="37"/>
      <c r="E27" s="5"/>
      <c r="F27" s="5"/>
      <c r="G27" s="5"/>
      <c r="H27" s="5"/>
      <c r="I27" s="5"/>
      <c r="J27" s="5"/>
      <c r="K27" s="5"/>
      <c r="L27" s="5"/>
      <c r="M27" s="12"/>
      <c r="N27" s="12"/>
      <c r="O27" s="5"/>
      <c r="P27" s="5"/>
      <c r="Q27" s="5"/>
      <c r="R27" s="232"/>
      <c r="S27" s="4"/>
      <c r="T27" s="5"/>
      <c r="U27" s="5"/>
      <c r="V27" s="5"/>
      <c r="W27" s="5"/>
      <c r="X27" s="5"/>
      <c r="Y27" s="5"/>
      <c r="Z27" s="5"/>
      <c r="AA27" s="5"/>
      <c r="AB27" s="5"/>
      <c r="AC27" s="5"/>
      <c r="AD27" s="5"/>
      <c r="AE27" s="5"/>
      <c r="AF27" s="5"/>
      <c r="AG27" s="5"/>
      <c r="AH27" s="5"/>
      <c r="AI27" s="5"/>
      <c r="AJ27" s="5"/>
      <c r="AK27" s="5"/>
      <c r="AL27" s="5"/>
      <c r="AM27" s="5"/>
      <c r="AN27" s="5"/>
    </row>
    <row r="28" spans="1:47" ht="4.9000000000000004" customHeight="1" x14ac:dyDescent="0.25">
      <c r="A28" s="5"/>
      <c r="B28" s="5"/>
      <c r="C28" s="15"/>
      <c r="D28" s="211"/>
      <c r="E28" s="16"/>
      <c r="F28" s="5"/>
      <c r="G28" s="5"/>
      <c r="H28" s="5"/>
      <c r="I28" s="10"/>
      <c r="J28" s="5"/>
      <c r="K28" s="5"/>
      <c r="L28" s="5"/>
      <c r="M28" s="12"/>
      <c r="N28" s="12"/>
      <c r="O28" s="5"/>
      <c r="P28" s="5"/>
      <c r="Q28" s="5"/>
      <c r="R28" s="5"/>
      <c r="S28" s="5"/>
      <c r="T28" s="5"/>
      <c r="U28" s="5"/>
      <c r="V28" s="5"/>
      <c r="W28" s="5"/>
      <c r="X28" s="5"/>
      <c r="Y28" s="5"/>
      <c r="Z28" s="5"/>
      <c r="AA28" s="5"/>
      <c r="AB28" s="5"/>
      <c r="AC28" s="5"/>
      <c r="AD28" s="5"/>
      <c r="AE28" s="5"/>
      <c r="AF28" s="5"/>
      <c r="AG28" s="5"/>
      <c r="AH28" s="5"/>
      <c r="AI28" s="5"/>
      <c r="AJ28" s="5"/>
      <c r="AK28" s="5"/>
      <c r="AL28" s="5"/>
      <c r="AM28" s="5"/>
      <c r="AN28" s="5"/>
    </row>
    <row r="29" spans="1:47" customFormat="1" ht="60" customHeight="1" x14ac:dyDescent="0.25">
      <c r="A29" s="5"/>
      <c r="C29" s="84" t="s">
        <v>205</v>
      </c>
      <c r="D29" s="37"/>
      <c r="E29" s="5"/>
      <c r="F29" s="5"/>
      <c r="G29" s="5"/>
      <c r="H29" s="5"/>
      <c r="I29" s="5"/>
      <c r="J29" s="5"/>
      <c r="K29" s="5"/>
      <c r="L29" s="5"/>
      <c r="M29" s="5"/>
      <c r="N29" s="22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row>
    <row r="30" spans="1:47" customFormat="1" ht="66" customHeight="1" x14ac:dyDescent="0.25">
      <c r="A30" s="5"/>
      <c r="B30" s="5"/>
      <c r="C30" s="199" t="s">
        <v>30</v>
      </c>
      <c r="D30" s="199" t="s">
        <v>15</v>
      </c>
      <c r="E30" s="199" t="s">
        <v>29</v>
      </c>
      <c r="F30" s="336" t="s">
        <v>119</v>
      </c>
      <c r="G30" s="336"/>
      <c r="H30" s="199" t="s">
        <v>28</v>
      </c>
      <c r="I30" s="336" t="s">
        <v>120</v>
      </c>
      <c r="J30" s="336"/>
      <c r="K30" s="336" t="s">
        <v>121</v>
      </c>
      <c r="L30" s="336"/>
      <c r="M30" s="336" t="s">
        <v>122</v>
      </c>
      <c r="N30" s="336"/>
      <c r="O30" s="336" t="s">
        <v>381</v>
      </c>
      <c r="P30" s="336"/>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row>
    <row r="31" spans="1:47" customFormat="1" ht="122.25" customHeight="1" x14ac:dyDescent="0.25">
      <c r="A31" s="5"/>
      <c r="B31" s="5"/>
      <c r="C31" s="349" t="s">
        <v>384</v>
      </c>
      <c r="D31" s="190" t="s">
        <v>10</v>
      </c>
      <c r="E31" s="200" t="s">
        <v>144</v>
      </c>
      <c r="F31" s="325" t="s">
        <v>342</v>
      </c>
      <c r="G31" s="325"/>
      <c r="H31" s="200" t="s">
        <v>19</v>
      </c>
      <c r="I31" s="326" t="s">
        <v>530</v>
      </c>
      <c r="J31" s="348"/>
      <c r="K31" s="326" t="s">
        <v>529</v>
      </c>
      <c r="L31" s="326"/>
      <c r="M31" s="368" t="s">
        <v>135</v>
      </c>
      <c r="N31" s="368"/>
      <c r="O31" s="231"/>
      <c r="P31" s="231"/>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row>
    <row r="32" spans="1:47" customFormat="1" ht="144.75" customHeight="1" x14ac:dyDescent="0.25">
      <c r="A32" s="5"/>
      <c r="B32" s="5"/>
      <c r="C32" s="349"/>
      <c r="D32" s="192" t="s">
        <v>10</v>
      </c>
      <c r="E32" s="202" t="s">
        <v>144</v>
      </c>
      <c r="F32" s="329" t="s">
        <v>343</v>
      </c>
      <c r="G32" s="329"/>
      <c r="H32" s="202" t="s">
        <v>19</v>
      </c>
      <c r="I32" s="330" t="s">
        <v>382</v>
      </c>
      <c r="J32" s="330"/>
      <c r="K32" s="330" t="s">
        <v>344</v>
      </c>
      <c r="L32" s="330"/>
      <c r="M32" s="367" t="s">
        <v>135</v>
      </c>
      <c r="N32" s="367"/>
      <c r="O32" s="230"/>
      <c r="P32" s="230"/>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row>
    <row r="33" spans="1:44" customFormat="1" ht="143.25" customHeight="1" x14ac:dyDescent="0.25">
      <c r="A33" s="5"/>
      <c r="B33" s="5"/>
      <c r="C33" s="349"/>
      <c r="D33" s="190" t="s">
        <v>10</v>
      </c>
      <c r="E33" s="200" t="s">
        <v>123</v>
      </c>
      <c r="F33" s="325" t="s">
        <v>346</v>
      </c>
      <c r="G33" s="325"/>
      <c r="H33" s="200" t="s">
        <v>19</v>
      </c>
      <c r="I33" s="326" t="s">
        <v>383</v>
      </c>
      <c r="J33" s="326"/>
      <c r="K33" s="326" t="s">
        <v>345</v>
      </c>
      <c r="L33" s="326"/>
      <c r="M33" s="368" t="s">
        <v>135</v>
      </c>
      <c r="N33" s="368"/>
      <c r="O33" s="231"/>
      <c r="P33" s="231"/>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row>
    <row r="34" spans="1:44" customFormat="1" ht="129.75" customHeight="1" x14ac:dyDescent="0.25">
      <c r="A34" s="5"/>
      <c r="B34" s="5"/>
      <c r="C34" s="344" t="s">
        <v>13</v>
      </c>
      <c r="D34" s="192" t="s">
        <v>14</v>
      </c>
      <c r="E34" s="202" t="s">
        <v>159</v>
      </c>
      <c r="F34" s="329" t="s">
        <v>347</v>
      </c>
      <c r="G34" s="329"/>
      <c r="H34" s="202" t="s">
        <v>26</v>
      </c>
      <c r="I34" s="330" t="s">
        <v>256</v>
      </c>
      <c r="J34" s="330"/>
      <c r="K34" s="352" t="s">
        <v>246</v>
      </c>
      <c r="L34" s="352"/>
      <c r="M34" s="367" t="s">
        <v>135</v>
      </c>
      <c r="N34" s="367"/>
      <c r="O34" s="228"/>
      <c r="P34" s="228"/>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row>
    <row r="35" spans="1:44" customFormat="1" ht="138" customHeight="1" x14ac:dyDescent="0.25">
      <c r="A35" s="5"/>
      <c r="B35" s="5"/>
      <c r="C35" s="344"/>
      <c r="D35" s="190" t="s">
        <v>14</v>
      </c>
      <c r="E35" s="200" t="s">
        <v>159</v>
      </c>
      <c r="F35" s="325" t="s">
        <v>532</v>
      </c>
      <c r="G35" s="325"/>
      <c r="H35" s="200" t="s">
        <v>26</v>
      </c>
      <c r="I35" s="326" t="s">
        <v>257</v>
      </c>
      <c r="J35" s="326"/>
      <c r="K35" s="326" t="s">
        <v>348</v>
      </c>
      <c r="L35" s="348"/>
      <c r="M35" s="368" t="s">
        <v>135</v>
      </c>
      <c r="N35" s="368"/>
      <c r="O35" s="229"/>
      <c r="P35" s="229"/>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row>
    <row r="36" spans="1:44" customFormat="1" ht="146.25" customHeight="1" x14ac:dyDescent="0.25">
      <c r="A36" s="5"/>
      <c r="B36" s="5"/>
      <c r="C36" s="344"/>
      <c r="D36" s="192" t="s">
        <v>14</v>
      </c>
      <c r="E36" s="202" t="s">
        <v>157</v>
      </c>
      <c r="F36" s="329" t="s">
        <v>531</v>
      </c>
      <c r="G36" s="329"/>
      <c r="H36" s="202" t="s">
        <v>19</v>
      </c>
      <c r="I36" s="366" t="s">
        <v>258</v>
      </c>
      <c r="J36" s="366"/>
      <c r="K36" s="330" t="s">
        <v>424</v>
      </c>
      <c r="L36" s="352"/>
      <c r="M36" s="367" t="s">
        <v>125</v>
      </c>
      <c r="N36" s="367"/>
      <c r="O36" s="228"/>
      <c r="P36" s="228"/>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row>
    <row r="37" spans="1:44" customFormat="1" ht="160.15" customHeight="1" x14ac:dyDescent="0.25">
      <c r="A37" s="11"/>
      <c r="B37" s="11"/>
      <c r="C37" s="353" t="s">
        <v>385</v>
      </c>
      <c r="D37" s="190" t="s">
        <v>92</v>
      </c>
      <c r="E37" s="200" t="s">
        <v>259</v>
      </c>
      <c r="F37" s="325" t="s">
        <v>351</v>
      </c>
      <c r="G37" s="325"/>
      <c r="H37" s="200" t="s">
        <v>19</v>
      </c>
      <c r="I37" s="343" t="s">
        <v>349</v>
      </c>
      <c r="J37" s="343"/>
      <c r="K37" s="348" t="s">
        <v>350</v>
      </c>
      <c r="L37" s="348"/>
      <c r="M37" s="368" t="s">
        <v>124</v>
      </c>
      <c r="N37" s="368"/>
      <c r="O37" s="231"/>
      <c r="P37" s="231"/>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row>
    <row r="38" spans="1:44" customFormat="1" ht="160.15" customHeight="1" x14ac:dyDescent="0.25">
      <c r="A38" s="11"/>
      <c r="B38" s="11"/>
      <c r="C38" s="353"/>
      <c r="D38" s="192" t="s">
        <v>92</v>
      </c>
      <c r="E38" s="202" t="s">
        <v>260</v>
      </c>
      <c r="F38" s="329" t="s">
        <v>533</v>
      </c>
      <c r="G38" s="329"/>
      <c r="H38" s="202" t="s">
        <v>19</v>
      </c>
      <c r="I38" s="366" t="s">
        <v>287</v>
      </c>
      <c r="J38" s="366"/>
      <c r="K38" s="366" t="s">
        <v>290</v>
      </c>
      <c r="L38" s="330"/>
      <c r="M38" s="367" t="s">
        <v>124</v>
      </c>
      <c r="N38" s="367"/>
      <c r="O38" s="230"/>
      <c r="P38" s="230"/>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row>
    <row r="39" spans="1:44" customFormat="1" ht="160.15" customHeight="1" x14ac:dyDescent="0.25">
      <c r="A39" s="11"/>
      <c r="B39" s="11"/>
      <c r="C39" s="353"/>
      <c r="D39" s="190" t="s">
        <v>92</v>
      </c>
      <c r="E39" s="200" t="s">
        <v>259</v>
      </c>
      <c r="F39" s="325" t="s">
        <v>289</v>
      </c>
      <c r="G39" s="325"/>
      <c r="H39" s="200" t="s">
        <v>19</v>
      </c>
      <c r="I39" s="343" t="s">
        <v>288</v>
      </c>
      <c r="J39" s="343"/>
      <c r="K39" s="326" t="s">
        <v>553</v>
      </c>
      <c r="L39" s="348"/>
      <c r="M39" s="368" t="s">
        <v>124</v>
      </c>
      <c r="N39" s="368"/>
      <c r="O39" s="231"/>
      <c r="P39" s="231"/>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row>
    <row r="40" spans="1:44" customFormat="1" ht="160.15" customHeight="1" x14ac:dyDescent="0.25">
      <c r="A40" s="11"/>
      <c r="B40" s="11"/>
      <c r="C40" s="353"/>
      <c r="D40" s="192" t="s">
        <v>92</v>
      </c>
      <c r="E40" s="202" t="s">
        <v>259</v>
      </c>
      <c r="F40" s="329" t="s">
        <v>286</v>
      </c>
      <c r="G40" s="329"/>
      <c r="H40" s="202" t="s">
        <v>19</v>
      </c>
      <c r="I40" s="366" t="s">
        <v>540</v>
      </c>
      <c r="J40" s="366"/>
      <c r="K40" s="366" t="s">
        <v>285</v>
      </c>
      <c r="L40" s="330"/>
      <c r="M40" s="367" t="s">
        <v>124</v>
      </c>
      <c r="N40" s="367"/>
      <c r="O40" s="230"/>
      <c r="P40" s="230"/>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row>
    <row r="41" spans="1:44" customFormat="1" ht="160.15" customHeight="1" x14ac:dyDescent="0.25">
      <c r="A41" s="11"/>
      <c r="B41" s="11"/>
      <c r="C41" s="353"/>
      <c r="D41" s="190" t="s">
        <v>92</v>
      </c>
      <c r="E41" s="200" t="s">
        <v>231</v>
      </c>
      <c r="F41" s="325" t="s">
        <v>352</v>
      </c>
      <c r="G41" s="325"/>
      <c r="H41" s="200" t="s">
        <v>19</v>
      </c>
      <c r="I41" s="343" t="s">
        <v>283</v>
      </c>
      <c r="J41" s="343"/>
      <c r="K41" s="326" t="s">
        <v>232</v>
      </c>
      <c r="L41" s="326"/>
      <c r="M41" s="368" t="s">
        <v>124</v>
      </c>
      <c r="N41" s="368"/>
      <c r="O41" s="231"/>
      <c r="P41" s="231"/>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row>
    <row r="42" spans="1:44" customFormat="1" ht="160.15" customHeight="1" x14ac:dyDescent="0.25">
      <c r="A42" s="11"/>
      <c r="B42" s="11"/>
      <c r="C42" s="208" t="s">
        <v>11</v>
      </c>
      <c r="D42" s="192" t="s">
        <v>12</v>
      </c>
      <c r="E42" s="203" t="s">
        <v>25</v>
      </c>
      <c r="F42" s="329" t="s">
        <v>353</v>
      </c>
      <c r="G42" s="329"/>
      <c r="H42" s="202" t="s">
        <v>19</v>
      </c>
      <c r="I42" s="366" t="s">
        <v>131</v>
      </c>
      <c r="J42" s="366"/>
      <c r="K42" s="364" t="s">
        <v>185</v>
      </c>
      <c r="L42" s="364"/>
      <c r="M42" s="331" t="s">
        <v>132</v>
      </c>
      <c r="N42" s="367"/>
      <c r="O42" s="230"/>
      <c r="P42" s="230"/>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row>
    <row r="43" spans="1:44" customFormat="1" ht="160.15" customHeight="1" x14ac:dyDescent="0.25">
      <c r="A43" s="11"/>
      <c r="B43" s="11"/>
      <c r="C43" s="369" t="s">
        <v>38</v>
      </c>
      <c r="D43" s="190" t="s">
        <v>38</v>
      </c>
      <c r="E43" s="200" t="s">
        <v>233</v>
      </c>
      <c r="F43" s="325" t="s">
        <v>354</v>
      </c>
      <c r="G43" s="325"/>
      <c r="H43" s="200" t="s">
        <v>19</v>
      </c>
      <c r="I43" s="343" t="s">
        <v>534</v>
      </c>
      <c r="J43" s="343"/>
      <c r="K43" s="343" t="s">
        <v>284</v>
      </c>
      <c r="L43" s="343"/>
      <c r="M43" s="368" t="s">
        <v>124</v>
      </c>
      <c r="N43" s="368"/>
      <c r="O43" s="231"/>
      <c r="P43" s="231"/>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row>
    <row r="44" spans="1:44" customFormat="1" ht="160.15" customHeight="1" x14ac:dyDescent="0.25">
      <c r="A44" s="11"/>
      <c r="B44" s="11"/>
      <c r="C44" s="369"/>
      <c r="D44" s="192" t="s">
        <v>38</v>
      </c>
      <c r="E44" s="279" t="s">
        <v>234</v>
      </c>
      <c r="F44" s="329" t="s">
        <v>355</v>
      </c>
      <c r="G44" s="329"/>
      <c r="H44" s="202" t="s">
        <v>19</v>
      </c>
      <c r="I44" s="366" t="s">
        <v>356</v>
      </c>
      <c r="J44" s="366"/>
      <c r="K44" s="366" t="s">
        <v>357</v>
      </c>
      <c r="L44" s="366"/>
      <c r="M44" s="367" t="s">
        <v>124</v>
      </c>
      <c r="N44" s="367"/>
      <c r="O44" s="230"/>
      <c r="P44" s="230"/>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row>
    <row r="45" spans="1:44" customFormat="1" ht="160.15" customHeight="1" x14ac:dyDescent="0.25">
      <c r="A45" s="11"/>
      <c r="B45" s="11"/>
      <c r="C45" s="369"/>
      <c r="D45" s="190" t="s">
        <v>38</v>
      </c>
      <c r="E45" s="278" t="s">
        <v>234</v>
      </c>
      <c r="F45" s="325" t="s">
        <v>358</v>
      </c>
      <c r="G45" s="325"/>
      <c r="H45" s="200" t="s">
        <v>19</v>
      </c>
      <c r="I45" s="343" t="s">
        <v>359</v>
      </c>
      <c r="J45" s="343"/>
      <c r="K45" s="343" t="s">
        <v>535</v>
      </c>
      <c r="L45" s="343"/>
      <c r="M45" s="368" t="s">
        <v>124</v>
      </c>
      <c r="N45" s="368"/>
      <c r="O45" s="231"/>
      <c r="P45" s="231"/>
      <c r="Q45" s="214"/>
      <c r="R45" s="214"/>
      <c r="S45" s="5"/>
      <c r="T45" s="5"/>
      <c r="U45" s="5"/>
      <c r="V45" s="5"/>
      <c r="W45" s="5"/>
      <c r="X45" s="5"/>
      <c r="Y45" s="5"/>
      <c r="Z45" s="5"/>
      <c r="AA45" s="5"/>
      <c r="AB45" s="5"/>
      <c r="AC45" s="5"/>
      <c r="AD45" s="5"/>
      <c r="AE45" s="5"/>
      <c r="AF45" s="5"/>
      <c r="AG45" s="5"/>
      <c r="AH45" s="5"/>
      <c r="AI45" s="5"/>
      <c r="AJ45" s="5"/>
      <c r="AK45" s="5"/>
      <c r="AL45" s="5"/>
      <c r="AM45" s="5"/>
      <c r="AN45" s="5"/>
      <c r="AO45" s="5"/>
      <c r="AP45" s="5"/>
      <c r="AQ45" s="5"/>
      <c r="AR45" s="5"/>
    </row>
    <row r="46" spans="1:44" customFormat="1" ht="131.25" customHeight="1" x14ac:dyDescent="0.25">
      <c r="A46" s="11"/>
      <c r="B46" s="11"/>
      <c r="C46" s="356" t="s">
        <v>242</v>
      </c>
      <c r="D46" s="192" t="s">
        <v>8</v>
      </c>
      <c r="E46" s="203" t="s">
        <v>21</v>
      </c>
      <c r="F46" s="329" t="s">
        <v>281</v>
      </c>
      <c r="G46" s="329"/>
      <c r="H46" s="202" t="s">
        <v>19</v>
      </c>
      <c r="I46" s="352"/>
      <c r="J46" s="352"/>
      <c r="K46" s="366" t="s">
        <v>280</v>
      </c>
      <c r="L46" s="366"/>
      <c r="M46" s="367" t="s">
        <v>135</v>
      </c>
      <c r="N46" s="367"/>
      <c r="O46" s="230"/>
      <c r="P46" s="230"/>
      <c r="Q46" s="214"/>
      <c r="R46" s="214"/>
      <c r="S46" s="5"/>
      <c r="T46" s="5"/>
      <c r="U46" s="5"/>
      <c r="V46" s="5"/>
      <c r="W46" s="5"/>
      <c r="X46" s="5"/>
      <c r="Y46" s="5"/>
      <c r="Z46" s="5"/>
      <c r="AA46" s="5"/>
      <c r="AB46" s="5"/>
      <c r="AC46" s="5"/>
      <c r="AD46" s="5"/>
      <c r="AE46" s="5"/>
      <c r="AF46" s="5"/>
      <c r="AG46" s="5"/>
      <c r="AH46" s="5"/>
      <c r="AI46" s="5"/>
      <c r="AJ46" s="5"/>
      <c r="AK46" s="5"/>
      <c r="AL46" s="5"/>
      <c r="AM46" s="5"/>
      <c r="AN46" s="5"/>
      <c r="AO46" s="5"/>
      <c r="AP46" s="5"/>
      <c r="AQ46" s="5"/>
      <c r="AR46" s="5"/>
    </row>
    <row r="47" spans="1:44" customFormat="1" ht="129" customHeight="1" x14ac:dyDescent="0.25">
      <c r="A47" s="11"/>
      <c r="B47" s="11"/>
      <c r="C47" s="356"/>
      <c r="D47" s="190" t="s">
        <v>8</v>
      </c>
      <c r="E47" s="201" t="s">
        <v>21</v>
      </c>
      <c r="F47" s="325" t="s">
        <v>282</v>
      </c>
      <c r="G47" s="325"/>
      <c r="H47" s="200" t="s">
        <v>19</v>
      </c>
      <c r="I47" s="348"/>
      <c r="J47" s="348"/>
      <c r="K47" s="343" t="s">
        <v>279</v>
      </c>
      <c r="L47" s="343"/>
      <c r="M47" s="368" t="s">
        <v>135</v>
      </c>
      <c r="N47" s="368"/>
      <c r="O47" s="231"/>
      <c r="P47" s="231"/>
      <c r="Q47" s="214"/>
      <c r="R47" s="214"/>
      <c r="S47" s="5"/>
      <c r="T47" s="5"/>
      <c r="U47" s="5"/>
      <c r="V47" s="5"/>
      <c r="W47" s="5"/>
      <c r="X47" s="5"/>
      <c r="Y47" s="5"/>
      <c r="Z47" s="5"/>
      <c r="AA47" s="5"/>
      <c r="AB47" s="5"/>
      <c r="AC47" s="5"/>
      <c r="AD47" s="5"/>
      <c r="AE47" s="5"/>
      <c r="AF47" s="5"/>
      <c r="AG47" s="5"/>
      <c r="AH47" s="5"/>
      <c r="AI47" s="5"/>
      <c r="AJ47" s="5"/>
      <c r="AK47" s="5"/>
      <c r="AL47" s="5"/>
      <c r="AM47" s="5"/>
      <c r="AN47" s="5"/>
      <c r="AO47" s="5"/>
      <c r="AP47" s="5"/>
      <c r="AQ47" s="5"/>
    </row>
    <row r="48" spans="1:44" customFormat="1" ht="135" customHeight="1" x14ac:dyDescent="0.25">
      <c r="A48" s="5"/>
      <c r="B48" s="5"/>
      <c r="C48" s="356"/>
      <c r="D48" s="192" t="s">
        <v>8</v>
      </c>
      <c r="E48" s="203" t="s">
        <v>21</v>
      </c>
      <c r="F48" s="329" t="s">
        <v>278</v>
      </c>
      <c r="G48" s="329"/>
      <c r="H48" s="202" t="s">
        <v>19</v>
      </c>
      <c r="I48" s="367"/>
      <c r="J48" s="367"/>
      <c r="K48" s="366" t="s">
        <v>277</v>
      </c>
      <c r="L48" s="366"/>
      <c r="M48" s="367" t="s">
        <v>135</v>
      </c>
      <c r="N48" s="367"/>
      <c r="O48" s="230"/>
      <c r="P48" s="230"/>
      <c r="Q48" s="214"/>
      <c r="R48" s="214"/>
      <c r="S48" s="5"/>
      <c r="T48" s="5"/>
      <c r="U48" s="5"/>
      <c r="V48" s="5"/>
      <c r="W48" s="5"/>
      <c r="X48" s="5"/>
      <c r="Y48" s="5"/>
      <c r="Z48" s="5"/>
      <c r="AA48" s="5"/>
      <c r="AB48" s="5"/>
      <c r="AC48" s="5"/>
      <c r="AD48" s="5"/>
      <c r="AE48" s="5"/>
      <c r="AF48" s="5"/>
      <c r="AG48" s="5"/>
      <c r="AH48" s="5"/>
      <c r="AI48" s="5"/>
      <c r="AJ48" s="5"/>
      <c r="AK48" s="5"/>
      <c r="AL48" s="5"/>
      <c r="AM48" s="5"/>
      <c r="AN48" s="5"/>
      <c r="AO48" s="5"/>
      <c r="AP48" s="5"/>
      <c r="AQ48" s="5"/>
    </row>
    <row r="49" spans="1:44" customFormat="1" ht="121.5" customHeight="1" x14ac:dyDescent="0.25">
      <c r="A49" s="5"/>
      <c r="B49" s="5"/>
      <c r="C49" s="356"/>
      <c r="D49" s="190" t="s">
        <v>8</v>
      </c>
      <c r="E49" s="201" t="s">
        <v>21</v>
      </c>
      <c r="F49" s="325" t="s">
        <v>265</v>
      </c>
      <c r="G49" s="325"/>
      <c r="H49" s="200" t="s">
        <v>19</v>
      </c>
      <c r="I49" s="348"/>
      <c r="J49" s="348"/>
      <c r="K49" s="343" t="s">
        <v>262</v>
      </c>
      <c r="L49" s="343"/>
      <c r="M49" s="368" t="s">
        <v>135</v>
      </c>
      <c r="N49" s="368"/>
      <c r="O49" s="231"/>
      <c r="P49" s="231"/>
      <c r="Q49" s="214"/>
      <c r="R49" s="214"/>
      <c r="S49" s="5"/>
      <c r="T49" s="5"/>
      <c r="U49" s="5"/>
      <c r="V49" s="5"/>
      <c r="W49" s="5"/>
      <c r="X49" s="5"/>
      <c r="Y49" s="5"/>
      <c r="Z49" s="5"/>
      <c r="AA49" s="5"/>
      <c r="AB49" s="5"/>
      <c r="AC49" s="5"/>
      <c r="AD49" s="5"/>
      <c r="AE49" s="5"/>
      <c r="AF49" s="5"/>
      <c r="AG49" s="5"/>
      <c r="AH49" s="5"/>
      <c r="AI49" s="5"/>
      <c r="AJ49" s="5"/>
      <c r="AK49" s="5"/>
      <c r="AL49" s="5"/>
      <c r="AM49" s="5"/>
      <c r="AN49" s="5"/>
      <c r="AO49" s="5"/>
      <c r="AP49" s="5"/>
      <c r="AQ49" s="5"/>
      <c r="AR49" s="5"/>
    </row>
    <row r="50" spans="1:44" customFormat="1" ht="125.25" customHeight="1" x14ac:dyDescent="0.25">
      <c r="A50" s="5"/>
      <c r="B50" s="5"/>
      <c r="C50" s="356"/>
      <c r="D50" s="192" t="s">
        <v>8</v>
      </c>
      <c r="E50" s="203" t="s">
        <v>21</v>
      </c>
      <c r="F50" s="329" t="s">
        <v>264</v>
      </c>
      <c r="G50" s="329"/>
      <c r="H50" s="202" t="s">
        <v>19</v>
      </c>
      <c r="I50" s="352"/>
      <c r="J50" s="352"/>
      <c r="K50" s="366" t="s">
        <v>263</v>
      </c>
      <c r="L50" s="366"/>
      <c r="M50" s="367" t="s">
        <v>135</v>
      </c>
      <c r="N50" s="367"/>
      <c r="O50" s="230"/>
      <c r="P50" s="230"/>
      <c r="Q50" s="214"/>
      <c r="R50" s="214"/>
      <c r="S50" s="5"/>
      <c r="T50" s="5"/>
      <c r="U50" s="5"/>
      <c r="V50" s="5"/>
      <c r="W50" s="5"/>
      <c r="X50" s="5"/>
      <c r="Y50" s="5"/>
      <c r="Z50" s="5"/>
      <c r="AA50" s="5"/>
      <c r="AB50" s="5"/>
      <c r="AC50" s="5"/>
      <c r="AD50" s="5"/>
      <c r="AE50" s="5"/>
      <c r="AF50" s="5"/>
      <c r="AG50" s="5"/>
      <c r="AH50" s="5"/>
      <c r="AI50" s="5"/>
      <c r="AJ50" s="5"/>
      <c r="AK50" s="5"/>
      <c r="AL50" s="5"/>
      <c r="AM50" s="5"/>
      <c r="AN50" s="5"/>
      <c r="AO50" s="5"/>
      <c r="AP50" s="5"/>
      <c r="AQ50" s="5"/>
      <c r="AR50" s="5"/>
    </row>
    <row r="51" spans="1:44" customFormat="1" ht="129.75" customHeight="1" x14ac:dyDescent="0.25">
      <c r="A51" s="5"/>
      <c r="B51" s="5"/>
      <c r="C51" s="356"/>
      <c r="D51" s="190" t="s">
        <v>8</v>
      </c>
      <c r="E51" s="201" t="s">
        <v>21</v>
      </c>
      <c r="F51" s="325" t="s">
        <v>267</v>
      </c>
      <c r="G51" s="325"/>
      <c r="H51" s="200" t="s">
        <v>19</v>
      </c>
      <c r="I51" s="348"/>
      <c r="J51" s="348"/>
      <c r="K51" s="343" t="s">
        <v>266</v>
      </c>
      <c r="L51" s="343"/>
      <c r="M51" s="368" t="s">
        <v>135</v>
      </c>
      <c r="N51" s="368"/>
      <c r="O51" s="231"/>
      <c r="P51" s="231"/>
      <c r="Q51" s="214"/>
      <c r="R51" s="214"/>
      <c r="S51" s="5"/>
      <c r="T51" s="5"/>
      <c r="U51" s="5"/>
      <c r="V51" s="5"/>
      <c r="W51" s="5"/>
      <c r="X51" s="5"/>
      <c r="Y51" s="5"/>
      <c r="Z51" s="5"/>
      <c r="AA51" s="5"/>
      <c r="AB51" s="5"/>
      <c r="AC51" s="5"/>
      <c r="AD51" s="5"/>
      <c r="AE51" s="5"/>
      <c r="AF51" s="5"/>
      <c r="AG51" s="5"/>
      <c r="AH51" s="5"/>
      <c r="AI51" s="5"/>
      <c r="AJ51" s="5"/>
      <c r="AK51" s="5"/>
      <c r="AL51" s="5"/>
      <c r="AM51" s="5"/>
      <c r="AN51" s="5"/>
      <c r="AO51" s="5"/>
      <c r="AP51" s="5"/>
      <c r="AQ51" s="5"/>
      <c r="AR51" s="5"/>
    </row>
    <row r="52" spans="1:44" customFormat="1" ht="160.15" customHeight="1" x14ac:dyDescent="0.25">
      <c r="A52" s="5"/>
      <c r="B52" s="5"/>
      <c r="C52" s="355" t="s">
        <v>386</v>
      </c>
      <c r="D52" s="195" t="s">
        <v>188</v>
      </c>
      <c r="E52" s="202" t="s">
        <v>154</v>
      </c>
      <c r="F52" s="358" t="s">
        <v>546</v>
      </c>
      <c r="G52" s="358"/>
      <c r="H52" s="203" t="s">
        <v>19</v>
      </c>
      <c r="I52" s="364" t="s">
        <v>272</v>
      </c>
      <c r="J52" s="364"/>
      <c r="K52" s="364" t="s">
        <v>269</v>
      </c>
      <c r="L52" s="367"/>
      <c r="M52" s="367" t="s">
        <v>135</v>
      </c>
      <c r="N52" s="367"/>
      <c r="O52" s="228"/>
      <c r="P52" s="228"/>
      <c r="Q52" s="214"/>
      <c r="R52" s="214"/>
      <c r="S52" s="5"/>
      <c r="T52" s="5"/>
      <c r="U52" s="5"/>
      <c r="V52" s="5"/>
      <c r="W52" s="5"/>
      <c r="X52" s="5"/>
      <c r="Y52" s="5"/>
      <c r="Z52" s="5"/>
      <c r="AA52" s="5"/>
      <c r="AB52" s="5"/>
      <c r="AC52" s="5"/>
      <c r="AD52" s="5"/>
      <c r="AE52" s="5"/>
      <c r="AF52" s="5"/>
      <c r="AG52" s="5"/>
      <c r="AH52" s="5"/>
      <c r="AI52" s="5"/>
      <c r="AJ52" s="5"/>
      <c r="AK52" s="5"/>
      <c r="AL52" s="5"/>
      <c r="AM52" s="5"/>
      <c r="AN52" s="5"/>
      <c r="AO52" s="5"/>
      <c r="AP52" s="5"/>
      <c r="AQ52" s="5"/>
      <c r="AR52" s="5"/>
    </row>
    <row r="53" spans="1:44" customFormat="1" ht="160.15" customHeight="1" x14ac:dyDescent="0.25">
      <c r="A53" s="5"/>
      <c r="B53" s="5"/>
      <c r="C53" s="355"/>
      <c r="D53" s="194" t="s">
        <v>188</v>
      </c>
      <c r="E53" s="200" t="s">
        <v>154</v>
      </c>
      <c r="F53" s="359" t="s">
        <v>274</v>
      </c>
      <c r="G53" s="359"/>
      <c r="H53" s="201" t="s">
        <v>19</v>
      </c>
      <c r="I53" s="370" t="s">
        <v>272</v>
      </c>
      <c r="J53" s="370"/>
      <c r="K53" s="370" t="s">
        <v>268</v>
      </c>
      <c r="L53" s="368"/>
      <c r="M53" s="368" t="s">
        <v>125</v>
      </c>
      <c r="N53" s="368"/>
      <c r="O53" s="229"/>
      <c r="P53" s="229"/>
      <c r="Q53" s="214"/>
      <c r="R53" s="214"/>
      <c r="S53" s="5"/>
      <c r="T53" s="5"/>
      <c r="U53" s="5"/>
      <c r="V53" s="5"/>
      <c r="W53" s="5"/>
      <c r="X53" s="5"/>
      <c r="Y53" s="5"/>
      <c r="Z53" s="5"/>
      <c r="AA53" s="5"/>
      <c r="AB53" s="5"/>
      <c r="AC53" s="5"/>
      <c r="AD53" s="5"/>
      <c r="AE53" s="5"/>
      <c r="AF53" s="5"/>
      <c r="AG53" s="5"/>
      <c r="AH53" s="5"/>
      <c r="AI53" s="5"/>
      <c r="AJ53" s="5"/>
      <c r="AK53" s="5"/>
      <c r="AL53" s="5"/>
      <c r="AM53" s="5"/>
      <c r="AN53" s="5"/>
      <c r="AO53" s="5"/>
      <c r="AP53" s="5"/>
      <c r="AQ53" s="5"/>
      <c r="AR53" s="5"/>
    </row>
    <row r="54" spans="1:44" customFormat="1" ht="160.15" customHeight="1" x14ac:dyDescent="0.25">
      <c r="A54" s="5"/>
      <c r="B54" s="5"/>
      <c r="C54" s="355"/>
      <c r="D54" s="195" t="s">
        <v>188</v>
      </c>
      <c r="E54" s="202" t="s">
        <v>154</v>
      </c>
      <c r="F54" s="358" t="s">
        <v>273</v>
      </c>
      <c r="G54" s="358"/>
      <c r="H54" s="203" t="s">
        <v>19</v>
      </c>
      <c r="I54" s="364" t="s">
        <v>272</v>
      </c>
      <c r="J54" s="364"/>
      <c r="K54" s="331" t="s">
        <v>270</v>
      </c>
      <c r="L54" s="331"/>
      <c r="M54" s="367" t="s">
        <v>135</v>
      </c>
      <c r="N54" s="367"/>
      <c r="O54" s="228"/>
      <c r="P54" s="228"/>
      <c r="Q54" s="214"/>
      <c r="R54" s="214"/>
      <c r="S54" s="5"/>
      <c r="T54" s="5"/>
      <c r="U54" s="5"/>
      <c r="V54" s="5"/>
      <c r="W54" s="5"/>
      <c r="X54" s="5"/>
      <c r="Y54" s="5"/>
      <c r="Z54" s="5"/>
      <c r="AA54" s="5"/>
      <c r="AB54" s="5"/>
      <c r="AC54" s="5"/>
      <c r="AD54" s="5"/>
      <c r="AE54" s="5"/>
      <c r="AF54" s="5"/>
      <c r="AG54" s="5"/>
      <c r="AH54" s="5"/>
      <c r="AI54" s="5"/>
      <c r="AJ54" s="5"/>
      <c r="AK54" s="5"/>
      <c r="AL54" s="5"/>
      <c r="AM54" s="5"/>
      <c r="AN54" s="5"/>
      <c r="AO54" s="5"/>
      <c r="AP54" s="5"/>
      <c r="AQ54" s="5"/>
      <c r="AR54" s="5"/>
    </row>
    <row r="55" spans="1:44" customFormat="1" ht="160.15" customHeight="1" x14ac:dyDescent="0.25">
      <c r="A55" s="5"/>
      <c r="B55" s="5"/>
      <c r="C55" s="355"/>
      <c r="D55" s="194" t="s">
        <v>188</v>
      </c>
      <c r="E55" s="200" t="s">
        <v>154</v>
      </c>
      <c r="F55" s="359" t="s">
        <v>360</v>
      </c>
      <c r="G55" s="359"/>
      <c r="H55" s="201" t="s">
        <v>19</v>
      </c>
      <c r="I55" s="370" t="s">
        <v>271</v>
      </c>
      <c r="J55" s="370"/>
      <c r="K55" s="327" t="s">
        <v>361</v>
      </c>
      <c r="L55" s="368"/>
      <c r="M55" s="368" t="s">
        <v>135</v>
      </c>
      <c r="N55" s="368"/>
      <c r="O55" s="229"/>
      <c r="P55" s="229"/>
      <c r="Q55" s="214"/>
      <c r="R55" s="214"/>
      <c r="S55" s="5"/>
      <c r="T55" s="5"/>
      <c r="U55" s="5"/>
      <c r="V55" s="5"/>
      <c r="W55" s="5"/>
      <c r="X55" s="5"/>
      <c r="Y55" s="5"/>
      <c r="Z55" s="5"/>
      <c r="AA55" s="5"/>
      <c r="AB55" s="5"/>
      <c r="AC55" s="5"/>
      <c r="AD55" s="5"/>
      <c r="AE55" s="5"/>
      <c r="AF55" s="5"/>
      <c r="AG55" s="5"/>
      <c r="AH55" s="5"/>
      <c r="AI55" s="5"/>
      <c r="AJ55" s="5"/>
      <c r="AK55" s="5"/>
      <c r="AL55" s="5"/>
      <c r="AM55" s="5"/>
      <c r="AN55" s="5"/>
      <c r="AO55" s="5"/>
      <c r="AP55" s="5"/>
      <c r="AQ55" s="5"/>
      <c r="AR55" s="5"/>
    </row>
    <row r="56" spans="1:44" customFormat="1" ht="169.9" customHeight="1" x14ac:dyDescent="0.25">
      <c r="A56" s="5"/>
      <c r="B56" s="5"/>
      <c r="C56" s="371" t="s">
        <v>5</v>
      </c>
      <c r="D56" s="192" t="s">
        <v>40</v>
      </c>
      <c r="E56" s="202" t="s">
        <v>276</v>
      </c>
      <c r="F56" s="329" t="s">
        <v>362</v>
      </c>
      <c r="G56" s="329"/>
      <c r="H56" s="202" t="s">
        <v>19</v>
      </c>
      <c r="I56" s="352"/>
      <c r="J56" s="352"/>
      <c r="K56" s="366" t="s">
        <v>275</v>
      </c>
      <c r="L56" s="366"/>
      <c r="M56" s="367" t="s">
        <v>135</v>
      </c>
      <c r="N56" s="367"/>
      <c r="O56" s="228"/>
      <c r="P56" s="228"/>
      <c r="Q56" s="214"/>
      <c r="R56" s="214"/>
      <c r="S56" s="5"/>
      <c r="T56" s="5"/>
      <c r="U56" s="5"/>
      <c r="V56" s="5"/>
      <c r="W56" s="5"/>
      <c r="X56" s="5"/>
      <c r="Y56" s="5"/>
      <c r="Z56" s="5"/>
      <c r="AA56" s="5"/>
      <c r="AB56" s="5"/>
      <c r="AC56" s="5"/>
      <c r="AD56" s="5"/>
      <c r="AE56" s="5"/>
      <c r="AF56" s="5"/>
      <c r="AG56" s="5"/>
      <c r="AH56" s="5"/>
      <c r="AI56" s="5"/>
      <c r="AJ56" s="5"/>
      <c r="AK56" s="5"/>
      <c r="AL56" s="5"/>
      <c r="AM56" s="5"/>
      <c r="AN56" s="5"/>
      <c r="AO56" s="5"/>
      <c r="AP56" s="5"/>
      <c r="AQ56" s="5"/>
      <c r="AR56" s="5"/>
    </row>
    <row r="57" spans="1:44" customFormat="1" ht="169.9" customHeight="1" x14ac:dyDescent="0.25">
      <c r="A57" s="5"/>
      <c r="B57" s="5"/>
      <c r="C57" s="371"/>
      <c r="D57" s="190" t="s">
        <v>40</v>
      </c>
      <c r="E57" s="200" t="s">
        <v>276</v>
      </c>
      <c r="F57" s="325" t="s">
        <v>363</v>
      </c>
      <c r="G57" s="325"/>
      <c r="H57" s="200" t="s">
        <v>19</v>
      </c>
      <c r="I57" s="348"/>
      <c r="J57" s="348"/>
      <c r="K57" s="343" t="s">
        <v>536</v>
      </c>
      <c r="L57" s="343"/>
      <c r="M57" s="368" t="s">
        <v>135</v>
      </c>
      <c r="N57" s="368"/>
      <c r="O57" s="229"/>
      <c r="P57" s="229"/>
      <c r="Q57" s="214"/>
      <c r="R57" s="214"/>
      <c r="S57" s="5"/>
      <c r="T57" s="5"/>
      <c r="U57" s="5"/>
      <c r="V57" s="5"/>
      <c r="W57" s="5"/>
      <c r="X57" s="5"/>
      <c r="Y57" s="5"/>
      <c r="Z57" s="5"/>
      <c r="AA57" s="5"/>
      <c r="AB57" s="5"/>
      <c r="AC57" s="5"/>
      <c r="AD57" s="5"/>
      <c r="AE57" s="5"/>
      <c r="AF57" s="5"/>
      <c r="AG57" s="5"/>
      <c r="AH57" s="5"/>
      <c r="AI57" s="5"/>
      <c r="AJ57" s="5"/>
      <c r="AK57" s="5"/>
      <c r="AL57" s="5"/>
      <c r="AM57" s="5"/>
      <c r="AN57" s="5"/>
      <c r="AO57" s="5"/>
      <c r="AP57" s="5"/>
      <c r="AQ57" s="5"/>
      <c r="AR57" s="5"/>
    </row>
    <row r="58" spans="1:44" customFormat="1" ht="169.9" customHeight="1" x14ac:dyDescent="0.25">
      <c r="A58" s="5"/>
      <c r="B58" s="5"/>
      <c r="C58" s="209" t="s">
        <v>4</v>
      </c>
      <c r="D58" s="210" t="s">
        <v>41</v>
      </c>
      <c r="E58" s="203" t="s">
        <v>2</v>
      </c>
      <c r="F58" s="329" t="s">
        <v>261</v>
      </c>
      <c r="G58" s="329"/>
      <c r="H58" s="202" t="s">
        <v>19</v>
      </c>
      <c r="I58" s="352"/>
      <c r="J58" s="352"/>
      <c r="K58" s="366" t="s">
        <v>537</v>
      </c>
      <c r="L58" s="366"/>
      <c r="M58" s="367" t="s">
        <v>227</v>
      </c>
      <c r="N58" s="367"/>
      <c r="O58" s="230"/>
      <c r="P58" s="230"/>
      <c r="Q58" s="214"/>
      <c r="R58" s="214"/>
      <c r="S58" s="5"/>
      <c r="T58" s="5"/>
      <c r="U58" s="5"/>
      <c r="V58" s="5"/>
      <c r="W58" s="5"/>
      <c r="X58" s="5"/>
      <c r="Y58" s="5"/>
      <c r="Z58" s="5"/>
      <c r="AA58" s="5"/>
      <c r="AB58" s="5"/>
      <c r="AC58" s="5"/>
      <c r="AD58" s="5"/>
      <c r="AE58" s="5"/>
      <c r="AF58" s="5"/>
      <c r="AG58" s="5"/>
      <c r="AH58" s="5"/>
      <c r="AI58" s="5"/>
      <c r="AJ58" s="5"/>
      <c r="AK58" s="5"/>
      <c r="AL58" s="5"/>
      <c r="AM58" s="5"/>
      <c r="AN58" s="5"/>
      <c r="AO58" s="5"/>
      <c r="AP58" s="5"/>
      <c r="AQ58" s="5"/>
      <c r="AR58" s="5"/>
    </row>
    <row r="59" spans="1:44" x14ac:dyDescent="0.25">
      <c r="A59" s="5"/>
      <c r="B59" s="5"/>
      <c r="C59" s="5"/>
      <c r="D59" s="37"/>
      <c r="E59" s="5"/>
      <c r="F59" s="5"/>
      <c r="G59" s="5"/>
      <c r="H59" s="5"/>
      <c r="I59" s="5"/>
      <c r="J59" s="5"/>
      <c r="K59" s="5"/>
      <c r="L59" s="5"/>
      <c r="M59" s="5"/>
      <c r="N59" s="24"/>
      <c r="O59" s="24"/>
      <c r="P59" s="24"/>
      <c r="Q59" s="214"/>
      <c r="R59" s="214"/>
      <c r="S59" s="5"/>
      <c r="T59" s="5"/>
      <c r="U59" s="5"/>
      <c r="V59" s="5"/>
      <c r="W59" s="5"/>
      <c r="X59" s="5"/>
      <c r="Y59" s="5"/>
      <c r="Z59" s="5"/>
      <c r="AA59" s="5"/>
      <c r="AB59" s="5"/>
      <c r="AC59" s="5"/>
      <c r="AD59" s="5"/>
      <c r="AE59" s="5"/>
      <c r="AF59" s="5"/>
      <c r="AG59" s="5"/>
      <c r="AH59" s="5"/>
      <c r="AI59" s="5"/>
      <c r="AJ59" s="5"/>
      <c r="AK59" s="5"/>
      <c r="AL59" s="5"/>
      <c r="AM59" s="5"/>
      <c r="AN59" s="5"/>
    </row>
    <row r="60" spans="1:44" x14ac:dyDescent="0.25">
      <c r="A60" s="5"/>
      <c r="B60" s="5"/>
      <c r="C60" s="5"/>
      <c r="D60" s="37"/>
      <c r="E60" s="5"/>
      <c r="F60" s="5"/>
      <c r="G60" s="5"/>
      <c r="H60" s="5"/>
      <c r="I60" s="5"/>
      <c r="J60" s="5"/>
      <c r="K60" s="5"/>
      <c r="L60" s="5"/>
      <c r="M60" s="5"/>
      <c r="N60" s="357"/>
      <c r="O60" s="357"/>
      <c r="P60" s="357"/>
      <c r="Q60" s="214"/>
      <c r="R60" s="214"/>
      <c r="S60" s="5"/>
      <c r="T60" s="5"/>
      <c r="U60" s="5"/>
      <c r="V60" s="5"/>
      <c r="W60" s="5"/>
      <c r="X60" s="5"/>
      <c r="Y60" s="5"/>
      <c r="Z60" s="5"/>
      <c r="AA60" s="5"/>
      <c r="AB60" s="5"/>
      <c r="AC60" s="5"/>
      <c r="AD60" s="5"/>
      <c r="AE60" s="5"/>
      <c r="AF60" s="5"/>
      <c r="AG60" s="5"/>
      <c r="AH60" s="5"/>
      <c r="AI60" s="5"/>
      <c r="AJ60" s="5"/>
      <c r="AK60" s="5"/>
      <c r="AL60" s="5"/>
      <c r="AM60" s="5"/>
      <c r="AN60" s="5"/>
    </row>
    <row r="61" spans="1:44" ht="45.6" customHeight="1" x14ac:dyDescent="0.25">
      <c r="A61" s="5"/>
      <c r="B61" s="5"/>
      <c r="C61" s="5"/>
      <c r="D61" s="224"/>
      <c r="E61" s="260" t="s">
        <v>420</v>
      </c>
      <c r="F61" s="5"/>
      <c r="G61" s="5"/>
      <c r="H61" s="5"/>
      <c r="I61" s="5"/>
      <c r="J61" s="5"/>
      <c r="K61" s="5"/>
      <c r="L61" s="5"/>
      <c r="M61" s="5"/>
      <c r="N61" s="357"/>
      <c r="O61" s="357"/>
      <c r="P61" s="357"/>
      <c r="Q61" s="214"/>
      <c r="R61" s="214"/>
      <c r="S61" s="5"/>
      <c r="T61" s="5"/>
      <c r="U61" s="5"/>
      <c r="V61" s="5"/>
      <c r="W61" s="5"/>
      <c r="X61" s="5"/>
      <c r="Y61" s="5"/>
      <c r="Z61" s="5"/>
      <c r="AA61" s="5"/>
      <c r="AB61" s="5"/>
      <c r="AC61" s="5"/>
      <c r="AD61" s="5"/>
      <c r="AE61" s="5"/>
      <c r="AF61" s="5"/>
      <c r="AG61" s="5"/>
      <c r="AH61" s="5"/>
      <c r="AI61" s="5"/>
      <c r="AJ61" s="5"/>
      <c r="AK61" s="5"/>
      <c r="AL61" s="5"/>
      <c r="AM61" s="5"/>
      <c r="AN61" s="5"/>
    </row>
    <row r="62" spans="1:44" x14ac:dyDescent="0.25">
      <c r="A62" s="5"/>
      <c r="B62" s="5"/>
      <c r="C62" s="5"/>
      <c r="D62" s="37"/>
      <c r="E62" s="5"/>
      <c r="F62" s="5"/>
      <c r="G62" s="5"/>
      <c r="H62" s="5"/>
      <c r="I62" s="5"/>
      <c r="J62" s="5"/>
      <c r="K62" s="5"/>
      <c r="L62" s="5"/>
      <c r="M62" s="5"/>
      <c r="N62" s="225"/>
      <c r="O62" s="214"/>
      <c r="P62" s="214"/>
      <c r="Q62" s="214"/>
      <c r="R62" s="214"/>
      <c r="S62" s="5"/>
      <c r="T62" s="5"/>
      <c r="U62" s="5"/>
      <c r="V62" s="5"/>
      <c r="W62" s="5"/>
      <c r="X62" s="5"/>
      <c r="Y62" s="5"/>
      <c r="Z62" s="5"/>
      <c r="AA62" s="5"/>
      <c r="AB62" s="5"/>
      <c r="AC62" s="5"/>
      <c r="AD62" s="5"/>
      <c r="AE62" s="5"/>
      <c r="AF62" s="5"/>
      <c r="AG62" s="5"/>
      <c r="AH62" s="5"/>
      <c r="AI62" s="5"/>
      <c r="AJ62" s="5"/>
      <c r="AK62" s="5"/>
      <c r="AL62" s="5"/>
      <c r="AM62" s="5"/>
      <c r="AN62" s="5"/>
    </row>
    <row r="63" spans="1:44" x14ac:dyDescent="0.25">
      <c r="A63" s="5"/>
      <c r="B63" s="5"/>
      <c r="C63" s="5"/>
      <c r="D63" s="37"/>
      <c r="E63" s="5"/>
      <c r="F63" s="5"/>
      <c r="G63" s="5"/>
      <c r="H63" s="5"/>
      <c r="I63" s="5"/>
      <c r="J63" s="5"/>
      <c r="K63" s="5"/>
      <c r="L63" s="5"/>
      <c r="M63" s="5"/>
      <c r="N63" s="225"/>
      <c r="O63" s="214"/>
      <c r="P63" s="214"/>
      <c r="Q63" s="214"/>
      <c r="R63" s="214"/>
      <c r="S63" s="5"/>
      <c r="T63" s="5"/>
      <c r="U63" s="5"/>
      <c r="V63" s="5"/>
      <c r="W63" s="5"/>
      <c r="X63" s="5"/>
      <c r="Y63" s="5"/>
      <c r="Z63" s="5"/>
      <c r="AA63" s="5"/>
      <c r="AB63" s="5"/>
      <c r="AC63" s="5"/>
      <c r="AD63" s="5"/>
      <c r="AE63" s="5"/>
      <c r="AF63" s="5"/>
      <c r="AG63" s="5"/>
      <c r="AH63" s="5"/>
      <c r="AI63" s="5"/>
      <c r="AJ63" s="5"/>
      <c r="AK63" s="5"/>
      <c r="AL63" s="5"/>
      <c r="AM63" s="5"/>
      <c r="AN63" s="5"/>
    </row>
    <row r="64" spans="1:44" x14ac:dyDescent="0.25">
      <c r="A64" s="5"/>
      <c r="B64" s="5"/>
      <c r="C64" s="5"/>
      <c r="D64" s="37"/>
      <c r="E64" s="5"/>
      <c r="F64" s="5"/>
      <c r="G64" s="5"/>
      <c r="H64" s="5"/>
      <c r="I64" s="5"/>
      <c r="J64" s="5"/>
      <c r="K64" s="5"/>
      <c r="L64" s="5"/>
      <c r="M64" s="5"/>
      <c r="N64" s="225"/>
      <c r="O64" s="214"/>
      <c r="P64" s="214"/>
      <c r="Q64" s="214"/>
      <c r="R64" s="214"/>
      <c r="S64" s="5"/>
      <c r="T64" s="5"/>
      <c r="U64" s="5"/>
      <c r="V64" s="5"/>
      <c r="W64" s="5"/>
      <c r="X64" s="5"/>
      <c r="Y64" s="5"/>
      <c r="Z64" s="5"/>
      <c r="AA64" s="5"/>
      <c r="AB64" s="5"/>
      <c r="AC64" s="5"/>
      <c r="AD64" s="5"/>
      <c r="AE64" s="5"/>
      <c r="AF64" s="5"/>
      <c r="AG64" s="5"/>
      <c r="AH64" s="5"/>
      <c r="AI64" s="5"/>
      <c r="AJ64" s="5"/>
      <c r="AK64" s="5"/>
      <c r="AL64" s="5"/>
      <c r="AM64" s="5"/>
      <c r="AN64" s="5"/>
    </row>
    <row r="65" spans="1:40" x14ac:dyDescent="0.25">
      <c r="A65" s="5"/>
      <c r="B65" s="5"/>
      <c r="C65" s="5"/>
      <c r="D65" s="37"/>
      <c r="E65" s="5"/>
      <c r="F65" s="5"/>
      <c r="G65" s="5"/>
      <c r="H65" s="5"/>
      <c r="I65" s="5"/>
      <c r="J65" s="5"/>
      <c r="K65" s="5"/>
      <c r="L65" s="5"/>
      <c r="M65" s="5"/>
      <c r="N65" s="225"/>
      <c r="O65" s="214"/>
      <c r="P65" s="214"/>
      <c r="Q65" s="214"/>
      <c r="R65" s="214"/>
      <c r="S65" s="5"/>
      <c r="T65" s="5"/>
      <c r="U65" s="5"/>
      <c r="V65" s="5"/>
      <c r="W65" s="5"/>
      <c r="X65" s="5"/>
      <c r="Y65" s="5"/>
      <c r="Z65" s="5"/>
      <c r="AA65" s="5"/>
      <c r="AB65" s="5"/>
      <c r="AC65" s="5"/>
      <c r="AD65" s="5"/>
      <c r="AE65" s="5"/>
      <c r="AF65" s="5"/>
      <c r="AG65" s="5"/>
      <c r="AH65" s="5"/>
      <c r="AI65" s="5"/>
      <c r="AJ65" s="5"/>
      <c r="AK65" s="5"/>
      <c r="AL65" s="5"/>
      <c r="AM65" s="5"/>
      <c r="AN65" s="5"/>
    </row>
    <row r="66" spans="1:40" x14ac:dyDescent="0.25">
      <c r="A66" s="5"/>
      <c r="B66" s="5"/>
      <c r="C66" s="5"/>
      <c r="D66" s="37"/>
      <c r="E66" s="5"/>
      <c r="F66" s="5"/>
      <c r="G66" s="5"/>
      <c r="H66" s="5"/>
      <c r="I66" s="5"/>
      <c r="J66" s="5"/>
      <c r="K66" s="5"/>
      <c r="L66" s="5"/>
      <c r="M66" s="5"/>
      <c r="N66" s="225"/>
      <c r="O66" s="214"/>
      <c r="P66" s="214"/>
      <c r="Q66" s="214"/>
      <c r="R66" s="214"/>
      <c r="S66" s="5"/>
      <c r="T66" s="5"/>
      <c r="U66" s="5"/>
      <c r="V66" s="5"/>
      <c r="W66" s="5"/>
      <c r="X66" s="5"/>
      <c r="Y66" s="5"/>
      <c r="Z66" s="5"/>
      <c r="AA66" s="5"/>
      <c r="AB66" s="5"/>
      <c r="AC66" s="5"/>
      <c r="AD66" s="5"/>
      <c r="AE66" s="5"/>
      <c r="AF66" s="5"/>
      <c r="AG66" s="5"/>
      <c r="AH66" s="5"/>
      <c r="AI66" s="5"/>
      <c r="AJ66" s="5"/>
      <c r="AK66" s="5"/>
      <c r="AL66" s="5"/>
      <c r="AM66" s="5"/>
      <c r="AN66" s="5"/>
    </row>
    <row r="67" spans="1:40" x14ac:dyDescent="0.25">
      <c r="A67" s="5"/>
      <c r="B67" s="5"/>
      <c r="C67" s="5"/>
      <c r="D67" s="37"/>
      <c r="E67" s="5"/>
      <c r="F67" s="5"/>
      <c r="G67" s="5"/>
      <c r="H67" s="5"/>
      <c r="I67" s="5"/>
      <c r="J67" s="5"/>
      <c r="K67" s="5"/>
      <c r="L67" s="5"/>
      <c r="M67" s="5"/>
      <c r="N67" s="225"/>
      <c r="O67" s="214"/>
      <c r="P67" s="214"/>
      <c r="Q67" s="214"/>
      <c r="R67" s="214"/>
      <c r="S67" s="5"/>
      <c r="T67" s="5"/>
      <c r="U67" s="5"/>
      <c r="V67" s="5"/>
      <c r="W67" s="5"/>
      <c r="X67" s="5"/>
      <c r="Y67" s="5"/>
      <c r="Z67" s="5"/>
      <c r="AA67" s="5"/>
      <c r="AB67" s="5"/>
      <c r="AC67" s="5"/>
      <c r="AD67" s="5"/>
      <c r="AE67" s="5"/>
      <c r="AF67" s="5"/>
      <c r="AG67" s="5"/>
      <c r="AH67" s="5"/>
      <c r="AI67" s="5"/>
      <c r="AJ67" s="5"/>
      <c r="AK67" s="5"/>
      <c r="AL67" s="5"/>
      <c r="AM67" s="5"/>
      <c r="AN67" s="5"/>
    </row>
    <row r="68" spans="1:40" x14ac:dyDescent="0.25">
      <c r="A68" s="5"/>
      <c r="B68" s="5"/>
      <c r="C68" s="5"/>
      <c r="D68" s="37"/>
      <c r="E68" s="5"/>
      <c r="F68" s="5"/>
      <c r="G68" s="5"/>
      <c r="H68" s="5"/>
      <c r="I68" s="5"/>
      <c r="J68" s="5"/>
      <c r="K68" s="5"/>
      <c r="L68" s="5"/>
      <c r="M68" s="5"/>
      <c r="N68" s="225"/>
      <c r="O68" s="214"/>
      <c r="P68" s="214"/>
      <c r="Q68" s="214"/>
      <c r="R68" s="214"/>
      <c r="S68" s="5"/>
      <c r="T68" s="5"/>
      <c r="U68" s="5"/>
      <c r="V68" s="5"/>
      <c r="W68" s="5"/>
      <c r="X68" s="5"/>
      <c r="Y68" s="5"/>
      <c r="Z68" s="5"/>
      <c r="AA68" s="5"/>
      <c r="AB68" s="5"/>
      <c r="AC68" s="5"/>
      <c r="AD68" s="5"/>
      <c r="AE68" s="5"/>
      <c r="AF68" s="5"/>
      <c r="AG68" s="5"/>
      <c r="AH68" s="5"/>
      <c r="AI68" s="5"/>
      <c r="AJ68" s="5"/>
      <c r="AK68" s="5"/>
      <c r="AL68" s="5"/>
      <c r="AM68" s="5"/>
      <c r="AN68" s="5"/>
    </row>
    <row r="69" spans="1:40" x14ac:dyDescent="0.25">
      <c r="A69" s="5"/>
      <c r="B69" s="5"/>
      <c r="C69" s="5"/>
      <c r="D69" s="37"/>
      <c r="E69" s="5"/>
      <c r="F69" s="5"/>
      <c r="G69" s="5"/>
      <c r="H69" s="5"/>
      <c r="I69" s="5"/>
      <c r="J69" s="5"/>
      <c r="K69" s="5"/>
      <c r="L69" s="5"/>
      <c r="M69" s="5"/>
      <c r="N69" s="225"/>
      <c r="O69" s="214"/>
      <c r="P69" s="214"/>
      <c r="Q69" s="214"/>
      <c r="R69" s="214"/>
      <c r="S69" s="5"/>
      <c r="T69" s="5"/>
      <c r="U69" s="5"/>
      <c r="V69" s="5"/>
      <c r="W69" s="5"/>
      <c r="X69" s="5"/>
      <c r="Y69" s="5"/>
      <c r="Z69" s="5"/>
      <c r="AA69" s="5"/>
      <c r="AB69" s="5"/>
      <c r="AC69" s="5"/>
      <c r="AD69" s="5"/>
      <c r="AE69" s="5"/>
      <c r="AF69" s="5"/>
      <c r="AG69" s="5"/>
      <c r="AH69" s="5"/>
      <c r="AI69" s="5"/>
      <c r="AJ69" s="5"/>
      <c r="AK69" s="5"/>
      <c r="AL69" s="5"/>
      <c r="AM69" s="5"/>
      <c r="AN69" s="5"/>
    </row>
    <row r="70" spans="1:40" x14ac:dyDescent="0.25">
      <c r="A70" s="5"/>
      <c r="B70" s="5"/>
      <c r="C70" s="5"/>
      <c r="D70" s="37"/>
      <c r="E70" s="5"/>
      <c r="F70" s="5"/>
      <c r="G70" s="5"/>
      <c r="H70" s="5"/>
      <c r="I70" s="5"/>
      <c r="J70" s="5"/>
      <c r="K70" s="5"/>
      <c r="L70" s="5"/>
      <c r="M70" s="5"/>
      <c r="N70" s="225"/>
      <c r="O70" s="214"/>
      <c r="P70" s="214"/>
      <c r="Q70" s="214"/>
      <c r="R70" s="214"/>
      <c r="S70" s="5"/>
      <c r="T70" s="5"/>
      <c r="U70" s="5"/>
      <c r="V70" s="5"/>
      <c r="W70" s="5"/>
      <c r="X70" s="5"/>
      <c r="Y70" s="5"/>
      <c r="Z70" s="5"/>
      <c r="AA70" s="5"/>
      <c r="AB70" s="5"/>
      <c r="AC70" s="5"/>
      <c r="AD70" s="5"/>
      <c r="AE70" s="5"/>
      <c r="AF70" s="5"/>
      <c r="AG70" s="5"/>
      <c r="AH70" s="5"/>
      <c r="AI70" s="5"/>
      <c r="AJ70" s="5"/>
      <c r="AK70" s="5"/>
      <c r="AL70" s="5"/>
      <c r="AM70" s="5"/>
      <c r="AN70" s="5"/>
    </row>
    <row r="71" spans="1:40" x14ac:dyDescent="0.25">
      <c r="A71" s="5"/>
      <c r="B71" s="5"/>
      <c r="C71" s="5"/>
      <c r="D71" s="37"/>
      <c r="E71" s="5"/>
      <c r="F71" s="5"/>
      <c r="G71" s="5"/>
      <c r="H71" s="5"/>
      <c r="I71" s="5"/>
      <c r="J71" s="5"/>
      <c r="K71" s="5"/>
      <c r="L71" s="5"/>
      <c r="M71" s="5"/>
      <c r="N71" s="225"/>
      <c r="O71" s="214"/>
      <c r="P71" s="214"/>
      <c r="Q71" s="214"/>
      <c r="R71" s="214"/>
      <c r="S71" s="5"/>
      <c r="T71" s="5"/>
      <c r="U71" s="5"/>
      <c r="V71" s="5"/>
      <c r="W71" s="5"/>
      <c r="X71" s="5"/>
      <c r="Y71" s="5"/>
      <c r="Z71" s="5"/>
      <c r="AA71" s="5"/>
      <c r="AB71" s="5"/>
      <c r="AC71" s="5"/>
      <c r="AD71" s="5"/>
      <c r="AE71" s="5"/>
      <c r="AF71" s="5"/>
      <c r="AG71" s="5"/>
      <c r="AH71" s="5"/>
      <c r="AI71" s="5"/>
      <c r="AJ71" s="5"/>
      <c r="AK71" s="5"/>
      <c r="AL71" s="5"/>
      <c r="AM71" s="5"/>
      <c r="AN71" s="5"/>
    </row>
    <row r="72" spans="1:40" x14ac:dyDescent="0.25">
      <c r="A72" s="5"/>
      <c r="B72" s="5"/>
      <c r="C72" s="5"/>
      <c r="D72" s="37"/>
      <c r="E72" s="5"/>
      <c r="F72" s="5"/>
      <c r="G72" s="5"/>
      <c r="H72" s="5"/>
      <c r="I72" s="5"/>
      <c r="J72" s="5"/>
      <c r="K72" s="5"/>
      <c r="L72" s="5"/>
      <c r="M72" s="5"/>
      <c r="N72" s="225"/>
      <c r="O72" s="214"/>
      <c r="P72" s="214"/>
      <c r="Q72" s="214"/>
      <c r="R72" s="214"/>
      <c r="S72" s="5"/>
      <c r="T72" s="5"/>
      <c r="U72" s="5"/>
      <c r="V72" s="5"/>
      <c r="W72" s="5"/>
      <c r="X72" s="5"/>
      <c r="Y72" s="5"/>
      <c r="Z72" s="5"/>
      <c r="AA72" s="5"/>
      <c r="AB72" s="5"/>
      <c r="AC72" s="5"/>
      <c r="AD72" s="5"/>
      <c r="AE72" s="5"/>
      <c r="AF72" s="5"/>
      <c r="AG72" s="5"/>
      <c r="AH72" s="5"/>
      <c r="AI72" s="5"/>
      <c r="AJ72" s="5"/>
      <c r="AK72" s="5"/>
      <c r="AL72" s="5"/>
      <c r="AM72" s="5"/>
      <c r="AN72" s="5"/>
    </row>
    <row r="73" spans="1:40" x14ac:dyDescent="0.25">
      <c r="A73" s="5"/>
      <c r="B73" s="5"/>
      <c r="C73" s="5"/>
      <c r="D73" s="37"/>
      <c r="E73" s="5"/>
      <c r="F73" s="5"/>
      <c r="G73" s="5"/>
      <c r="H73" s="5"/>
      <c r="I73" s="5"/>
      <c r="J73" s="5"/>
      <c r="K73" s="5"/>
      <c r="L73" s="5"/>
      <c r="M73" s="5"/>
      <c r="N73" s="225"/>
      <c r="O73" s="214"/>
      <c r="P73" s="214"/>
      <c r="Q73" s="214"/>
      <c r="R73" s="214"/>
      <c r="S73" s="5"/>
      <c r="T73" s="5"/>
      <c r="U73" s="5"/>
      <c r="V73" s="5"/>
      <c r="W73" s="5"/>
      <c r="X73" s="5"/>
      <c r="Y73" s="5"/>
      <c r="Z73" s="5"/>
      <c r="AA73" s="5"/>
      <c r="AB73" s="5"/>
      <c r="AC73" s="5"/>
      <c r="AD73" s="5"/>
      <c r="AE73" s="5"/>
      <c r="AF73" s="5"/>
      <c r="AG73" s="5"/>
      <c r="AH73" s="5"/>
      <c r="AI73" s="5"/>
      <c r="AJ73" s="5"/>
      <c r="AK73" s="5"/>
      <c r="AL73" s="5"/>
      <c r="AM73" s="5"/>
      <c r="AN73" s="5"/>
    </row>
    <row r="74" spans="1:40" x14ac:dyDescent="0.25">
      <c r="A74" s="5"/>
      <c r="B74" s="5"/>
      <c r="C74" s="5"/>
      <c r="D74" s="37"/>
      <c r="E74" s="5"/>
      <c r="F74" s="5"/>
      <c r="G74" s="5"/>
      <c r="H74" s="5"/>
      <c r="I74" s="5"/>
      <c r="J74" s="5"/>
      <c r="K74" s="5"/>
      <c r="L74" s="5"/>
      <c r="M74" s="5"/>
      <c r="N74" s="225"/>
      <c r="O74" s="214"/>
      <c r="P74" s="214"/>
      <c r="Q74" s="214"/>
      <c r="R74" s="214"/>
      <c r="S74" s="5"/>
      <c r="T74" s="5"/>
      <c r="U74" s="5"/>
      <c r="V74" s="5"/>
      <c r="W74" s="5"/>
      <c r="X74" s="5"/>
      <c r="Y74" s="5"/>
      <c r="Z74" s="5"/>
      <c r="AA74" s="5"/>
      <c r="AB74" s="5"/>
      <c r="AC74" s="5"/>
      <c r="AD74" s="5"/>
      <c r="AE74" s="5"/>
      <c r="AF74" s="5"/>
      <c r="AG74" s="5"/>
      <c r="AH74" s="5"/>
      <c r="AI74" s="5"/>
      <c r="AJ74" s="5"/>
      <c r="AK74" s="5"/>
      <c r="AL74" s="5"/>
      <c r="AM74" s="5"/>
      <c r="AN74" s="5"/>
    </row>
    <row r="75" spans="1:40" x14ac:dyDescent="0.25">
      <c r="A75" s="5"/>
      <c r="B75" s="5"/>
      <c r="C75" s="5"/>
      <c r="D75" s="37"/>
      <c r="E75" s="5"/>
      <c r="F75" s="5"/>
      <c r="G75" s="5"/>
      <c r="H75" s="5"/>
      <c r="I75" s="5"/>
      <c r="J75" s="5"/>
      <c r="K75" s="5"/>
      <c r="L75" s="5"/>
      <c r="M75" s="5"/>
      <c r="N75" s="225"/>
      <c r="O75" s="214"/>
      <c r="P75" s="214"/>
      <c r="Q75" s="214"/>
      <c r="R75" s="214"/>
      <c r="S75" s="5"/>
      <c r="T75" s="5"/>
      <c r="U75" s="5"/>
      <c r="V75" s="5"/>
      <c r="W75" s="5"/>
      <c r="X75" s="5"/>
      <c r="Y75" s="5"/>
      <c r="Z75" s="5"/>
      <c r="AA75" s="5"/>
      <c r="AB75" s="5"/>
      <c r="AC75" s="5"/>
      <c r="AD75" s="5"/>
      <c r="AE75" s="5"/>
      <c r="AF75" s="5"/>
      <c r="AG75" s="5"/>
      <c r="AH75" s="5"/>
      <c r="AI75" s="5"/>
      <c r="AJ75" s="5"/>
      <c r="AK75" s="5"/>
      <c r="AL75" s="5"/>
      <c r="AM75" s="5"/>
      <c r="AN75" s="5"/>
    </row>
    <row r="76" spans="1:40" x14ac:dyDescent="0.25">
      <c r="O76" s="214"/>
      <c r="P76" s="214"/>
      <c r="Q76" s="214"/>
      <c r="R76" s="214"/>
    </row>
  </sheetData>
  <mergeCells count="149">
    <mergeCell ref="F58:G58"/>
    <mergeCell ref="I58:J58"/>
    <mergeCell ref="K58:L58"/>
    <mergeCell ref="K56:L56"/>
    <mergeCell ref="F57:G57"/>
    <mergeCell ref="I57:J57"/>
    <mergeCell ref="K57:L57"/>
    <mergeCell ref="C56:C57"/>
    <mergeCell ref="F56:G56"/>
    <mergeCell ref="I56:J56"/>
    <mergeCell ref="K54:L54"/>
    <mergeCell ref="F55:G55"/>
    <mergeCell ref="I55:J55"/>
    <mergeCell ref="K55:L55"/>
    <mergeCell ref="K52:L52"/>
    <mergeCell ref="F53:G53"/>
    <mergeCell ref="I53:J53"/>
    <mergeCell ref="K53:L53"/>
    <mergeCell ref="M49:N49"/>
    <mergeCell ref="M50:N50"/>
    <mergeCell ref="M51:N51"/>
    <mergeCell ref="M52:N52"/>
    <mergeCell ref="M53:N53"/>
    <mergeCell ref="M54:N54"/>
    <mergeCell ref="M55:N55"/>
    <mergeCell ref="C52:C55"/>
    <mergeCell ref="F52:G52"/>
    <mergeCell ref="I52:J52"/>
    <mergeCell ref="F54:G54"/>
    <mergeCell ref="I54:J54"/>
    <mergeCell ref="K46:L46"/>
    <mergeCell ref="F47:G47"/>
    <mergeCell ref="I47:J47"/>
    <mergeCell ref="K47:L47"/>
    <mergeCell ref="C46:C51"/>
    <mergeCell ref="F46:G46"/>
    <mergeCell ref="I46:J46"/>
    <mergeCell ref="F48:G48"/>
    <mergeCell ref="I48:J48"/>
    <mergeCell ref="F50:G50"/>
    <mergeCell ref="I50:J50"/>
    <mergeCell ref="K50:L50"/>
    <mergeCell ref="F51:G51"/>
    <mergeCell ref="I51:J51"/>
    <mergeCell ref="K51:L51"/>
    <mergeCell ref="K48:L48"/>
    <mergeCell ref="F49:G49"/>
    <mergeCell ref="I49:J49"/>
    <mergeCell ref="K49:L49"/>
    <mergeCell ref="C43:C45"/>
    <mergeCell ref="F43:G43"/>
    <mergeCell ref="I43:J43"/>
    <mergeCell ref="K43:L43"/>
    <mergeCell ref="F41:G41"/>
    <mergeCell ref="I41:J41"/>
    <mergeCell ref="K41:L41"/>
    <mergeCell ref="F42:G42"/>
    <mergeCell ref="I42:J42"/>
    <mergeCell ref="K42:L42"/>
    <mergeCell ref="F44:G44"/>
    <mergeCell ref="I44:J44"/>
    <mergeCell ref="K44:L44"/>
    <mergeCell ref="F45:G45"/>
    <mergeCell ref="I45:J45"/>
    <mergeCell ref="K45:L45"/>
    <mergeCell ref="F40:G40"/>
    <mergeCell ref="I40:J40"/>
    <mergeCell ref="K40:L40"/>
    <mergeCell ref="K36:L36"/>
    <mergeCell ref="C37:C41"/>
    <mergeCell ref="F37:G37"/>
    <mergeCell ref="I37:J37"/>
    <mergeCell ref="K37:L37"/>
    <mergeCell ref="F38:G38"/>
    <mergeCell ref="I38:J38"/>
    <mergeCell ref="K38:L38"/>
    <mergeCell ref="F39:G39"/>
    <mergeCell ref="I39:J39"/>
    <mergeCell ref="K39:L39"/>
    <mergeCell ref="C34:C36"/>
    <mergeCell ref="F34:G34"/>
    <mergeCell ref="I34:J34"/>
    <mergeCell ref="K34:L34"/>
    <mergeCell ref="F35:G35"/>
    <mergeCell ref="I35:J35"/>
    <mergeCell ref="K35:L35"/>
    <mergeCell ref="F36:G36"/>
    <mergeCell ref="I36:J36"/>
    <mergeCell ref="F30:G30"/>
    <mergeCell ref="I30:J30"/>
    <mergeCell ref="K30:L30"/>
    <mergeCell ref="O30:P30"/>
    <mergeCell ref="C31:C33"/>
    <mergeCell ref="F31:G31"/>
    <mergeCell ref="I31:J31"/>
    <mergeCell ref="K31:L31"/>
    <mergeCell ref="F32:G32"/>
    <mergeCell ref="I32:J32"/>
    <mergeCell ref="K32:L32"/>
    <mergeCell ref="F33:G33"/>
    <mergeCell ref="I33:J33"/>
    <mergeCell ref="K33:L33"/>
    <mergeCell ref="K3:L3"/>
    <mergeCell ref="M3:P3"/>
    <mergeCell ref="K4:L4"/>
    <mergeCell ref="M4:P4"/>
    <mergeCell ref="K5:L5"/>
    <mergeCell ref="M5:P5"/>
    <mergeCell ref="K6:L6"/>
    <mergeCell ref="M6:P6"/>
    <mergeCell ref="K7:L7"/>
    <mergeCell ref="M7:P7"/>
    <mergeCell ref="M47:N47"/>
    <mergeCell ref="K8:L8"/>
    <mergeCell ref="M8:P8"/>
    <mergeCell ref="K9:L9"/>
    <mergeCell ref="M9:P9"/>
    <mergeCell ref="K10:L10"/>
    <mergeCell ref="K13:L13"/>
    <mergeCell ref="M13:P13"/>
    <mergeCell ref="M10:P10"/>
    <mergeCell ref="K11:L11"/>
    <mergeCell ref="M11:P11"/>
    <mergeCell ref="K12:L12"/>
    <mergeCell ref="M12:P12"/>
    <mergeCell ref="M48:N48"/>
    <mergeCell ref="C25:E25"/>
    <mergeCell ref="M56:N56"/>
    <mergeCell ref="M57:N57"/>
    <mergeCell ref="M58:N58"/>
    <mergeCell ref="N60:P60"/>
    <mergeCell ref="N61:P61"/>
    <mergeCell ref="M30:N30"/>
    <mergeCell ref="M31:N31"/>
    <mergeCell ref="M32:N32"/>
    <mergeCell ref="M33:N33"/>
    <mergeCell ref="M34:N34"/>
    <mergeCell ref="M35:N35"/>
    <mergeCell ref="M36:N36"/>
    <mergeCell ref="M37:N37"/>
    <mergeCell ref="M38:N38"/>
    <mergeCell ref="M39:N39"/>
    <mergeCell ref="M40:N40"/>
    <mergeCell ref="M41:N41"/>
    <mergeCell ref="M42:N42"/>
    <mergeCell ref="M43:N43"/>
    <mergeCell ref="M44:N44"/>
    <mergeCell ref="M45:N45"/>
    <mergeCell ref="M46:N46"/>
  </mergeCells>
  <phoneticPr fontId="13" type="noConversion"/>
  <pageMargins left="3.937007874015748E-2" right="3.937007874015748E-2" top="0.19685039370078741" bottom="0.19685039370078741" header="0.11811023622047245" footer="0.11811023622047245"/>
  <pageSetup paperSize="9" scale="35" fitToHeight="0" orientation="landscape" r:id="rId1"/>
  <rowBreaks count="4" manualBreakCount="4">
    <brk id="27" max="16" man="1"/>
    <brk id="36" max="16" man="1"/>
    <brk id="45" max="16" man="1"/>
    <brk id="55" max="1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0047-DD53-43F8-BABF-B1D6433F7424}">
  <sheetPr codeName="Feuil5">
    <tabColor rgb="FFFF0000"/>
    <pageSetUpPr fitToPage="1"/>
  </sheetPr>
  <dimension ref="A1:AW62"/>
  <sheetViews>
    <sheetView showGridLines="0" tabSelected="1" topLeftCell="A9" zoomScale="50" zoomScaleNormal="50" zoomScaleSheetLayoutView="40" workbookViewId="0">
      <selection activeCell="R32" sqref="R32"/>
    </sheetView>
  </sheetViews>
  <sheetFormatPr baseColWidth="10" defaultColWidth="11.42578125" defaultRowHeight="15" x14ac:dyDescent="0.25"/>
  <cols>
    <col min="1" max="1" width="5.7109375" customWidth="1"/>
    <col min="2" max="2" width="20.7109375" customWidth="1"/>
    <col min="3" max="3" width="34.7109375" customWidth="1"/>
    <col min="4" max="4" width="38.7109375" style="207" customWidth="1"/>
    <col min="5" max="5" width="34.7109375" customWidth="1"/>
    <col min="6" max="12" width="28" customWidth="1"/>
    <col min="13" max="15" width="13.85546875" customWidth="1"/>
    <col min="16" max="16" width="11.7109375" customWidth="1"/>
    <col min="17" max="17" width="19" customWidth="1"/>
    <col min="18" max="18" width="17.140625" customWidth="1"/>
    <col min="19" max="19" width="23" customWidth="1"/>
    <col min="20" max="20" width="8.85546875" customWidth="1"/>
    <col min="21" max="21" width="17.7109375" bestFit="1" customWidth="1"/>
    <col min="22" max="22" width="14.42578125" bestFit="1" customWidth="1"/>
    <col min="23" max="23" width="14" customWidth="1"/>
    <col min="24" max="25" width="14.42578125" bestFit="1" customWidth="1"/>
    <col min="43" max="16384" width="11.42578125" style="186"/>
  </cols>
  <sheetData>
    <row r="1" spans="1:42" ht="202.9" customHeight="1" x14ac:dyDescent="0.25">
      <c r="A1" s="240"/>
      <c r="B1" s="240"/>
      <c r="C1" s="240"/>
      <c r="D1" s="37"/>
      <c r="E1" s="240"/>
      <c r="F1" s="240"/>
      <c r="G1" s="240"/>
      <c r="H1" s="240"/>
      <c r="I1" s="240"/>
      <c r="J1" s="240"/>
      <c r="K1" s="240"/>
      <c r="L1" s="9"/>
      <c r="M1" s="10"/>
      <c r="N1" s="240"/>
      <c r="O1" s="240"/>
      <c r="P1" s="240"/>
      <c r="Q1" s="240"/>
      <c r="R1" s="240"/>
      <c r="S1" s="240"/>
      <c r="T1" s="240"/>
      <c r="U1" s="240"/>
      <c r="V1" s="240"/>
      <c r="W1" s="240"/>
      <c r="X1" s="240"/>
      <c r="Y1" s="240"/>
      <c r="Z1" s="240"/>
      <c r="AA1" s="240"/>
      <c r="AB1" s="240"/>
      <c r="AC1" s="240"/>
      <c r="AD1" s="240"/>
      <c r="AE1" s="240"/>
      <c r="AF1" s="240"/>
      <c r="AG1" s="240"/>
      <c r="AH1" s="240"/>
      <c r="AI1" s="240"/>
      <c r="AJ1" s="240"/>
      <c r="AK1" s="240"/>
      <c r="AL1" s="240"/>
      <c r="AM1" s="240"/>
      <c r="AN1" s="240"/>
      <c r="AO1" s="240"/>
      <c r="AP1" s="240"/>
    </row>
    <row r="2" spans="1:42" ht="60" customHeight="1" x14ac:dyDescent="0.25">
      <c r="A2" s="240"/>
      <c r="B2" s="240"/>
      <c r="C2" s="240"/>
      <c r="D2" s="37"/>
      <c r="E2" s="240"/>
      <c r="F2" s="240"/>
      <c r="G2" s="240"/>
      <c r="H2" s="240"/>
      <c r="I2" s="240"/>
      <c r="J2" s="240"/>
      <c r="K2" s="84" t="s">
        <v>86</v>
      </c>
      <c r="L2" s="240"/>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240"/>
      <c r="AN2" s="240"/>
      <c r="AO2" s="186"/>
      <c r="AP2" s="186"/>
    </row>
    <row r="3" spans="1:42" ht="38.1" customHeight="1" x14ac:dyDescent="0.25">
      <c r="A3" s="240"/>
      <c r="B3" s="240"/>
      <c r="C3" s="240"/>
      <c r="D3" s="37"/>
      <c r="E3" s="240"/>
      <c r="F3" s="240"/>
      <c r="G3" s="240"/>
      <c r="H3" s="240"/>
      <c r="I3" s="240"/>
      <c r="J3" s="240"/>
      <c r="K3" s="337" t="s">
        <v>68</v>
      </c>
      <c r="L3" s="337"/>
      <c r="M3" s="338" t="s">
        <v>426</v>
      </c>
      <c r="N3" s="338"/>
      <c r="O3" s="338"/>
      <c r="P3" s="338"/>
      <c r="Q3" s="240"/>
      <c r="R3" s="240"/>
      <c r="S3" s="240"/>
      <c r="T3" s="240"/>
      <c r="U3" s="240"/>
      <c r="V3" s="240"/>
      <c r="W3" s="240"/>
      <c r="X3" s="240"/>
      <c r="Y3" s="240"/>
      <c r="Z3" s="240"/>
      <c r="AA3" s="240"/>
      <c r="AB3" s="240"/>
      <c r="AC3" s="240"/>
      <c r="AD3" s="240"/>
      <c r="AE3" s="240"/>
      <c r="AF3" s="240"/>
      <c r="AG3" s="240"/>
      <c r="AH3" s="240"/>
      <c r="AI3" s="240"/>
      <c r="AJ3" s="240"/>
      <c r="AK3" s="240"/>
      <c r="AL3" s="240"/>
      <c r="AM3" s="240"/>
      <c r="AN3" s="240"/>
      <c r="AO3" s="186"/>
      <c r="AP3" s="186"/>
    </row>
    <row r="4" spans="1:42" ht="38.1" customHeight="1" x14ac:dyDescent="0.25">
      <c r="A4" s="240"/>
      <c r="B4" s="240"/>
      <c r="C4" s="240"/>
      <c r="D4" s="37"/>
      <c r="E4" s="240"/>
      <c r="F4" s="240"/>
      <c r="G4" s="240"/>
      <c r="H4" s="240"/>
      <c r="I4" s="240"/>
      <c r="J4" s="240"/>
      <c r="K4" s="337" t="s">
        <v>47</v>
      </c>
      <c r="L4" s="337"/>
      <c r="M4" s="339" t="s">
        <v>48</v>
      </c>
      <c r="N4" s="339"/>
      <c r="O4" s="339"/>
      <c r="P4" s="339"/>
      <c r="Q4" s="240"/>
      <c r="R4" s="240"/>
      <c r="S4" s="240"/>
      <c r="T4" s="240"/>
      <c r="U4" s="240"/>
      <c r="V4" s="240"/>
      <c r="W4" s="240"/>
      <c r="X4" s="240"/>
      <c r="Y4" s="240"/>
      <c r="Z4" s="240"/>
      <c r="AA4" s="240"/>
      <c r="AB4" s="240"/>
      <c r="AC4" s="240"/>
      <c r="AD4" s="240"/>
      <c r="AE4" s="240"/>
      <c r="AF4" s="240"/>
      <c r="AG4" s="240"/>
      <c r="AH4" s="240"/>
      <c r="AI4" s="240"/>
      <c r="AJ4" s="240"/>
      <c r="AK4" s="240"/>
      <c r="AL4" s="240"/>
      <c r="AM4" s="240"/>
      <c r="AN4" s="240"/>
      <c r="AO4" s="186"/>
      <c r="AP4" s="186"/>
    </row>
    <row r="5" spans="1:42" ht="38.1" customHeight="1" x14ac:dyDescent="0.25">
      <c r="A5" s="240"/>
      <c r="B5" s="240"/>
      <c r="C5" s="240"/>
      <c r="D5" s="37"/>
      <c r="E5" s="240"/>
      <c r="F5" s="240"/>
      <c r="G5" s="240"/>
      <c r="H5" s="240"/>
      <c r="I5" s="240"/>
      <c r="J5" s="240"/>
      <c r="K5" s="337" t="s">
        <v>49</v>
      </c>
      <c r="L5" s="337"/>
      <c r="M5" s="338" t="s">
        <v>50</v>
      </c>
      <c r="N5" s="338"/>
      <c r="O5" s="338"/>
      <c r="P5" s="338"/>
      <c r="Q5" s="240"/>
      <c r="R5" s="240"/>
      <c r="S5" s="240"/>
      <c r="T5" s="240"/>
      <c r="U5" s="240"/>
      <c r="V5" s="240"/>
      <c r="W5" s="240"/>
      <c r="X5" s="240"/>
      <c r="Y5" s="240"/>
      <c r="Z5" s="240"/>
      <c r="AA5" s="240"/>
      <c r="AB5" s="240"/>
      <c r="AC5" s="240"/>
      <c r="AD5" s="240"/>
      <c r="AE5" s="240"/>
      <c r="AF5" s="240"/>
      <c r="AG5" s="240"/>
      <c r="AH5" s="240"/>
      <c r="AI5" s="240"/>
      <c r="AJ5" s="240"/>
      <c r="AK5" s="240"/>
      <c r="AL5" s="240"/>
      <c r="AM5" s="240"/>
      <c r="AN5" s="240"/>
      <c r="AO5" s="186"/>
      <c r="AP5" s="186"/>
    </row>
    <row r="6" spans="1:42" ht="38.1" customHeight="1" x14ac:dyDescent="0.25">
      <c r="A6" s="240"/>
      <c r="B6" s="240"/>
      <c r="C6" s="240"/>
      <c r="D6" s="37"/>
      <c r="E6" s="240"/>
      <c r="F6" s="240"/>
      <c r="G6" s="240"/>
      <c r="H6" s="240"/>
      <c r="I6" s="240"/>
      <c r="J6" s="240"/>
      <c r="K6" s="337" t="s">
        <v>27</v>
      </c>
      <c r="L6" s="337"/>
      <c r="M6" s="339" t="s">
        <v>85</v>
      </c>
      <c r="N6" s="339"/>
      <c r="O6" s="339"/>
      <c r="P6" s="339"/>
      <c r="Q6" s="240"/>
      <c r="R6" s="240"/>
      <c r="S6" s="240"/>
      <c r="T6" s="240"/>
      <c r="U6" s="240"/>
      <c r="V6" s="240"/>
      <c r="W6" s="240"/>
      <c r="X6" s="240"/>
      <c r="Y6" s="240"/>
      <c r="Z6" s="240"/>
      <c r="AA6" s="240"/>
      <c r="AB6" s="240"/>
      <c r="AC6" s="240"/>
      <c r="AD6" s="240"/>
      <c r="AE6" s="240"/>
      <c r="AF6" s="240"/>
      <c r="AG6" s="240"/>
      <c r="AH6" s="240"/>
      <c r="AI6" s="240"/>
      <c r="AJ6" s="240"/>
      <c r="AK6" s="240"/>
      <c r="AL6" s="240"/>
      <c r="AM6" s="240"/>
      <c r="AN6" s="240"/>
      <c r="AO6" s="186"/>
      <c r="AP6" s="186"/>
    </row>
    <row r="7" spans="1:42" ht="38.1" customHeight="1" x14ac:dyDescent="0.25">
      <c r="A7" s="240"/>
      <c r="B7" s="240"/>
      <c r="C7" s="240"/>
      <c r="D7" s="37"/>
      <c r="E7" s="240"/>
      <c r="F7" s="240"/>
      <c r="G7" s="240"/>
      <c r="H7" s="240"/>
      <c r="I7" s="240"/>
      <c r="J7" s="240"/>
      <c r="K7" s="337" t="s">
        <v>51</v>
      </c>
      <c r="L7" s="337"/>
      <c r="M7" s="340">
        <v>45069</v>
      </c>
      <c r="N7" s="340"/>
      <c r="O7" s="340"/>
      <c r="P7" s="3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186"/>
      <c r="AP7" s="186"/>
    </row>
    <row r="8" spans="1:42" ht="38.1" customHeight="1" x14ac:dyDescent="0.25">
      <c r="A8" s="240"/>
      <c r="B8" s="240"/>
      <c r="C8" s="240"/>
      <c r="D8" s="37"/>
      <c r="E8" s="240"/>
      <c r="F8" s="240"/>
      <c r="G8" s="240"/>
      <c r="H8" s="240"/>
      <c r="I8" s="240"/>
      <c r="J8" s="240"/>
      <c r="K8" s="337" t="s">
        <v>52</v>
      </c>
      <c r="L8" s="337"/>
      <c r="M8" s="341">
        <v>46898</v>
      </c>
      <c r="N8" s="341"/>
      <c r="O8" s="341"/>
      <c r="P8" s="341"/>
      <c r="Q8" s="240"/>
      <c r="R8" s="240"/>
      <c r="S8" s="240"/>
      <c r="T8" s="240"/>
      <c r="U8" s="240"/>
      <c r="V8" s="240"/>
      <c r="W8" s="240"/>
      <c r="X8" s="240"/>
      <c r="Y8" s="240"/>
      <c r="Z8" s="240"/>
      <c r="AA8" s="240"/>
      <c r="AB8" s="240"/>
      <c r="AC8" s="240"/>
      <c r="AD8" s="240"/>
      <c r="AE8" s="240"/>
      <c r="AF8" s="240"/>
      <c r="AG8" s="240"/>
      <c r="AH8" s="240"/>
      <c r="AI8" s="240"/>
      <c r="AJ8" s="240"/>
      <c r="AK8" s="240"/>
      <c r="AL8" s="240"/>
      <c r="AM8" s="240"/>
      <c r="AN8" s="240"/>
      <c r="AO8" s="186"/>
      <c r="AP8" s="186"/>
    </row>
    <row r="9" spans="1:42" ht="38.1" customHeight="1" x14ac:dyDescent="0.25">
      <c r="A9" s="240"/>
      <c r="B9" s="240"/>
      <c r="C9" s="240"/>
      <c r="D9" s="37"/>
      <c r="E9" s="240"/>
      <c r="F9" s="240"/>
      <c r="G9" s="240"/>
      <c r="H9" s="240"/>
      <c r="I9" s="240"/>
      <c r="J9" s="240"/>
      <c r="K9" s="337" t="s">
        <v>59</v>
      </c>
      <c r="L9" s="337"/>
      <c r="M9" s="338" t="s">
        <v>503</v>
      </c>
      <c r="N9" s="338"/>
      <c r="O9" s="338"/>
      <c r="P9" s="338"/>
      <c r="Q9" s="240"/>
      <c r="R9" s="240"/>
      <c r="S9" s="240"/>
      <c r="T9" s="240"/>
      <c r="U9" s="240"/>
      <c r="V9" s="240"/>
      <c r="W9" s="240"/>
      <c r="X9" s="240"/>
      <c r="Y9" s="240"/>
      <c r="Z9" s="240"/>
      <c r="AA9" s="240"/>
      <c r="AB9" s="240"/>
      <c r="AC9" s="240"/>
      <c r="AD9" s="240"/>
      <c r="AE9" s="240"/>
      <c r="AF9" s="240"/>
      <c r="AG9" s="240"/>
      <c r="AH9" s="240"/>
      <c r="AI9" s="240"/>
      <c r="AJ9" s="240"/>
      <c r="AK9" s="240"/>
      <c r="AL9" s="240"/>
      <c r="AM9" s="240"/>
      <c r="AN9" s="240"/>
      <c r="AO9" s="186"/>
      <c r="AP9" s="186"/>
    </row>
    <row r="10" spans="1:42" ht="42.6" customHeight="1" x14ac:dyDescent="0.25">
      <c r="A10" s="240"/>
      <c r="B10" s="240"/>
      <c r="C10" s="240"/>
      <c r="D10" s="37"/>
      <c r="E10" s="240"/>
      <c r="F10" s="240"/>
      <c r="G10" s="240"/>
      <c r="H10" s="240"/>
      <c r="I10" s="240"/>
      <c r="J10" s="240"/>
      <c r="K10" s="337" t="s">
        <v>66</v>
      </c>
      <c r="L10" s="337"/>
      <c r="M10" s="339" t="s">
        <v>428</v>
      </c>
      <c r="N10" s="339"/>
      <c r="O10" s="339"/>
      <c r="P10" s="339"/>
      <c r="Q10" s="240"/>
      <c r="R10" s="240"/>
      <c r="S10" s="240"/>
      <c r="T10" s="240"/>
      <c r="U10" s="240"/>
      <c r="V10" s="240"/>
      <c r="W10" s="240"/>
      <c r="X10" s="240"/>
      <c r="Y10" s="240"/>
      <c r="Z10" s="240"/>
      <c r="AA10" s="240"/>
      <c r="AB10" s="240"/>
      <c r="AC10" s="240"/>
      <c r="AD10" s="240"/>
      <c r="AE10" s="240"/>
      <c r="AF10" s="240"/>
      <c r="AG10" s="240"/>
      <c r="AH10" s="240"/>
      <c r="AI10" s="240"/>
      <c r="AJ10" s="240"/>
      <c r="AK10" s="240"/>
      <c r="AL10" s="240"/>
      <c r="AM10" s="240"/>
      <c r="AN10" s="240"/>
      <c r="AO10" s="186"/>
      <c r="AP10" s="186"/>
    </row>
    <row r="11" spans="1:42" ht="38.1" customHeight="1" x14ac:dyDescent="0.25">
      <c r="A11" s="240"/>
      <c r="B11" s="240"/>
      <c r="C11" s="240"/>
      <c r="D11" s="37"/>
      <c r="E11" s="240"/>
      <c r="F11" s="240"/>
      <c r="G11" s="240"/>
      <c r="H11" s="240"/>
      <c r="I11" s="240"/>
      <c r="J11" s="240"/>
      <c r="K11" s="337" t="s">
        <v>55</v>
      </c>
      <c r="L11" s="337"/>
      <c r="M11" s="347">
        <v>3.1019999999999999E-2</v>
      </c>
      <c r="N11" s="347"/>
      <c r="O11" s="347"/>
      <c r="P11" s="347"/>
      <c r="Q11" s="240"/>
      <c r="R11" s="240"/>
      <c r="S11" s="240"/>
      <c r="T11" s="240"/>
      <c r="U11" s="240"/>
      <c r="V11" s="240"/>
      <c r="W11" s="240"/>
      <c r="X11" s="240"/>
      <c r="Y11" s="240"/>
      <c r="Z11" s="240"/>
      <c r="AA11" s="240"/>
      <c r="AB11" s="240"/>
      <c r="AC11" s="240"/>
      <c r="AD11" s="240"/>
      <c r="AE11" s="240"/>
      <c r="AF11" s="240"/>
      <c r="AG11" s="240"/>
      <c r="AH11" s="240"/>
      <c r="AI11" s="240"/>
      <c r="AJ11" s="240"/>
      <c r="AK11" s="240"/>
      <c r="AL11" s="240"/>
      <c r="AM11" s="240"/>
      <c r="AN11" s="240"/>
      <c r="AO11" s="186"/>
      <c r="AP11" s="186"/>
    </row>
    <row r="12" spans="1:42" ht="38.1" customHeight="1" x14ac:dyDescent="0.25">
      <c r="A12" s="240"/>
      <c r="B12" s="240"/>
      <c r="C12" s="240"/>
      <c r="D12" s="37"/>
      <c r="E12" s="240"/>
      <c r="F12" s="240"/>
      <c r="G12" s="240"/>
      <c r="H12" s="240"/>
      <c r="I12" s="240"/>
      <c r="J12" s="240"/>
      <c r="K12" s="337" t="s">
        <v>58</v>
      </c>
      <c r="L12" s="337"/>
      <c r="M12" s="339" t="s">
        <v>427</v>
      </c>
      <c r="N12" s="339"/>
      <c r="O12" s="339"/>
      <c r="P12" s="339"/>
      <c r="Q12" s="240"/>
      <c r="R12" s="240"/>
      <c r="S12" s="240"/>
      <c r="T12" s="240"/>
      <c r="U12" s="240"/>
      <c r="V12" s="240"/>
      <c r="W12" s="240"/>
      <c r="X12" s="240"/>
      <c r="Y12" s="240"/>
      <c r="Z12" s="240"/>
      <c r="AA12" s="240"/>
      <c r="AB12" s="240"/>
      <c r="AC12" s="240"/>
      <c r="AD12" s="240"/>
      <c r="AE12" s="240"/>
      <c r="AF12" s="240"/>
      <c r="AG12" s="240"/>
      <c r="AH12" s="240"/>
      <c r="AI12" s="240"/>
      <c r="AJ12" s="240"/>
      <c r="AK12" s="240"/>
      <c r="AL12" s="240"/>
      <c r="AM12" s="240"/>
      <c r="AN12" s="240"/>
      <c r="AO12" s="186"/>
      <c r="AP12" s="186"/>
    </row>
    <row r="13" spans="1:42" ht="38.1" customHeight="1" x14ac:dyDescent="0.25">
      <c r="A13" s="240"/>
      <c r="B13" s="240"/>
      <c r="C13" s="240"/>
      <c r="D13" s="37"/>
      <c r="E13" s="240"/>
      <c r="F13" s="240"/>
      <c r="G13" s="240"/>
      <c r="H13" s="240"/>
      <c r="I13" s="240"/>
      <c r="J13" s="240"/>
      <c r="K13" s="337" t="s">
        <v>57</v>
      </c>
      <c r="L13" s="337"/>
      <c r="M13" s="342" t="s">
        <v>61</v>
      </c>
      <c r="N13" s="342"/>
      <c r="O13" s="342"/>
      <c r="P13" s="342"/>
      <c r="Q13" s="240"/>
      <c r="R13" s="240"/>
      <c r="S13" s="240"/>
      <c r="T13" s="240"/>
      <c r="U13" s="240"/>
      <c r="V13" s="240"/>
      <c r="W13" s="240"/>
      <c r="X13" s="240"/>
      <c r="Y13" s="240"/>
      <c r="Z13" s="240"/>
      <c r="AA13" s="240"/>
      <c r="AB13" s="240"/>
      <c r="AC13" s="240"/>
      <c r="AD13" s="240"/>
      <c r="AE13" s="240"/>
      <c r="AF13" s="240"/>
      <c r="AG13" s="240"/>
      <c r="AH13" s="240"/>
      <c r="AI13" s="240"/>
      <c r="AJ13" s="240"/>
      <c r="AK13" s="240"/>
      <c r="AL13" s="240"/>
      <c r="AM13" s="240"/>
      <c r="AN13" s="240"/>
      <c r="AO13" s="186"/>
      <c r="AP13" s="186"/>
    </row>
    <row r="14" spans="1:42" ht="31.15" customHeight="1" x14ac:dyDescent="0.3">
      <c r="A14" s="240"/>
      <c r="B14" s="240"/>
      <c r="C14" s="58"/>
      <c r="D14" s="37"/>
      <c r="E14" s="240"/>
      <c r="F14" s="240"/>
      <c r="G14" s="240"/>
      <c r="H14" s="240"/>
      <c r="I14" s="240"/>
      <c r="J14" s="240"/>
      <c r="K14" s="240"/>
      <c r="L14" s="240"/>
      <c r="M14" s="240"/>
      <c r="N14" s="240"/>
      <c r="O14" s="240"/>
      <c r="P14" s="240"/>
      <c r="Q14" s="240"/>
      <c r="R14" s="240"/>
      <c r="S14" s="240"/>
      <c r="T14" s="240"/>
      <c r="U14" s="240"/>
      <c r="V14" s="240"/>
      <c r="W14" s="240"/>
      <c r="X14" s="240"/>
      <c r="Y14" s="240"/>
      <c r="Z14" s="240"/>
      <c r="AA14" s="240"/>
      <c r="AB14" s="240"/>
      <c r="AC14" s="240"/>
      <c r="AD14" s="240"/>
      <c r="AE14" s="240"/>
      <c r="AF14" s="240"/>
      <c r="AG14" s="240"/>
      <c r="AH14" s="240"/>
      <c r="AI14" s="240"/>
      <c r="AJ14" s="240"/>
      <c r="AK14" s="240"/>
      <c r="AL14" s="240"/>
      <c r="AM14" s="240"/>
      <c r="AN14" s="240"/>
      <c r="AO14" s="240"/>
      <c r="AP14" s="240"/>
    </row>
    <row r="15" spans="1:42" s="187" customFormat="1" ht="71.25" customHeight="1" thickBot="1" x14ac:dyDescent="0.3">
      <c r="A15" s="11"/>
      <c r="B15" s="11"/>
      <c r="C15" s="235" t="s">
        <v>30</v>
      </c>
      <c r="D15" s="235" t="s">
        <v>15</v>
      </c>
      <c r="E15" s="235" t="s">
        <v>29</v>
      </c>
      <c r="F15" s="66" t="s">
        <v>82</v>
      </c>
      <c r="G15" s="66" t="s">
        <v>81</v>
      </c>
      <c r="H15" s="66" t="s">
        <v>84</v>
      </c>
      <c r="I15" s="66" t="s">
        <v>507</v>
      </c>
      <c r="J15" s="66" t="s">
        <v>430</v>
      </c>
      <c r="K15" s="66" t="s">
        <v>431</v>
      </c>
      <c r="L15" s="66" t="s">
        <v>83</v>
      </c>
      <c r="M15" s="67"/>
      <c r="N15" s="53"/>
      <c r="O15" s="53"/>
      <c r="P15" s="11"/>
      <c r="Q15" s="11"/>
      <c r="R15" s="11"/>
      <c r="S15" s="11"/>
      <c r="T15" s="11"/>
      <c r="U15" s="11"/>
      <c r="V15" s="11"/>
      <c r="W15" s="11"/>
      <c r="X15" s="11"/>
      <c r="Y15" s="11"/>
      <c r="Z15" s="11"/>
      <c r="AA15" s="11"/>
      <c r="AB15" s="11"/>
      <c r="AC15" s="11"/>
      <c r="AD15" s="11"/>
      <c r="AE15" s="11"/>
      <c r="AF15" s="11"/>
      <c r="AG15" s="11"/>
      <c r="AH15" s="11"/>
      <c r="AI15" s="11"/>
      <c r="AJ15" s="11"/>
      <c r="AK15" s="11"/>
      <c r="AL15" s="11"/>
      <c r="AM15" s="11"/>
    </row>
    <row r="16" spans="1:42" s="187" customFormat="1" ht="60" customHeight="1" thickTop="1" thickBot="1" x14ac:dyDescent="0.3">
      <c r="A16" s="11"/>
      <c r="B16" s="11"/>
      <c r="C16" s="47" t="s">
        <v>9</v>
      </c>
      <c r="D16" s="67" t="s">
        <v>10</v>
      </c>
      <c r="E16" s="256" t="s">
        <v>514</v>
      </c>
      <c r="F16" s="317">
        <v>2</v>
      </c>
      <c r="G16" s="318">
        <v>23000000</v>
      </c>
      <c r="H16" s="319">
        <v>7149045.5800000001</v>
      </c>
      <c r="I16" s="319">
        <v>2037007</v>
      </c>
      <c r="J16" s="319">
        <v>9186052.5800000001</v>
      </c>
      <c r="K16" s="319">
        <v>13813947.42</v>
      </c>
      <c r="L16" s="69">
        <v>0.44</v>
      </c>
      <c r="M16" s="226" t="s">
        <v>18</v>
      </c>
      <c r="N16" s="76" t="s">
        <v>18</v>
      </c>
      <c r="O16" s="77"/>
      <c r="P16" s="11"/>
      <c r="Q16" s="17"/>
      <c r="R16" s="3"/>
      <c r="S16" s="11"/>
      <c r="T16" s="11"/>
      <c r="U16" s="11"/>
      <c r="V16" s="11"/>
      <c r="W16" s="11"/>
      <c r="X16" s="11"/>
      <c r="Y16" s="11"/>
      <c r="Z16" s="11"/>
      <c r="AA16" s="11"/>
      <c r="AB16" s="11"/>
      <c r="AC16" s="11"/>
      <c r="AD16" s="11"/>
      <c r="AE16" s="11"/>
      <c r="AF16" s="11"/>
      <c r="AG16" s="11"/>
      <c r="AH16" s="11"/>
      <c r="AI16" s="11"/>
      <c r="AJ16" s="11"/>
      <c r="AK16" s="11"/>
      <c r="AL16" s="11"/>
      <c r="AM16" s="11"/>
    </row>
    <row r="17" spans="1:49" s="187" customFormat="1" ht="90" customHeight="1" thickTop="1" x14ac:dyDescent="0.25">
      <c r="A17" s="11"/>
      <c r="B17" s="11"/>
      <c r="C17" s="95" t="s">
        <v>13</v>
      </c>
      <c r="D17" s="70" t="s">
        <v>14</v>
      </c>
      <c r="E17" s="233" t="s">
        <v>581</v>
      </c>
      <c r="F17" s="306">
        <v>4</v>
      </c>
      <c r="G17" s="292">
        <v>127565200</v>
      </c>
      <c r="H17" s="307">
        <v>58823251.829999998</v>
      </c>
      <c r="I17" s="307">
        <v>6892315.5999999996</v>
      </c>
      <c r="J17" s="307">
        <v>65715567.43</v>
      </c>
      <c r="K17" s="307">
        <v>61849632.57</v>
      </c>
      <c r="L17" s="72">
        <v>0.4483394844361942</v>
      </c>
      <c r="M17" s="227" t="s">
        <v>18</v>
      </c>
      <c r="N17" s="78" t="s">
        <v>18</v>
      </c>
      <c r="O17" s="79"/>
      <c r="P17" s="11"/>
      <c r="Q17" s="17"/>
      <c r="R17" s="11"/>
      <c r="S17" s="11"/>
      <c r="T17" s="316"/>
      <c r="U17" s="316"/>
      <c r="V17" s="316"/>
      <c r="W17" s="316"/>
      <c r="X17" s="316"/>
      <c r="Y17" s="11"/>
      <c r="Z17" s="11"/>
      <c r="AA17" s="11"/>
      <c r="AB17" s="11"/>
      <c r="AC17" s="11"/>
      <c r="AD17" s="11"/>
      <c r="AE17" s="11"/>
      <c r="AF17" s="11"/>
      <c r="AG17" s="11"/>
      <c r="AH17" s="11"/>
      <c r="AI17" s="11"/>
      <c r="AJ17" s="11"/>
      <c r="AK17" s="11"/>
      <c r="AL17" s="11"/>
      <c r="AM17" s="11"/>
    </row>
    <row r="18" spans="1:49" s="187" customFormat="1" ht="60" customHeight="1" x14ac:dyDescent="0.25">
      <c r="A18" s="11"/>
      <c r="B18" s="11"/>
      <c r="C18" s="54" t="s">
        <v>33</v>
      </c>
      <c r="D18" s="67" t="s">
        <v>92</v>
      </c>
      <c r="E18" s="234" t="s">
        <v>88</v>
      </c>
      <c r="F18" s="308">
        <v>2</v>
      </c>
      <c r="G18" s="309">
        <v>170000000</v>
      </c>
      <c r="H18" s="310">
        <v>45506636.200000003</v>
      </c>
      <c r="I18" s="310">
        <v>2015000</v>
      </c>
      <c r="J18" s="310">
        <v>30571636.199999999</v>
      </c>
      <c r="K18" s="310">
        <v>139428363.80000001</v>
      </c>
      <c r="L18" s="69">
        <v>1</v>
      </c>
      <c r="M18" s="226" t="s">
        <v>18</v>
      </c>
      <c r="N18" s="76" t="s">
        <v>18</v>
      </c>
      <c r="O18" s="77"/>
      <c r="P18" s="11"/>
      <c r="Q18" s="17"/>
      <c r="R18" s="11"/>
      <c r="S18" s="11"/>
      <c r="T18" s="11"/>
      <c r="U18" s="11"/>
      <c r="V18" s="11"/>
      <c r="W18" s="11"/>
      <c r="X18" s="11"/>
      <c r="Y18" s="11"/>
      <c r="Z18" s="11"/>
      <c r="AA18" s="11"/>
      <c r="AB18" s="11"/>
      <c r="AC18" s="11"/>
      <c r="AD18" s="11"/>
      <c r="AE18" s="11"/>
      <c r="AF18" s="11"/>
      <c r="AG18" s="11"/>
      <c r="AH18" s="11"/>
      <c r="AI18" s="11"/>
      <c r="AJ18" s="11"/>
      <c r="AK18" s="11"/>
      <c r="AL18" s="11"/>
      <c r="AM18" s="11"/>
    </row>
    <row r="19" spans="1:49" s="187" customFormat="1" ht="60" customHeight="1" x14ac:dyDescent="0.25">
      <c r="A19" s="11"/>
      <c r="B19" s="11"/>
      <c r="C19" s="48" t="s">
        <v>11</v>
      </c>
      <c r="D19" s="70" t="s">
        <v>12</v>
      </c>
      <c r="E19" s="233" t="s">
        <v>516</v>
      </c>
      <c r="F19" s="306">
        <v>1</v>
      </c>
      <c r="G19" s="292">
        <v>50000000</v>
      </c>
      <c r="H19" s="307">
        <v>220000</v>
      </c>
      <c r="I19" s="307">
        <v>1780000</v>
      </c>
      <c r="J19" s="307">
        <v>2000000</v>
      </c>
      <c r="K19" s="307">
        <v>48000000</v>
      </c>
      <c r="L19" s="72">
        <v>0.25</v>
      </c>
      <c r="M19" s="72"/>
      <c r="N19" s="78" t="s">
        <v>18</v>
      </c>
      <c r="O19" s="79"/>
      <c r="P19" s="11"/>
      <c r="Q19" s="17"/>
      <c r="R19" s="11"/>
      <c r="S19" s="11"/>
      <c r="T19" s="11"/>
      <c r="U19" s="11"/>
      <c r="V19" s="11"/>
      <c r="W19" s="11"/>
      <c r="X19" s="11"/>
      <c r="Y19" s="11"/>
      <c r="Z19" s="11"/>
      <c r="AA19" s="11"/>
      <c r="AB19" s="11"/>
      <c r="AC19" s="11"/>
      <c r="AD19" s="11"/>
      <c r="AE19" s="11"/>
      <c r="AF19" s="11"/>
      <c r="AG19" s="11"/>
      <c r="AH19" s="11"/>
      <c r="AI19" s="11"/>
      <c r="AJ19" s="11"/>
      <c r="AK19" s="11"/>
      <c r="AL19" s="11"/>
      <c r="AM19" s="11"/>
    </row>
    <row r="20" spans="1:49" s="187" customFormat="1" ht="60" customHeight="1" x14ac:dyDescent="0.25">
      <c r="A20" s="11"/>
      <c r="B20" s="11"/>
      <c r="C20" s="56" t="s">
        <v>38</v>
      </c>
      <c r="D20" s="67" t="s">
        <v>38</v>
      </c>
      <c r="E20" s="234" t="s">
        <v>515</v>
      </c>
      <c r="F20" s="308">
        <v>1</v>
      </c>
      <c r="G20" s="309">
        <v>6500000</v>
      </c>
      <c r="H20" s="310">
        <v>2294547.16</v>
      </c>
      <c r="I20" s="310">
        <v>678680</v>
      </c>
      <c r="J20" s="310">
        <v>2973227.16</v>
      </c>
      <c r="K20" s="310">
        <v>3526772.84</v>
      </c>
      <c r="L20" s="69">
        <v>0.11</v>
      </c>
      <c r="M20" s="76"/>
      <c r="N20" s="76" t="s">
        <v>18</v>
      </c>
      <c r="O20" s="76"/>
      <c r="P20" s="11"/>
      <c r="Q20" s="17"/>
      <c r="R20" s="11"/>
      <c r="S20" s="11"/>
      <c r="T20" s="11"/>
      <c r="U20" s="11"/>
      <c r="V20" s="11"/>
      <c r="W20" s="11"/>
      <c r="X20" s="11"/>
      <c r="Y20" s="11"/>
      <c r="Z20" s="11"/>
      <c r="AA20" s="11"/>
      <c r="AB20" s="11"/>
      <c r="AC20" s="11"/>
      <c r="AD20" s="11"/>
      <c r="AE20" s="11"/>
      <c r="AF20" s="11"/>
      <c r="AG20" s="11"/>
      <c r="AH20" s="11"/>
      <c r="AI20" s="11"/>
      <c r="AJ20" s="11"/>
      <c r="AK20" s="11"/>
      <c r="AL20" s="11"/>
      <c r="AM20" s="11"/>
    </row>
    <row r="21" spans="1:49" s="187" customFormat="1" ht="60" customHeight="1" x14ac:dyDescent="0.25">
      <c r="A21" s="11"/>
      <c r="B21" s="11"/>
      <c r="C21" s="52" t="s">
        <v>7</v>
      </c>
      <c r="D21" s="70" t="s">
        <v>8</v>
      </c>
      <c r="E21" s="233" t="s">
        <v>21</v>
      </c>
      <c r="F21" s="306">
        <v>3</v>
      </c>
      <c r="G21" s="292">
        <v>131430536.45116918</v>
      </c>
      <c r="H21" s="307">
        <v>123616647.51246563</v>
      </c>
      <c r="I21" s="307">
        <v>0</v>
      </c>
      <c r="J21" s="307">
        <v>123616647.40182257</v>
      </c>
      <c r="K21" s="307">
        <v>7813889.0493466174</v>
      </c>
      <c r="L21" s="72">
        <v>0.17</v>
      </c>
      <c r="M21" s="72"/>
      <c r="N21" s="79"/>
      <c r="O21" s="78" t="s">
        <v>18</v>
      </c>
      <c r="P21" s="11"/>
      <c r="Q21" s="17"/>
      <c r="R21" s="11"/>
      <c r="S21" s="11"/>
      <c r="T21" s="11"/>
      <c r="U21" s="11"/>
      <c r="V21" s="11"/>
      <c r="W21" s="11"/>
      <c r="X21" s="11"/>
      <c r="Y21" s="11"/>
      <c r="Z21" s="11"/>
      <c r="AA21" s="11"/>
      <c r="AB21" s="11"/>
      <c r="AC21" s="11"/>
      <c r="AD21" s="11"/>
      <c r="AE21" s="11"/>
      <c r="AF21" s="11"/>
      <c r="AG21" s="11"/>
      <c r="AH21" s="11"/>
      <c r="AI21" s="11"/>
      <c r="AJ21" s="11"/>
      <c r="AK21" s="11"/>
      <c r="AL21" s="11"/>
      <c r="AM21" s="11"/>
    </row>
    <row r="22" spans="1:49" s="187" customFormat="1" ht="60" customHeight="1" x14ac:dyDescent="0.25">
      <c r="A22" s="11"/>
      <c r="B22" s="11"/>
      <c r="C22" s="241" t="s">
        <v>0</v>
      </c>
      <c r="D22" s="67" t="s">
        <v>1</v>
      </c>
      <c r="E22" s="99" t="s">
        <v>20</v>
      </c>
      <c r="F22" s="308">
        <v>1</v>
      </c>
      <c r="G22" s="309">
        <v>9459616</v>
      </c>
      <c r="H22" s="310">
        <v>7135460</v>
      </c>
      <c r="I22" s="310">
        <v>1611280.62</v>
      </c>
      <c r="J22" s="310">
        <v>8746740.620000001</v>
      </c>
      <c r="K22" s="310">
        <v>712875.37999999989</v>
      </c>
      <c r="L22" s="69">
        <v>0.49</v>
      </c>
      <c r="M22" s="69"/>
      <c r="N22" s="77"/>
      <c r="O22" s="76" t="s">
        <v>18</v>
      </c>
      <c r="P22" s="11"/>
      <c r="Q22" s="17"/>
      <c r="R22" s="11"/>
      <c r="S22" s="11"/>
      <c r="T22" s="11"/>
      <c r="U22" s="11"/>
      <c r="V22" s="11"/>
      <c r="W22" s="11"/>
      <c r="X22" s="11"/>
      <c r="Y22" s="11"/>
      <c r="Z22" s="11"/>
      <c r="AA22" s="11"/>
      <c r="AB22" s="11"/>
      <c r="AC22" s="11"/>
      <c r="AD22" s="11"/>
      <c r="AE22" s="11"/>
      <c r="AF22" s="11"/>
      <c r="AG22" s="11"/>
      <c r="AH22" s="11"/>
      <c r="AI22" s="11"/>
      <c r="AJ22" s="11"/>
      <c r="AK22" s="11"/>
      <c r="AL22" s="11"/>
      <c r="AM22" s="11"/>
    </row>
    <row r="23" spans="1:49" s="187" customFormat="1" ht="60" customHeight="1" x14ac:dyDescent="0.25">
      <c r="A23" s="11"/>
      <c r="B23" s="11"/>
      <c r="C23" s="50" t="s">
        <v>4</v>
      </c>
      <c r="D23" s="67" t="s">
        <v>4</v>
      </c>
      <c r="E23" s="234" t="s">
        <v>429</v>
      </c>
      <c r="F23" s="308">
        <v>1</v>
      </c>
      <c r="G23" s="309">
        <v>21283391</v>
      </c>
      <c r="H23" s="310">
        <v>10841642.643199999</v>
      </c>
      <c r="I23" s="310">
        <v>4560000</v>
      </c>
      <c r="J23" s="310">
        <v>15401642.643199999</v>
      </c>
      <c r="K23" s="310">
        <v>5881748.3568000011</v>
      </c>
      <c r="L23" s="69">
        <v>0.15</v>
      </c>
      <c r="M23" s="69"/>
      <c r="N23" s="77"/>
      <c r="O23" s="76" t="s">
        <v>18</v>
      </c>
      <c r="P23" s="11"/>
      <c r="Q23" s="17"/>
      <c r="R23" s="87"/>
      <c r="S23" s="11"/>
      <c r="T23" s="11"/>
      <c r="U23" s="11"/>
      <c r="V23" s="11"/>
      <c r="W23" s="11"/>
      <c r="X23" s="11"/>
      <c r="Y23" s="11"/>
      <c r="Z23" s="11"/>
      <c r="AA23" s="11"/>
      <c r="AB23" s="11"/>
      <c r="AC23" s="11"/>
      <c r="AD23" s="11"/>
      <c r="AE23" s="11"/>
      <c r="AF23" s="11"/>
      <c r="AG23" s="11"/>
      <c r="AH23" s="11"/>
      <c r="AI23" s="11"/>
      <c r="AJ23" s="11"/>
      <c r="AK23" s="11"/>
      <c r="AL23" s="11"/>
      <c r="AM23" s="11"/>
    </row>
    <row r="24" spans="1:49" s="187" customFormat="1" ht="41.25" customHeight="1" x14ac:dyDescent="0.25">
      <c r="A24" s="11"/>
      <c r="B24" s="11"/>
      <c r="C24" s="322" t="s">
        <v>79</v>
      </c>
      <c r="D24" s="322"/>
      <c r="E24" s="322"/>
      <c r="F24" s="294">
        <v>15</v>
      </c>
      <c r="G24" s="311">
        <v>539238743.45116925</v>
      </c>
      <c r="H24" s="311">
        <v>255587230.92566565</v>
      </c>
      <c r="I24" s="311">
        <v>19574283.219999999</v>
      </c>
      <c r="J24" s="311">
        <v>258211514.035023</v>
      </c>
      <c r="K24" s="311">
        <v>281027229.41614664</v>
      </c>
      <c r="L24" s="74">
        <v>0.41466666666666668</v>
      </c>
      <c r="M24" s="74"/>
      <c r="N24" s="98"/>
      <c r="O24" s="98"/>
      <c r="P24" s="11"/>
      <c r="Q24" s="321"/>
      <c r="R24" s="93"/>
      <c r="S24" s="11"/>
      <c r="T24" s="11"/>
      <c r="U24" s="11"/>
      <c r="V24" s="11"/>
      <c r="W24" s="11"/>
      <c r="X24" s="11"/>
      <c r="Y24" s="11"/>
      <c r="Z24" s="11"/>
      <c r="AA24" s="11"/>
      <c r="AB24" s="11"/>
      <c r="AC24" s="11"/>
      <c r="AD24" s="11"/>
      <c r="AE24" s="11"/>
      <c r="AF24" s="11"/>
      <c r="AG24" s="11"/>
      <c r="AH24" s="11"/>
      <c r="AI24" s="11"/>
      <c r="AJ24" s="11"/>
      <c r="AK24" s="11"/>
      <c r="AL24" s="11"/>
      <c r="AM24" s="11"/>
    </row>
    <row r="25" spans="1:49" s="187" customFormat="1" ht="13.5" customHeight="1" x14ac:dyDescent="0.25">
      <c r="A25" s="11"/>
      <c r="B25" s="11"/>
      <c r="C25" s="101"/>
      <c r="D25" s="101"/>
      <c r="E25" s="101"/>
      <c r="F25" s="101"/>
      <c r="G25" s="101"/>
      <c r="H25" s="102"/>
      <c r="I25" s="102"/>
      <c r="J25" s="102"/>
      <c r="K25" s="102"/>
      <c r="L25" s="102"/>
      <c r="M25" s="102"/>
      <c r="N25" s="102"/>
      <c r="O25" s="103"/>
      <c r="P25" s="103"/>
      <c r="Q25" s="69"/>
      <c r="R25" s="69"/>
      <c r="S25" s="11"/>
      <c r="T25" s="88"/>
      <c r="U25" s="93"/>
      <c r="V25" s="11"/>
      <c r="W25" s="11"/>
      <c r="X25" s="11"/>
      <c r="Y25" s="11"/>
      <c r="Z25" s="11"/>
      <c r="AA25" s="11"/>
      <c r="AB25" s="11"/>
      <c r="AC25" s="11"/>
      <c r="AD25" s="11"/>
      <c r="AE25" s="11"/>
      <c r="AF25" s="11"/>
      <c r="AG25" s="11"/>
      <c r="AH25" s="11"/>
      <c r="AI25" s="11"/>
      <c r="AJ25" s="11"/>
      <c r="AK25" s="11"/>
      <c r="AL25" s="11"/>
      <c r="AM25" s="11"/>
      <c r="AN25" s="11"/>
      <c r="AO25" s="11"/>
      <c r="AP25" s="11"/>
    </row>
    <row r="26" spans="1:49" ht="29.45" customHeight="1" x14ac:dyDescent="0.25">
      <c r="A26" s="240"/>
      <c r="B26" s="240"/>
      <c r="C26" s="222" t="s">
        <v>496</v>
      </c>
      <c r="D26" s="37"/>
      <c r="E26" s="240"/>
      <c r="F26" s="240"/>
      <c r="G26" s="240"/>
      <c r="H26" s="240"/>
      <c r="I26" s="240"/>
      <c r="J26" s="240"/>
      <c r="K26" s="240"/>
      <c r="L26" s="240"/>
      <c r="M26" s="240"/>
      <c r="N26" s="240"/>
      <c r="O26" s="12"/>
      <c r="P26" s="12"/>
      <c r="Q26" s="240"/>
      <c r="R26" s="240"/>
      <c r="S26" s="240"/>
      <c r="T26" s="240"/>
      <c r="U26" s="4"/>
      <c r="V26" s="240"/>
      <c r="W26" s="240"/>
      <c r="X26" s="240"/>
      <c r="Y26" s="240"/>
      <c r="Z26" s="240"/>
      <c r="AA26" s="240"/>
      <c r="AB26" s="240"/>
      <c r="AC26" s="240"/>
      <c r="AD26" s="240"/>
      <c r="AE26" s="240"/>
      <c r="AF26" s="240"/>
      <c r="AG26" s="240"/>
      <c r="AH26" s="240"/>
      <c r="AI26" s="240"/>
      <c r="AJ26" s="240"/>
      <c r="AK26" s="240"/>
      <c r="AL26" s="240"/>
      <c r="AM26" s="240"/>
      <c r="AN26" s="240"/>
      <c r="AO26" s="240"/>
      <c r="AP26" s="240"/>
    </row>
    <row r="27" spans="1:49" ht="4.9000000000000004" customHeight="1" x14ac:dyDescent="0.25">
      <c r="A27" s="240"/>
      <c r="B27" s="240"/>
      <c r="C27" s="15"/>
      <c r="D27" s="211"/>
      <c r="E27" s="16"/>
      <c r="F27" s="240"/>
      <c r="G27" s="240"/>
      <c r="H27" s="240"/>
      <c r="I27" s="240"/>
      <c r="J27" s="240"/>
      <c r="K27" s="10"/>
      <c r="L27" s="240"/>
      <c r="M27" s="240"/>
      <c r="N27" s="240"/>
      <c r="O27" s="12"/>
      <c r="P27" s="12"/>
      <c r="Q27" s="240"/>
      <c r="R27" s="240"/>
      <c r="S27" s="240"/>
      <c r="T27" s="240"/>
      <c r="U27" s="240"/>
      <c r="V27" s="240"/>
      <c r="W27" s="240"/>
      <c r="X27" s="240"/>
      <c r="Y27" s="240"/>
      <c r="Z27" s="240"/>
      <c r="AA27" s="240"/>
      <c r="AB27" s="240"/>
      <c r="AC27" s="240"/>
      <c r="AD27" s="240"/>
      <c r="AE27" s="240"/>
      <c r="AF27" s="240"/>
      <c r="AG27" s="240"/>
      <c r="AH27" s="240"/>
      <c r="AI27" s="240"/>
      <c r="AJ27" s="240"/>
      <c r="AK27" s="240"/>
      <c r="AL27" s="240"/>
      <c r="AM27" s="240"/>
      <c r="AN27" s="240"/>
      <c r="AO27" s="240"/>
      <c r="AP27" s="240"/>
    </row>
    <row r="28" spans="1:49" customFormat="1" ht="60" customHeight="1" x14ac:dyDescent="0.25">
      <c r="A28" s="240"/>
      <c r="C28" s="84" t="s">
        <v>437</v>
      </c>
      <c r="D28" s="37"/>
      <c r="E28" s="240"/>
      <c r="F28" s="240"/>
      <c r="G28" s="240"/>
      <c r="H28" s="240"/>
      <c r="I28" s="240"/>
      <c r="J28" s="240"/>
      <c r="K28" s="240"/>
      <c r="L28" s="240"/>
      <c r="M28" s="240"/>
      <c r="N28" s="240"/>
      <c r="O28" s="240"/>
      <c r="P28" s="240"/>
      <c r="Q28" s="240"/>
      <c r="R28" s="240"/>
      <c r="S28" s="240"/>
      <c r="T28" s="240"/>
      <c r="U28" s="240"/>
      <c r="V28" s="240"/>
      <c r="W28" s="240"/>
      <c r="X28" s="240"/>
      <c r="Y28" s="240"/>
      <c r="Z28" s="240"/>
      <c r="AA28" s="240"/>
      <c r="AB28" s="240"/>
      <c r="AC28" s="240"/>
      <c r="AD28" s="240"/>
      <c r="AE28" s="240"/>
      <c r="AF28" s="240"/>
      <c r="AG28" s="240"/>
      <c r="AH28" s="240"/>
      <c r="AI28" s="240"/>
      <c r="AJ28" s="240"/>
      <c r="AK28" s="240"/>
      <c r="AL28" s="240"/>
      <c r="AM28" s="240"/>
      <c r="AN28" s="240"/>
      <c r="AO28" s="240"/>
      <c r="AP28" s="240"/>
      <c r="AQ28" s="240"/>
      <c r="AR28" s="240"/>
      <c r="AS28" s="240"/>
      <c r="AT28" s="240"/>
      <c r="AU28" s="240"/>
      <c r="AV28" s="240"/>
      <c r="AW28" s="240"/>
    </row>
    <row r="29" spans="1:49" customFormat="1" ht="66" customHeight="1" x14ac:dyDescent="0.25">
      <c r="A29" s="240"/>
      <c r="B29" s="240"/>
      <c r="C29" s="236" t="s">
        <v>30</v>
      </c>
      <c r="D29" s="236" t="s">
        <v>15</v>
      </c>
      <c r="E29" s="236" t="s">
        <v>29</v>
      </c>
      <c r="F29" s="336" t="s">
        <v>119</v>
      </c>
      <c r="G29" s="336"/>
      <c r="H29" s="236" t="s">
        <v>28</v>
      </c>
      <c r="I29" s="336" t="s">
        <v>120</v>
      </c>
      <c r="J29" s="336"/>
      <c r="K29" s="336" t="s">
        <v>121</v>
      </c>
      <c r="L29" s="336"/>
      <c r="M29" s="336" t="s">
        <v>122</v>
      </c>
      <c r="N29" s="336"/>
      <c r="O29" s="336" t="s">
        <v>381</v>
      </c>
      <c r="P29" s="336"/>
      <c r="Q29" s="240"/>
      <c r="R29" s="240"/>
      <c r="S29" s="240"/>
      <c r="T29" s="240"/>
      <c r="U29" s="240"/>
      <c r="V29" s="240"/>
      <c r="W29" s="240"/>
      <c r="X29" s="240"/>
      <c r="Y29" s="240"/>
      <c r="Z29" s="240"/>
      <c r="AA29" s="240"/>
      <c r="AB29" s="240"/>
      <c r="AC29" s="240"/>
      <c r="AD29" s="240"/>
      <c r="AE29" s="240"/>
      <c r="AF29" s="240"/>
      <c r="AG29" s="240"/>
      <c r="AH29" s="240"/>
      <c r="AI29" s="240"/>
      <c r="AJ29" s="240"/>
      <c r="AK29" s="240"/>
      <c r="AL29" s="240"/>
      <c r="AM29" s="240"/>
      <c r="AN29" s="240"/>
      <c r="AO29" s="240"/>
      <c r="AP29" s="240"/>
      <c r="AQ29" s="240"/>
      <c r="AR29" s="240"/>
    </row>
    <row r="30" spans="1:49" customFormat="1" ht="203.25" customHeight="1" x14ac:dyDescent="0.25">
      <c r="A30" s="240"/>
      <c r="B30" s="240"/>
      <c r="C30" s="349" t="s">
        <v>384</v>
      </c>
      <c r="D30" s="190" t="s">
        <v>10</v>
      </c>
      <c r="E30" s="237" t="s">
        <v>31</v>
      </c>
      <c r="F30" s="325" t="s">
        <v>492</v>
      </c>
      <c r="G30" s="325"/>
      <c r="H30" s="237" t="s">
        <v>19</v>
      </c>
      <c r="I30" s="326" t="s">
        <v>517</v>
      </c>
      <c r="J30" s="348"/>
      <c r="K30" s="326" t="s">
        <v>438</v>
      </c>
      <c r="L30" s="326"/>
      <c r="M30" s="368" t="s">
        <v>124</v>
      </c>
      <c r="N30" s="368"/>
      <c r="O30" s="231"/>
      <c r="P30" s="231"/>
      <c r="Q30" s="240"/>
      <c r="R30" s="240"/>
      <c r="S30" s="240"/>
      <c r="T30" s="240"/>
      <c r="U30" s="240"/>
      <c r="V30" s="240"/>
      <c r="W30" s="240"/>
      <c r="X30" s="240"/>
      <c r="Y30" s="240"/>
      <c r="Z30" s="240"/>
      <c r="AA30" s="240"/>
      <c r="AB30" s="240"/>
      <c r="AC30" s="240"/>
      <c r="AD30" s="240"/>
      <c r="AE30" s="240"/>
      <c r="AF30" s="240"/>
      <c r="AG30" s="240"/>
      <c r="AH30" s="240"/>
      <c r="AI30" s="240"/>
      <c r="AJ30" s="240"/>
      <c r="AK30" s="240"/>
      <c r="AL30" s="240"/>
      <c r="AM30" s="240"/>
      <c r="AN30" s="240"/>
      <c r="AO30" s="240"/>
      <c r="AP30" s="240"/>
      <c r="AQ30" s="240"/>
      <c r="AR30" s="240"/>
    </row>
    <row r="31" spans="1:49" customFormat="1" ht="203.25" customHeight="1" x14ac:dyDescent="0.25">
      <c r="A31" s="240"/>
      <c r="B31" s="240"/>
      <c r="C31" s="349"/>
      <c r="D31" s="192" t="s">
        <v>10</v>
      </c>
      <c r="E31" s="238" t="s">
        <v>144</v>
      </c>
      <c r="F31" s="329" t="s">
        <v>439</v>
      </c>
      <c r="G31" s="329"/>
      <c r="H31" s="238" t="s">
        <v>19</v>
      </c>
      <c r="I31" s="330" t="s">
        <v>440</v>
      </c>
      <c r="J31" s="330"/>
      <c r="K31" s="330" t="s">
        <v>441</v>
      </c>
      <c r="L31" s="330"/>
      <c r="M31" s="367" t="s">
        <v>135</v>
      </c>
      <c r="N31" s="367"/>
      <c r="O31" s="230"/>
      <c r="P31" s="230"/>
      <c r="Q31" s="240"/>
      <c r="R31" s="240"/>
      <c r="S31" s="240"/>
      <c r="T31" s="240"/>
      <c r="U31" s="240"/>
      <c r="V31" s="240"/>
      <c r="W31" s="240"/>
      <c r="X31" s="240"/>
      <c r="Y31" s="240"/>
      <c r="Z31" s="240"/>
      <c r="AA31" s="240"/>
      <c r="AB31" s="240"/>
      <c r="AC31" s="240"/>
      <c r="AD31" s="240"/>
      <c r="AE31" s="240"/>
      <c r="AF31" s="240"/>
      <c r="AG31" s="240"/>
      <c r="AH31" s="240"/>
      <c r="AI31" s="240"/>
      <c r="AJ31" s="240"/>
      <c r="AK31" s="240"/>
      <c r="AL31" s="240"/>
      <c r="AM31" s="240"/>
      <c r="AN31" s="240"/>
      <c r="AO31" s="240"/>
      <c r="AP31" s="240"/>
      <c r="AQ31" s="240"/>
      <c r="AR31" s="240"/>
    </row>
    <row r="32" spans="1:49" customFormat="1" ht="203.25" customHeight="1" x14ac:dyDescent="0.25">
      <c r="A32" s="240"/>
      <c r="B32" s="240"/>
      <c r="C32" s="344" t="s">
        <v>13</v>
      </c>
      <c r="D32" s="190" t="s">
        <v>14</v>
      </c>
      <c r="E32" s="244" t="s">
        <v>157</v>
      </c>
      <c r="F32" s="325" t="s">
        <v>442</v>
      </c>
      <c r="G32" s="325"/>
      <c r="H32" s="251" t="s">
        <v>19</v>
      </c>
      <c r="I32" s="326" t="s">
        <v>499</v>
      </c>
      <c r="J32" s="326"/>
      <c r="K32" s="348"/>
      <c r="L32" s="348"/>
      <c r="M32" s="368" t="s">
        <v>125</v>
      </c>
      <c r="N32" s="368"/>
      <c r="O32" s="229"/>
      <c r="P32" s="229"/>
      <c r="Q32" s="240"/>
      <c r="R32" s="240"/>
      <c r="S32" s="240"/>
      <c r="T32" s="240"/>
      <c r="U32" s="240"/>
      <c r="V32" s="240"/>
      <c r="W32" s="240"/>
      <c r="X32" s="240"/>
      <c r="Y32" s="240"/>
      <c r="Z32" s="240"/>
      <c r="AA32" s="240"/>
      <c r="AB32" s="240"/>
      <c r="AC32" s="240"/>
      <c r="AD32" s="240"/>
      <c r="AE32" s="240"/>
      <c r="AF32" s="240"/>
      <c r="AG32" s="240"/>
      <c r="AH32" s="240"/>
      <c r="AI32" s="240"/>
      <c r="AJ32" s="240"/>
      <c r="AK32" s="240"/>
      <c r="AL32" s="240"/>
      <c r="AM32" s="240"/>
      <c r="AN32" s="240"/>
      <c r="AO32" s="240"/>
      <c r="AP32" s="240"/>
      <c r="AQ32" s="240"/>
      <c r="AR32" s="240"/>
    </row>
    <row r="33" spans="1:44" customFormat="1" ht="203.25" customHeight="1" x14ac:dyDescent="0.25">
      <c r="A33" s="240"/>
      <c r="B33" s="240"/>
      <c r="C33" s="344"/>
      <c r="D33" s="192" t="s">
        <v>14</v>
      </c>
      <c r="E33" s="245" t="s">
        <v>159</v>
      </c>
      <c r="F33" s="329" t="s">
        <v>443</v>
      </c>
      <c r="G33" s="329"/>
      <c r="H33" s="245" t="s">
        <v>26</v>
      </c>
      <c r="I33" s="330" t="s">
        <v>444</v>
      </c>
      <c r="J33" s="330"/>
      <c r="K33" s="330" t="s">
        <v>447</v>
      </c>
      <c r="L33" s="352"/>
      <c r="M33" s="367" t="s">
        <v>135</v>
      </c>
      <c r="N33" s="367"/>
      <c r="O33" s="228"/>
      <c r="P33" s="228"/>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0"/>
      <c r="AN33" s="240"/>
      <c r="AO33" s="240"/>
      <c r="AP33" s="240"/>
      <c r="AQ33" s="240"/>
      <c r="AR33" s="240"/>
    </row>
    <row r="34" spans="1:44" customFormat="1" ht="203.25" customHeight="1" x14ac:dyDescent="0.25">
      <c r="A34" s="240"/>
      <c r="B34" s="240"/>
      <c r="C34" s="344"/>
      <c r="D34" s="190" t="s">
        <v>14</v>
      </c>
      <c r="E34" s="251" t="s">
        <v>159</v>
      </c>
      <c r="F34" s="325" t="s">
        <v>445</v>
      </c>
      <c r="G34" s="325"/>
      <c r="H34" s="251" t="s">
        <v>26</v>
      </c>
      <c r="I34" s="343" t="s">
        <v>448</v>
      </c>
      <c r="J34" s="343"/>
      <c r="K34" s="326" t="s">
        <v>446</v>
      </c>
      <c r="L34" s="348"/>
      <c r="M34" s="368" t="s">
        <v>135</v>
      </c>
      <c r="N34" s="368"/>
      <c r="O34" s="229"/>
      <c r="P34" s="229"/>
      <c r="Q34" s="240"/>
      <c r="R34" s="240"/>
      <c r="S34" s="240"/>
      <c r="T34" s="240"/>
      <c r="U34" s="240"/>
      <c r="V34" s="240"/>
      <c r="W34" s="240"/>
      <c r="X34" s="240"/>
      <c r="Y34" s="240"/>
      <c r="Z34" s="240"/>
      <c r="AA34" s="240"/>
      <c r="AB34" s="240"/>
      <c r="AC34" s="240"/>
      <c r="AD34" s="240"/>
      <c r="AE34" s="240"/>
      <c r="AF34" s="240"/>
      <c r="AG34" s="240"/>
      <c r="AH34" s="240"/>
      <c r="AI34" s="240"/>
      <c r="AJ34" s="240"/>
      <c r="AK34" s="240"/>
      <c r="AL34" s="240"/>
      <c r="AM34" s="240"/>
      <c r="AN34" s="240"/>
      <c r="AO34" s="240"/>
      <c r="AP34" s="240"/>
      <c r="AQ34" s="240"/>
      <c r="AR34" s="240"/>
    </row>
    <row r="35" spans="1:44" customFormat="1" ht="203.25" customHeight="1" x14ac:dyDescent="0.25">
      <c r="A35" s="11"/>
      <c r="B35" s="11"/>
      <c r="C35" s="344"/>
      <c r="D35" s="192" t="s">
        <v>14</v>
      </c>
      <c r="E35" s="252" t="s">
        <v>159</v>
      </c>
      <c r="F35" s="329" t="s">
        <v>449</v>
      </c>
      <c r="G35" s="329"/>
      <c r="H35" s="252" t="s">
        <v>26</v>
      </c>
      <c r="I35" s="366" t="s">
        <v>450</v>
      </c>
      <c r="J35" s="366"/>
      <c r="K35" s="330" t="s">
        <v>451</v>
      </c>
      <c r="L35" s="330"/>
      <c r="M35" s="367" t="s">
        <v>135</v>
      </c>
      <c r="N35" s="367"/>
      <c r="O35" s="230"/>
      <c r="P35" s="230"/>
      <c r="Q35" s="240"/>
      <c r="R35" s="240"/>
      <c r="S35" s="240"/>
      <c r="T35" s="240"/>
      <c r="U35" s="240"/>
      <c r="V35" s="240"/>
      <c r="W35" s="240"/>
      <c r="X35" s="240"/>
      <c r="Y35" s="240"/>
      <c r="Z35" s="240"/>
      <c r="AA35" s="240"/>
      <c r="AB35" s="240"/>
      <c r="AC35" s="240"/>
      <c r="AD35" s="240"/>
      <c r="AE35" s="240"/>
      <c r="AF35" s="240"/>
      <c r="AG35" s="240"/>
      <c r="AH35" s="240"/>
      <c r="AI35" s="240"/>
      <c r="AJ35" s="240"/>
      <c r="AK35" s="240"/>
      <c r="AL35" s="240"/>
      <c r="AM35" s="240"/>
      <c r="AN35" s="240"/>
      <c r="AO35" s="240"/>
      <c r="AP35" s="240"/>
      <c r="AQ35" s="240"/>
      <c r="AR35" s="240"/>
    </row>
    <row r="36" spans="1:44" customFormat="1" ht="203.25" customHeight="1" x14ac:dyDescent="0.25">
      <c r="A36" s="11"/>
      <c r="B36" s="11"/>
      <c r="C36" s="353" t="s">
        <v>385</v>
      </c>
      <c r="D36" s="190" t="s">
        <v>92</v>
      </c>
      <c r="E36" s="244" t="s">
        <v>223</v>
      </c>
      <c r="F36" s="325" t="s">
        <v>498</v>
      </c>
      <c r="G36" s="325"/>
      <c r="H36" s="244" t="s">
        <v>19</v>
      </c>
      <c r="I36" s="343" t="s">
        <v>574</v>
      </c>
      <c r="J36" s="343"/>
      <c r="K36" s="343" t="s">
        <v>452</v>
      </c>
      <c r="L36" s="326"/>
      <c r="M36" s="368" t="s">
        <v>124</v>
      </c>
      <c r="N36" s="368"/>
      <c r="O36" s="231"/>
      <c r="P36" s="231"/>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0"/>
      <c r="AN36" s="240"/>
      <c r="AO36" s="240"/>
      <c r="AP36" s="240"/>
      <c r="AQ36" s="240"/>
      <c r="AR36" s="240"/>
    </row>
    <row r="37" spans="1:44" customFormat="1" ht="203.25" customHeight="1" x14ac:dyDescent="0.25">
      <c r="A37" s="11"/>
      <c r="B37" s="11"/>
      <c r="C37" s="353"/>
      <c r="D37" s="192" t="s">
        <v>92</v>
      </c>
      <c r="E37" s="245" t="s">
        <v>259</v>
      </c>
      <c r="F37" s="329" t="s">
        <v>453</v>
      </c>
      <c r="G37" s="329"/>
      <c r="H37" s="245" t="s">
        <v>19</v>
      </c>
      <c r="I37" s="366" t="s">
        <v>455</v>
      </c>
      <c r="J37" s="366"/>
      <c r="K37" s="330" t="s">
        <v>454</v>
      </c>
      <c r="L37" s="352"/>
      <c r="M37" s="367" t="s">
        <v>124</v>
      </c>
      <c r="N37" s="367"/>
      <c r="O37" s="230"/>
      <c r="P37" s="230"/>
      <c r="Q37" s="240"/>
      <c r="R37" s="240"/>
      <c r="S37" s="240"/>
      <c r="T37" s="240"/>
      <c r="U37" s="240"/>
      <c r="V37" s="240"/>
      <c r="W37" s="240"/>
      <c r="X37" s="240"/>
      <c r="Y37" s="240"/>
      <c r="Z37" s="240"/>
      <c r="AA37" s="240"/>
      <c r="AB37" s="240"/>
      <c r="AC37" s="240"/>
      <c r="AD37" s="240"/>
      <c r="AE37" s="240"/>
      <c r="AF37" s="240"/>
      <c r="AG37" s="240"/>
      <c r="AH37" s="240"/>
      <c r="AI37" s="240"/>
      <c r="AJ37" s="240"/>
      <c r="AK37" s="240"/>
      <c r="AL37" s="240"/>
      <c r="AM37" s="240"/>
      <c r="AN37" s="240"/>
      <c r="AO37" s="240"/>
      <c r="AP37" s="240"/>
      <c r="AQ37" s="240"/>
      <c r="AR37" s="240"/>
    </row>
    <row r="38" spans="1:44" customFormat="1" ht="203.25" customHeight="1" x14ac:dyDescent="0.25">
      <c r="A38" s="11"/>
      <c r="B38" s="11"/>
      <c r="C38" s="208" t="s">
        <v>11</v>
      </c>
      <c r="D38" s="190" t="s">
        <v>12</v>
      </c>
      <c r="E38" s="243" t="s">
        <v>25</v>
      </c>
      <c r="F38" s="325" t="s">
        <v>456</v>
      </c>
      <c r="G38" s="325"/>
      <c r="H38" s="244" t="s">
        <v>19</v>
      </c>
      <c r="I38" s="343" t="s">
        <v>518</v>
      </c>
      <c r="J38" s="343"/>
      <c r="K38" s="343" t="s">
        <v>457</v>
      </c>
      <c r="L38" s="326"/>
      <c r="M38" s="372" t="s">
        <v>573</v>
      </c>
      <c r="N38" s="368"/>
      <c r="O38" s="231"/>
      <c r="P38" s="231"/>
      <c r="Q38" s="240"/>
      <c r="R38" s="240"/>
      <c r="S38" s="240"/>
      <c r="T38" s="240"/>
      <c r="U38" s="240"/>
      <c r="V38" s="240"/>
      <c r="W38" s="240"/>
      <c r="X38" s="240"/>
      <c r="Y38" s="240"/>
      <c r="Z38" s="240"/>
      <c r="AA38" s="240"/>
      <c r="AB38" s="240"/>
      <c r="AC38" s="240"/>
      <c r="AD38" s="240"/>
      <c r="AE38" s="240"/>
      <c r="AF38" s="240"/>
      <c r="AG38" s="240"/>
      <c r="AH38" s="240"/>
      <c r="AI38" s="240"/>
      <c r="AJ38" s="240"/>
      <c r="AK38" s="240"/>
      <c r="AL38" s="240"/>
      <c r="AM38" s="240"/>
      <c r="AN38" s="240"/>
      <c r="AO38" s="240"/>
      <c r="AP38" s="240"/>
      <c r="AQ38" s="240"/>
      <c r="AR38" s="240"/>
    </row>
    <row r="39" spans="1:44" customFormat="1" ht="203.25" customHeight="1" x14ac:dyDescent="0.25">
      <c r="A39" s="11"/>
      <c r="B39" s="11"/>
      <c r="C39" s="246" t="s">
        <v>38</v>
      </c>
      <c r="D39" s="192" t="s">
        <v>38</v>
      </c>
      <c r="E39" s="245" t="s">
        <v>233</v>
      </c>
      <c r="F39" s="329" t="s">
        <v>458</v>
      </c>
      <c r="G39" s="329"/>
      <c r="H39" s="245" t="s">
        <v>19</v>
      </c>
      <c r="I39" s="366" t="s">
        <v>459</v>
      </c>
      <c r="J39" s="366"/>
      <c r="K39" s="330" t="s">
        <v>460</v>
      </c>
      <c r="L39" s="330"/>
      <c r="M39" s="367" t="s">
        <v>124</v>
      </c>
      <c r="N39" s="367"/>
      <c r="O39" s="230"/>
      <c r="P39" s="230"/>
      <c r="Q39" s="240"/>
      <c r="R39" s="240"/>
      <c r="S39" s="240"/>
      <c r="T39" s="240"/>
      <c r="U39" s="240"/>
      <c r="V39" s="240"/>
      <c r="W39" s="240"/>
      <c r="X39" s="240"/>
      <c r="Y39" s="240"/>
      <c r="Z39" s="240"/>
      <c r="AA39" s="240"/>
      <c r="AB39" s="240"/>
      <c r="AC39" s="240"/>
      <c r="AD39" s="240"/>
      <c r="AE39" s="240"/>
      <c r="AF39" s="240"/>
      <c r="AG39" s="240"/>
      <c r="AH39" s="240"/>
      <c r="AI39" s="240"/>
      <c r="AJ39" s="240"/>
      <c r="AK39" s="240"/>
      <c r="AL39" s="240"/>
      <c r="AM39" s="240"/>
      <c r="AN39" s="240"/>
      <c r="AO39" s="240"/>
      <c r="AP39" s="240"/>
      <c r="AQ39" s="240"/>
      <c r="AR39" s="240"/>
    </row>
    <row r="40" spans="1:44" customFormat="1" ht="203.25" customHeight="1" x14ac:dyDescent="0.25">
      <c r="A40" s="11"/>
      <c r="B40" s="11"/>
      <c r="C40" s="356" t="s">
        <v>242</v>
      </c>
      <c r="D40" s="190" t="s">
        <v>8</v>
      </c>
      <c r="E40" s="243" t="s">
        <v>21</v>
      </c>
      <c r="F40" s="325" t="s">
        <v>495</v>
      </c>
      <c r="G40" s="325"/>
      <c r="H40" s="244" t="s">
        <v>19</v>
      </c>
      <c r="I40" s="348"/>
      <c r="J40" s="348"/>
      <c r="K40" s="343" t="s">
        <v>461</v>
      </c>
      <c r="L40" s="343"/>
      <c r="M40" s="368" t="s">
        <v>135</v>
      </c>
      <c r="N40" s="368"/>
      <c r="O40" s="231"/>
      <c r="P40" s="231"/>
      <c r="Q40" s="240"/>
      <c r="R40" s="240"/>
      <c r="S40" s="240"/>
      <c r="T40" s="240"/>
      <c r="U40" s="240"/>
      <c r="V40" s="240"/>
      <c r="W40" s="240"/>
      <c r="X40" s="240"/>
      <c r="Y40" s="240"/>
      <c r="Z40" s="240"/>
      <c r="AA40" s="240"/>
      <c r="AB40" s="240"/>
      <c r="AC40" s="240"/>
      <c r="AD40" s="240"/>
      <c r="AE40" s="240"/>
      <c r="AF40" s="240"/>
      <c r="AG40" s="240"/>
      <c r="AH40" s="240"/>
      <c r="AI40" s="240"/>
      <c r="AJ40" s="240"/>
      <c r="AK40" s="240"/>
      <c r="AL40" s="240"/>
      <c r="AM40" s="240"/>
      <c r="AN40" s="240"/>
      <c r="AO40" s="240"/>
      <c r="AP40" s="240"/>
      <c r="AQ40" s="240"/>
      <c r="AR40" s="240"/>
    </row>
    <row r="41" spans="1:44" customFormat="1" ht="203.25" customHeight="1" x14ac:dyDescent="0.25">
      <c r="A41" s="11"/>
      <c r="B41" s="11"/>
      <c r="C41" s="356"/>
      <c r="D41" s="192" t="s">
        <v>8</v>
      </c>
      <c r="E41" s="242" t="s">
        <v>21</v>
      </c>
      <c r="F41" s="329" t="s">
        <v>463</v>
      </c>
      <c r="G41" s="329"/>
      <c r="H41" s="245" t="s">
        <v>19</v>
      </c>
      <c r="I41" s="352"/>
      <c r="J41" s="352"/>
      <c r="K41" s="366" t="s">
        <v>462</v>
      </c>
      <c r="L41" s="366"/>
      <c r="M41" s="367" t="s">
        <v>135</v>
      </c>
      <c r="N41" s="367"/>
      <c r="O41" s="230"/>
      <c r="P41" s="230"/>
      <c r="Q41" s="240"/>
      <c r="R41" s="240"/>
      <c r="S41" s="240"/>
      <c r="T41" s="240"/>
      <c r="U41" s="240"/>
      <c r="V41" s="240"/>
      <c r="W41" s="240"/>
      <c r="X41" s="240"/>
      <c r="Y41" s="240"/>
      <c r="Z41" s="240"/>
      <c r="AA41" s="240"/>
      <c r="AB41" s="240"/>
      <c r="AC41" s="240"/>
      <c r="AD41" s="240"/>
      <c r="AE41" s="240"/>
      <c r="AF41" s="240"/>
      <c r="AG41" s="240"/>
      <c r="AH41" s="240"/>
      <c r="AI41" s="240"/>
      <c r="AJ41" s="240"/>
      <c r="AK41" s="240"/>
      <c r="AL41" s="240"/>
      <c r="AM41" s="240"/>
      <c r="AN41" s="240"/>
      <c r="AO41" s="240"/>
      <c r="AP41" s="240"/>
      <c r="AQ41" s="240"/>
    </row>
    <row r="42" spans="1:44" customFormat="1" ht="203.25" customHeight="1" x14ac:dyDescent="0.25">
      <c r="A42" s="240"/>
      <c r="B42" s="240"/>
      <c r="C42" s="356"/>
      <c r="D42" s="190" t="s">
        <v>8</v>
      </c>
      <c r="E42" s="243" t="s">
        <v>21</v>
      </c>
      <c r="F42" s="325" t="s">
        <v>464</v>
      </c>
      <c r="G42" s="325"/>
      <c r="H42" s="244" t="s">
        <v>19</v>
      </c>
      <c r="I42" s="368"/>
      <c r="J42" s="368"/>
      <c r="K42" s="343" t="s">
        <v>465</v>
      </c>
      <c r="L42" s="343"/>
      <c r="M42" s="368" t="s">
        <v>135</v>
      </c>
      <c r="N42" s="368"/>
      <c r="O42" s="231"/>
      <c r="P42" s="231"/>
      <c r="Q42" s="240"/>
      <c r="R42" s="240"/>
      <c r="S42" s="240"/>
      <c r="T42" s="240"/>
      <c r="U42" s="240"/>
      <c r="V42" s="240"/>
      <c r="W42" s="240"/>
      <c r="X42" s="240"/>
      <c r="Y42" s="240"/>
      <c r="Z42" s="240"/>
      <c r="AA42" s="240"/>
      <c r="AB42" s="240"/>
      <c r="AC42" s="240"/>
      <c r="AD42" s="240"/>
      <c r="AE42" s="240"/>
      <c r="AF42" s="240"/>
      <c r="AG42" s="240"/>
      <c r="AH42" s="240"/>
      <c r="AI42" s="240"/>
      <c r="AJ42" s="240"/>
      <c r="AK42" s="240"/>
      <c r="AL42" s="240"/>
      <c r="AM42" s="240"/>
      <c r="AN42" s="240"/>
      <c r="AO42" s="240"/>
      <c r="AP42" s="240"/>
      <c r="AQ42" s="240"/>
    </row>
    <row r="43" spans="1:44" customFormat="1" ht="203.25" customHeight="1" x14ac:dyDescent="0.25">
      <c r="A43" s="240"/>
      <c r="B43" s="240"/>
      <c r="C43" s="253" t="s">
        <v>386</v>
      </c>
      <c r="D43" s="195" t="s">
        <v>188</v>
      </c>
      <c r="E43" s="238" t="s">
        <v>154</v>
      </c>
      <c r="F43" s="358" t="s">
        <v>466</v>
      </c>
      <c r="G43" s="358"/>
      <c r="H43" s="239" t="s">
        <v>19</v>
      </c>
      <c r="I43" s="364" t="s">
        <v>272</v>
      </c>
      <c r="J43" s="364"/>
      <c r="K43" s="364" t="s">
        <v>467</v>
      </c>
      <c r="L43" s="367"/>
      <c r="M43" s="367" t="s">
        <v>135</v>
      </c>
      <c r="N43" s="367"/>
      <c r="O43" s="228"/>
      <c r="P43" s="228"/>
      <c r="Q43" s="240"/>
      <c r="R43" s="240"/>
      <c r="S43" s="240"/>
      <c r="T43" s="240"/>
      <c r="U43" s="240"/>
      <c r="V43" s="240"/>
      <c r="W43" s="240"/>
      <c r="X43" s="240"/>
      <c r="Y43" s="240"/>
      <c r="Z43" s="240"/>
      <c r="AA43" s="240"/>
      <c r="AB43" s="240"/>
      <c r="AC43" s="240"/>
      <c r="AD43" s="240"/>
      <c r="AE43" s="240"/>
      <c r="AF43" s="240"/>
      <c r="AG43" s="240"/>
      <c r="AH43" s="240"/>
      <c r="AI43" s="240"/>
      <c r="AJ43" s="240"/>
      <c r="AK43" s="240"/>
      <c r="AL43" s="240"/>
      <c r="AM43" s="240"/>
      <c r="AN43" s="240"/>
      <c r="AO43" s="240"/>
      <c r="AP43" s="240"/>
      <c r="AQ43" s="240"/>
      <c r="AR43" s="240"/>
    </row>
    <row r="44" spans="1:44" customFormat="1" ht="203.25" customHeight="1" x14ac:dyDescent="0.25">
      <c r="A44" s="240"/>
      <c r="B44" s="240"/>
      <c r="C44" s="209" t="s">
        <v>4</v>
      </c>
      <c r="D44" s="254" t="s">
        <v>470</v>
      </c>
      <c r="E44" s="243" t="s">
        <v>470</v>
      </c>
      <c r="F44" s="325" t="s">
        <v>468</v>
      </c>
      <c r="G44" s="325"/>
      <c r="H44" s="244" t="s">
        <v>19</v>
      </c>
      <c r="I44" s="348"/>
      <c r="J44" s="348"/>
      <c r="K44" s="343" t="s">
        <v>469</v>
      </c>
      <c r="L44" s="343"/>
      <c r="M44" s="368" t="s">
        <v>227</v>
      </c>
      <c r="N44" s="368"/>
      <c r="O44" s="231"/>
      <c r="P44" s="231"/>
      <c r="Q44" s="240"/>
      <c r="R44" s="240"/>
      <c r="S44" s="240"/>
      <c r="T44" s="240"/>
      <c r="U44" s="240"/>
      <c r="V44" s="240"/>
      <c r="W44" s="240"/>
      <c r="X44" s="240"/>
      <c r="Y44" s="240"/>
      <c r="Z44" s="240"/>
      <c r="AA44" s="240"/>
      <c r="AB44" s="240"/>
      <c r="AC44" s="240"/>
      <c r="AD44" s="240"/>
      <c r="AE44" s="240"/>
      <c r="AF44" s="240"/>
      <c r="AG44" s="240"/>
      <c r="AH44" s="240"/>
      <c r="AI44" s="240"/>
      <c r="AJ44" s="240"/>
      <c r="AK44" s="240"/>
      <c r="AL44" s="240"/>
      <c r="AM44" s="240"/>
      <c r="AN44" s="240"/>
      <c r="AO44" s="240"/>
      <c r="AP44" s="240"/>
      <c r="AQ44" s="240"/>
      <c r="AR44" s="240"/>
    </row>
    <row r="45" spans="1:44" x14ac:dyDescent="0.25">
      <c r="A45" s="240"/>
      <c r="B45" s="240"/>
      <c r="C45" s="240"/>
      <c r="D45" s="37"/>
      <c r="E45" s="240"/>
      <c r="F45" s="240"/>
      <c r="G45" s="240"/>
      <c r="H45" s="240"/>
      <c r="I45" s="240"/>
      <c r="J45" s="240"/>
      <c r="K45" s="240"/>
      <c r="L45" s="240"/>
      <c r="M45" s="240"/>
      <c r="N45" s="240"/>
      <c r="O45" s="240"/>
      <c r="P45" s="24"/>
      <c r="Q45" s="24"/>
      <c r="R45" s="24"/>
      <c r="S45" s="240"/>
      <c r="T45" s="240"/>
      <c r="U45" s="240"/>
      <c r="V45" s="240"/>
      <c r="W45" s="240"/>
      <c r="X45" s="240"/>
      <c r="Y45" s="240"/>
      <c r="Z45" s="240"/>
      <c r="AA45" s="240"/>
      <c r="AB45" s="240"/>
      <c r="AC45" s="240"/>
      <c r="AD45" s="240"/>
      <c r="AE45" s="240"/>
      <c r="AF45" s="240"/>
      <c r="AG45" s="240"/>
      <c r="AH45" s="240"/>
      <c r="AI45" s="240"/>
      <c r="AJ45" s="240"/>
      <c r="AK45" s="240"/>
      <c r="AL45" s="240"/>
      <c r="AM45" s="240"/>
      <c r="AN45" s="240"/>
      <c r="AO45" s="240"/>
      <c r="AP45" s="240"/>
    </row>
    <row r="46" spans="1:44" x14ac:dyDescent="0.25">
      <c r="A46" s="240"/>
      <c r="B46" s="240"/>
      <c r="C46" s="240"/>
      <c r="D46" s="37"/>
      <c r="E46" s="240"/>
      <c r="F46" s="240"/>
      <c r="G46" s="240"/>
      <c r="H46" s="240"/>
      <c r="I46" s="240"/>
      <c r="J46" s="240"/>
      <c r="K46" s="240"/>
      <c r="L46" s="240"/>
      <c r="M46" s="240"/>
      <c r="N46" s="240"/>
      <c r="O46" s="240"/>
      <c r="P46" s="357"/>
      <c r="Q46" s="357"/>
      <c r="R46" s="357"/>
      <c r="S46" s="240"/>
      <c r="T46" s="240"/>
      <c r="U46" s="240"/>
      <c r="V46" s="240"/>
      <c r="W46" s="240"/>
      <c r="X46" s="240"/>
      <c r="Y46" s="240"/>
      <c r="Z46" s="240"/>
      <c r="AA46" s="240"/>
      <c r="AB46" s="240"/>
      <c r="AC46" s="240"/>
      <c r="AD46" s="240"/>
      <c r="AE46" s="240"/>
      <c r="AF46" s="240"/>
      <c r="AG46" s="240"/>
      <c r="AH46" s="240"/>
      <c r="AI46" s="240"/>
      <c r="AJ46" s="240"/>
      <c r="AK46" s="240"/>
      <c r="AL46" s="240"/>
      <c r="AM46" s="240"/>
      <c r="AN46" s="240"/>
      <c r="AO46" s="240"/>
      <c r="AP46" s="240"/>
    </row>
    <row r="47" spans="1:44" ht="45.6" customHeight="1" x14ac:dyDescent="0.25">
      <c r="A47" s="240"/>
      <c r="B47" s="240"/>
      <c r="C47" s="240"/>
      <c r="D47" s="240"/>
      <c r="E47" s="260" t="s">
        <v>420</v>
      </c>
      <c r="F47" s="240"/>
      <c r="G47" s="240"/>
      <c r="H47" s="240"/>
      <c r="I47" s="240"/>
      <c r="J47" s="240"/>
      <c r="K47" s="240"/>
      <c r="L47" s="240"/>
      <c r="M47" s="240"/>
      <c r="N47" s="240"/>
      <c r="O47" s="240"/>
      <c r="P47" s="357"/>
      <c r="Q47" s="357"/>
      <c r="R47" s="357"/>
      <c r="S47" s="240"/>
      <c r="T47" s="240"/>
      <c r="U47" s="240"/>
      <c r="V47" s="240"/>
      <c r="W47" s="240"/>
      <c r="X47" s="240"/>
      <c r="Y47" s="240"/>
      <c r="Z47" s="240"/>
      <c r="AA47" s="240"/>
      <c r="AB47" s="240"/>
      <c r="AC47" s="240"/>
      <c r="AD47" s="240"/>
      <c r="AE47" s="240"/>
      <c r="AF47" s="240"/>
      <c r="AG47" s="240"/>
      <c r="AH47" s="240"/>
      <c r="AI47" s="240"/>
      <c r="AJ47" s="240"/>
      <c r="AK47" s="240"/>
      <c r="AL47" s="240"/>
      <c r="AM47" s="240"/>
      <c r="AN47" s="240"/>
      <c r="AO47" s="240"/>
      <c r="AP47" s="240"/>
    </row>
    <row r="48" spans="1:44" x14ac:dyDescent="0.25">
      <c r="A48" s="240"/>
      <c r="B48" s="240"/>
      <c r="C48" s="240"/>
      <c r="D48" s="37"/>
      <c r="E48" s="240"/>
      <c r="F48" s="240"/>
      <c r="G48" s="240"/>
      <c r="H48" s="240"/>
      <c r="I48" s="240"/>
      <c r="J48" s="240"/>
      <c r="K48" s="240"/>
      <c r="L48" s="240"/>
      <c r="M48" s="240"/>
      <c r="N48" s="240"/>
      <c r="O48" s="240"/>
      <c r="P48" s="240"/>
      <c r="Q48" s="240"/>
      <c r="R48" s="240"/>
      <c r="S48" s="240"/>
      <c r="T48" s="240"/>
      <c r="U48" s="240"/>
      <c r="V48" s="240"/>
      <c r="W48" s="240"/>
      <c r="X48" s="240"/>
      <c r="Y48" s="240"/>
      <c r="Z48" s="240"/>
      <c r="AA48" s="240"/>
      <c r="AB48" s="240"/>
      <c r="AC48" s="240"/>
      <c r="AD48" s="240"/>
      <c r="AE48" s="240"/>
      <c r="AF48" s="240"/>
      <c r="AG48" s="240"/>
      <c r="AH48" s="240"/>
      <c r="AI48" s="240"/>
      <c r="AJ48" s="240"/>
      <c r="AK48" s="240"/>
      <c r="AL48" s="240"/>
      <c r="AM48" s="240"/>
      <c r="AN48" s="240"/>
      <c r="AO48" s="240"/>
      <c r="AP48" s="240"/>
    </row>
    <row r="49" spans="1:42" x14ac:dyDescent="0.25">
      <c r="A49" s="240"/>
      <c r="B49" s="240"/>
      <c r="C49" s="240"/>
      <c r="D49" s="37"/>
      <c r="E49" s="240"/>
      <c r="F49" s="240"/>
      <c r="G49" s="240"/>
      <c r="H49" s="240"/>
      <c r="I49" s="240"/>
      <c r="J49" s="240"/>
      <c r="K49" s="240"/>
      <c r="L49" s="240"/>
      <c r="M49" s="240"/>
      <c r="N49" s="240"/>
      <c r="O49" s="240"/>
      <c r="P49" s="240"/>
      <c r="Q49" s="240"/>
      <c r="R49" s="240"/>
      <c r="S49" s="240"/>
      <c r="T49" s="240"/>
      <c r="U49" s="240"/>
      <c r="V49" s="240"/>
      <c r="W49" s="240"/>
      <c r="X49" s="240"/>
      <c r="Y49" s="240"/>
      <c r="Z49" s="240"/>
      <c r="AA49" s="240"/>
      <c r="AB49" s="240"/>
      <c r="AC49" s="240"/>
      <c r="AD49" s="240"/>
      <c r="AE49" s="240"/>
      <c r="AF49" s="240"/>
      <c r="AG49" s="240"/>
      <c r="AH49" s="240"/>
      <c r="AI49" s="240"/>
      <c r="AJ49" s="240"/>
      <c r="AK49" s="240"/>
      <c r="AL49" s="240"/>
      <c r="AM49" s="240"/>
      <c r="AN49" s="240"/>
      <c r="AO49" s="240"/>
      <c r="AP49" s="240"/>
    </row>
    <row r="50" spans="1:42" x14ac:dyDescent="0.25">
      <c r="A50" s="240"/>
      <c r="B50" s="240"/>
      <c r="C50" s="240"/>
      <c r="D50" s="37"/>
      <c r="E50" s="240"/>
      <c r="F50" s="240"/>
      <c r="G50" s="240"/>
      <c r="H50" s="240"/>
      <c r="I50" s="240"/>
      <c r="J50" s="240"/>
      <c r="K50" s="240"/>
      <c r="L50" s="240"/>
      <c r="M50" s="240"/>
      <c r="N50" s="240"/>
      <c r="O50" s="240"/>
      <c r="P50" s="240"/>
      <c r="Q50" s="240"/>
      <c r="R50" s="240"/>
      <c r="S50" s="240"/>
      <c r="T50" s="240"/>
      <c r="U50" s="240"/>
      <c r="V50" s="240"/>
      <c r="W50" s="240"/>
      <c r="X50" s="240"/>
      <c r="Y50" s="240"/>
      <c r="Z50" s="240"/>
      <c r="AA50" s="240"/>
      <c r="AB50" s="240"/>
      <c r="AC50" s="240"/>
      <c r="AD50" s="240"/>
      <c r="AE50" s="240"/>
      <c r="AF50" s="240"/>
      <c r="AG50" s="240"/>
      <c r="AH50" s="240"/>
      <c r="AI50" s="240"/>
      <c r="AJ50" s="240"/>
      <c r="AK50" s="240"/>
      <c r="AL50" s="240"/>
      <c r="AM50" s="240"/>
      <c r="AN50" s="240"/>
      <c r="AO50" s="240"/>
      <c r="AP50" s="240"/>
    </row>
    <row r="51" spans="1:42" x14ac:dyDescent="0.25">
      <c r="A51" s="240"/>
      <c r="B51" s="240"/>
      <c r="C51" s="240"/>
      <c r="D51" s="37"/>
      <c r="E51" s="240"/>
      <c r="F51" s="240"/>
      <c r="G51" s="240"/>
      <c r="H51" s="240"/>
      <c r="I51" s="240"/>
      <c r="J51" s="240"/>
      <c r="K51" s="240"/>
      <c r="L51" s="240"/>
      <c r="M51" s="240"/>
      <c r="N51" s="240"/>
      <c r="O51" s="240"/>
      <c r="P51" s="240"/>
      <c r="Q51" s="240"/>
      <c r="R51" s="240"/>
      <c r="S51" s="240"/>
      <c r="T51" s="240"/>
      <c r="U51" s="240"/>
      <c r="V51" s="240"/>
      <c r="W51" s="240"/>
      <c r="X51" s="240"/>
      <c r="Y51" s="240"/>
      <c r="Z51" s="240"/>
      <c r="AA51" s="240"/>
      <c r="AB51" s="240"/>
      <c r="AC51" s="240"/>
      <c r="AD51" s="240"/>
      <c r="AE51" s="240"/>
      <c r="AF51" s="240"/>
      <c r="AG51" s="240"/>
      <c r="AH51" s="240"/>
      <c r="AI51" s="240"/>
      <c r="AJ51" s="240"/>
      <c r="AK51" s="240"/>
      <c r="AL51" s="240"/>
      <c r="AM51" s="240"/>
      <c r="AN51" s="240"/>
      <c r="AO51" s="240"/>
      <c r="AP51" s="240"/>
    </row>
    <row r="52" spans="1:42" x14ac:dyDescent="0.25">
      <c r="A52" s="240"/>
      <c r="B52" s="240"/>
      <c r="C52" s="240"/>
      <c r="D52" s="37"/>
      <c r="E52" s="240"/>
      <c r="F52" s="240"/>
      <c r="G52" s="240"/>
      <c r="H52" s="240"/>
      <c r="I52" s="240"/>
      <c r="J52" s="240"/>
      <c r="K52" s="240"/>
      <c r="L52" s="240"/>
      <c r="M52" s="240"/>
      <c r="N52" s="240"/>
      <c r="O52" s="240"/>
      <c r="P52" s="240"/>
      <c r="Q52" s="240"/>
      <c r="R52" s="240"/>
      <c r="S52" s="240"/>
      <c r="T52" s="240"/>
      <c r="U52" s="240"/>
      <c r="V52" s="240"/>
      <c r="W52" s="240"/>
      <c r="X52" s="240"/>
      <c r="Y52" s="240"/>
      <c r="Z52" s="240"/>
      <c r="AA52" s="240"/>
      <c r="AB52" s="240"/>
      <c r="AC52" s="240"/>
      <c r="AD52" s="240"/>
      <c r="AE52" s="240"/>
      <c r="AF52" s="240"/>
      <c r="AG52" s="240"/>
      <c r="AH52" s="240"/>
      <c r="AI52" s="240"/>
      <c r="AJ52" s="240"/>
      <c r="AK52" s="240"/>
      <c r="AL52" s="240"/>
      <c r="AM52" s="240"/>
      <c r="AN52" s="240"/>
      <c r="AO52" s="240"/>
      <c r="AP52" s="240"/>
    </row>
    <row r="53" spans="1:42" x14ac:dyDescent="0.25">
      <c r="A53" s="240"/>
      <c r="B53" s="240"/>
      <c r="C53" s="240"/>
      <c r="D53" s="37"/>
      <c r="E53" s="240"/>
      <c r="F53" s="240"/>
      <c r="G53" s="240"/>
      <c r="H53" s="240"/>
      <c r="I53" s="240"/>
      <c r="J53" s="240"/>
      <c r="K53" s="240"/>
      <c r="L53" s="240"/>
      <c r="M53" s="240"/>
      <c r="N53" s="240"/>
      <c r="O53" s="240"/>
      <c r="P53" s="240"/>
      <c r="Q53" s="240"/>
      <c r="R53" s="240"/>
      <c r="S53" s="240"/>
      <c r="T53" s="240"/>
      <c r="U53" s="240"/>
      <c r="V53" s="240"/>
      <c r="W53" s="240"/>
      <c r="X53" s="240"/>
      <c r="Y53" s="240"/>
      <c r="Z53" s="240"/>
      <c r="AA53" s="240"/>
      <c r="AB53" s="240"/>
      <c r="AC53" s="240"/>
      <c r="AD53" s="240"/>
      <c r="AE53" s="240"/>
      <c r="AF53" s="240"/>
      <c r="AG53" s="240"/>
      <c r="AH53" s="240"/>
      <c r="AI53" s="240"/>
      <c r="AJ53" s="240"/>
      <c r="AK53" s="240"/>
      <c r="AL53" s="240"/>
      <c r="AM53" s="240"/>
      <c r="AN53" s="240"/>
      <c r="AO53" s="240"/>
      <c r="AP53" s="240"/>
    </row>
    <row r="54" spans="1:42" x14ac:dyDescent="0.25">
      <c r="A54" s="240"/>
      <c r="B54" s="240"/>
      <c r="C54" s="240"/>
      <c r="D54" s="37"/>
      <c r="E54" s="240"/>
      <c r="F54" s="240"/>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c r="AI54" s="240"/>
      <c r="AJ54" s="240"/>
      <c r="AK54" s="240"/>
      <c r="AL54" s="240"/>
      <c r="AM54" s="240"/>
      <c r="AN54" s="240"/>
      <c r="AO54" s="240"/>
      <c r="AP54" s="240"/>
    </row>
    <row r="55" spans="1:42" x14ac:dyDescent="0.25">
      <c r="A55" s="240"/>
      <c r="B55" s="240"/>
      <c r="C55" s="240"/>
      <c r="D55" s="37"/>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c r="AI55" s="240"/>
      <c r="AJ55" s="240"/>
      <c r="AK55" s="240"/>
      <c r="AL55" s="240"/>
      <c r="AM55" s="240"/>
      <c r="AN55" s="240"/>
      <c r="AO55" s="240"/>
      <c r="AP55" s="240"/>
    </row>
    <row r="56" spans="1:42" x14ac:dyDescent="0.25">
      <c r="A56" s="240"/>
      <c r="B56" s="240"/>
      <c r="C56" s="240"/>
      <c r="D56" s="37"/>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c r="AI56" s="240"/>
      <c r="AJ56" s="240"/>
      <c r="AK56" s="240"/>
      <c r="AL56" s="240"/>
      <c r="AM56" s="240"/>
      <c r="AN56" s="240"/>
      <c r="AO56" s="240"/>
      <c r="AP56" s="240"/>
    </row>
    <row r="57" spans="1:42" x14ac:dyDescent="0.25">
      <c r="A57" s="240"/>
      <c r="B57" s="240"/>
      <c r="C57" s="240"/>
      <c r="D57" s="37"/>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240"/>
      <c r="AM57" s="240"/>
      <c r="AN57" s="240"/>
      <c r="AO57" s="240"/>
      <c r="AP57" s="240"/>
    </row>
    <row r="58" spans="1:42" x14ac:dyDescent="0.25">
      <c r="A58" s="240"/>
      <c r="B58" s="240"/>
      <c r="C58" s="240"/>
      <c r="D58" s="37"/>
      <c r="E58" s="240"/>
      <c r="F58" s="240"/>
      <c r="G58" s="240"/>
      <c r="H58" s="240"/>
      <c r="I58" s="240"/>
      <c r="J58" s="240"/>
      <c r="K58" s="240"/>
      <c r="L58" s="240"/>
      <c r="M58" s="240"/>
      <c r="N58" s="240"/>
      <c r="O58" s="240"/>
      <c r="P58" s="240"/>
      <c r="Q58" s="240"/>
      <c r="R58" s="240"/>
      <c r="S58" s="240"/>
      <c r="T58" s="240"/>
      <c r="U58" s="240"/>
      <c r="V58" s="240"/>
      <c r="W58" s="240"/>
      <c r="X58" s="240"/>
      <c r="Y58" s="240"/>
      <c r="Z58" s="240"/>
      <c r="AA58" s="240"/>
      <c r="AB58" s="240"/>
      <c r="AC58" s="240"/>
      <c r="AD58" s="240"/>
      <c r="AE58" s="240"/>
      <c r="AF58" s="240"/>
      <c r="AG58" s="240"/>
      <c r="AH58" s="240"/>
      <c r="AI58" s="240"/>
      <c r="AJ58" s="240"/>
      <c r="AK58" s="240"/>
      <c r="AL58" s="240"/>
      <c r="AM58" s="240"/>
      <c r="AN58" s="240"/>
      <c r="AO58" s="240"/>
      <c r="AP58" s="240"/>
    </row>
    <row r="59" spans="1:42" x14ac:dyDescent="0.25">
      <c r="A59" s="240"/>
      <c r="B59" s="240"/>
      <c r="C59" s="240"/>
      <c r="D59" s="37"/>
      <c r="E59" s="240"/>
      <c r="F59" s="240"/>
      <c r="G59" s="240"/>
      <c r="H59" s="240"/>
      <c r="I59" s="240"/>
      <c r="J59" s="240"/>
      <c r="K59" s="240"/>
      <c r="L59" s="240"/>
      <c r="M59" s="240"/>
      <c r="N59" s="240"/>
      <c r="O59" s="240"/>
      <c r="P59" s="240"/>
      <c r="Q59" s="240"/>
      <c r="R59" s="240"/>
      <c r="S59" s="240"/>
      <c r="T59" s="240"/>
      <c r="U59" s="240"/>
      <c r="V59" s="240"/>
      <c r="W59" s="240"/>
      <c r="X59" s="240"/>
      <c r="Y59" s="240"/>
      <c r="Z59" s="240"/>
      <c r="AA59" s="240"/>
      <c r="AB59" s="240"/>
      <c r="AC59" s="240"/>
      <c r="AD59" s="240"/>
      <c r="AE59" s="240"/>
      <c r="AF59" s="240"/>
      <c r="AG59" s="240"/>
      <c r="AH59" s="240"/>
      <c r="AI59" s="240"/>
      <c r="AJ59" s="240"/>
      <c r="AK59" s="240"/>
      <c r="AL59" s="240"/>
      <c r="AM59" s="240"/>
      <c r="AN59" s="240"/>
      <c r="AO59" s="240"/>
      <c r="AP59" s="240"/>
    </row>
    <row r="60" spans="1:42" x14ac:dyDescent="0.25">
      <c r="A60" s="240"/>
      <c r="B60" s="240"/>
      <c r="C60" s="240"/>
      <c r="D60" s="37"/>
      <c r="E60" s="240"/>
      <c r="F60" s="240"/>
      <c r="G60" s="240"/>
      <c r="H60" s="240"/>
      <c r="I60" s="240"/>
      <c r="J60" s="240"/>
      <c r="K60" s="240"/>
      <c r="L60" s="240"/>
      <c r="M60" s="240"/>
      <c r="N60" s="240"/>
      <c r="O60" s="240"/>
      <c r="P60" s="240"/>
      <c r="Q60" s="240"/>
      <c r="R60" s="240"/>
      <c r="S60" s="240"/>
      <c r="T60" s="240"/>
      <c r="U60" s="240"/>
      <c r="V60" s="240"/>
      <c r="W60" s="240"/>
      <c r="X60" s="240"/>
      <c r="Y60" s="240"/>
      <c r="Z60" s="240"/>
      <c r="AA60" s="240"/>
      <c r="AB60" s="240"/>
      <c r="AC60" s="240"/>
      <c r="AD60" s="240"/>
      <c r="AE60" s="240"/>
      <c r="AF60" s="240"/>
      <c r="AG60" s="240"/>
      <c r="AH60" s="240"/>
      <c r="AI60" s="240"/>
      <c r="AJ60" s="240"/>
      <c r="AK60" s="240"/>
      <c r="AL60" s="240"/>
      <c r="AM60" s="240"/>
      <c r="AN60" s="240"/>
      <c r="AO60" s="240"/>
      <c r="AP60" s="240"/>
    </row>
    <row r="61" spans="1:42" x14ac:dyDescent="0.25">
      <c r="A61" s="240"/>
      <c r="B61" s="240"/>
      <c r="C61" s="240"/>
      <c r="D61" s="37"/>
      <c r="E61" s="240"/>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240"/>
      <c r="AM61" s="240"/>
      <c r="AN61" s="240"/>
      <c r="AO61" s="240"/>
      <c r="AP61" s="240"/>
    </row>
    <row r="62" spans="1:42" x14ac:dyDescent="0.25">
      <c r="Q62" s="240"/>
      <c r="R62" s="240"/>
      <c r="S62" s="240"/>
      <c r="T62" s="240"/>
    </row>
  </sheetData>
  <mergeCells count="93">
    <mergeCell ref="P47:R47"/>
    <mergeCell ref="F44:G44"/>
    <mergeCell ref="I44:J44"/>
    <mergeCell ref="K44:L44"/>
    <mergeCell ref="M44:N44"/>
    <mergeCell ref="F43:G43"/>
    <mergeCell ref="I43:J43"/>
    <mergeCell ref="K43:L43"/>
    <mergeCell ref="M43:N43"/>
    <mergeCell ref="P46:R46"/>
    <mergeCell ref="C40:C42"/>
    <mergeCell ref="K41:L41"/>
    <mergeCell ref="M41:N41"/>
    <mergeCell ref="F42:G42"/>
    <mergeCell ref="I42:J42"/>
    <mergeCell ref="K42:L42"/>
    <mergeCell ref="M42:N42"/>
    <mergeCell ref="F40:G40"/>
    <mergeCell ref="I40:J40"/>
    <mergeCell ref="K40:L40"/>
    <mergeCell ref="M40:N40"/>
    <mergeCell ref="F41:G41"/>
    <mergeCell ref="I41:J41"/>
    <mergeCell ref="F37:G37"/>
    <mergeCell ref="F39:G39"/>
    <mergeCell ref="I39:J39"/>
    <mergeCell ref="K39:L39"/>
    <mergeCell ref="M39:N39"/>
    <mergeCell ref="I37:J37"/>
    <mergeCell ref="K37:L37"/>
    <mergeCell ref="M37:N37"/>
    <mergeCell ref="F38:G38"/>
    <mergeCell ref="I38:J38"/>
    <mergeCell ref="K38:L38"/>
    <mergeCell ref="M38:N38"/>
    <mergeCell ref="F35:G35"/>
    <mergeCell ref="I35:J35"/>
    <mergeCell ref="K35:L35"/>
    <mergeCell ref="M35:N35"/>
    <mergeCell ref="F36:G36"/>
    <mergeCell ref="I36:J36"/>
    <mergeCell ref="K36:L36"/>
    <mergeCell ref="M36:N36"/>
    <mergeCell ref="F34:G34"/>
    <mergeCell ref="I34:J34"/>
    <mergeCell ref="K34:L34"/>
    <mergeCell ref="M34:N34"/>
    <mergeCell ref="M29:N29"/>
    <mergeCell ref="F32:G32"/>
    <mergeCell ref="I32:J32"/>
    <mergeCell ref="K32:L32"/>
    <mergeCell ref="M32:N32"/>
    <mergeCell ref="F33:G33"/>
    <mergeCell ref="I33:J33"/>
    <mergeCell ref="K33:L33"/>
    <mergeCell ref="M33:N33"/>
    <mergeCell ref="C30:C31"/>
    <mergeCell ref="F30:G30"/>
    <mergeCell ref="I30:J30"/>
    <mergeCell ref="K30:L30"/>
    <mergeCell ref="M30:N30"/>
    <mergeCell ref="F31:G31"/>
    <mergeCell ref="I31:J31"/>
    <mergeCell ref="K31:L31"/>
    <mergeCell ref="M31:N31"/>
    <mergeCell ref="K6:L6"/>
    <mergeCell ref="M6:P6"/>
    <mergeCell ref="K7:L7"/>
    <mergeCell ref="M7:P7"/>
    <mergeCell ref="K8:L8"/>
    <mergeCell ref="M8:P8"/>
    <mergeCell ref="C32:C35"/>
    <mergeCell ref="C36:C37"/>
    <mergeCell ref="K9:L9"/>
    <mergeCell ref="M9:P9"/>
    <mergeCell ref="K10:L10"/>
    <mergeCell ref="M10:P10"/>
    <mergeCell ref="K11:L11"/>
    <mergeCell ref="M11:P11"/>
    <mergeCell ref="K12:L12"/>
    <mergeCell ref="M12:P12"/>
    <mergeCell ref="K13:L13"/>
    <mergeCell ref="M13:P13"/>
    <mergeCell ref="F29:G29"/>
    <mergeCell ref="I29:J29"/>
    <mergeCell ref="K29:L29"/>
    <mergeCell ref="O29:P29"/>
    <mergeCell ref="K3:L3"/>
    <mergeCell ref="M3:P3"/>
    <mergeCell ref="K4:L4"/>
    <mergeCell ref="M4:P4"/>
    <mergeCell ref="K5:L5"/>
    <mergeCell ref="M5:P5"/>
  </mergeCells>
  <pageMargins left="3.937007874015748E-2" right="3.937007874015748E-2" top="0.19685039370078741" bottom="0.19685039370078741" header="0.11811023622047245" footer="0.11811023622047245"/>
  <pageSetup paperSize="9" scale="34" fitToHeight="0" orientation="landscape" r:id="rId1"/>
  <rowBreaks count="3" manualBreakCount="3">
    <brk id="26" max="16" man="1"/>
    <brk id="34" max="16" man="1"/>
    <brk id="39" max="1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721A4-D0F3-461C-BE16-32F1668AC7D0}">
  <sheetPr codeName="Feuil6">
    <tabColor rgb="FFFF0000"/>
    <pageSetUpPr fitToPage="1"/>
  </sheetPr>
  <dimension ref="A1:AU54"/>
  <sheetViews>
    <sheetView showGridLines="0" topLeftCell="A4" zoomScale="50" zoomScaleNormal="50" zoomScaleSheetLayoutView="40" workbookViewId="0">
      <selection activeCell="Q1" sqref="Q1"/>
    </sheetView>
  </sheetViews>
  <sheetFormatPr baseColWidth="10" defaultColWidth="11.42578125" defaultRowHeight="15" x14ac:dyDescent="0.25"/>
  <cols>
    <col min="1" max="1" width="5.7109375" customWidth="1"/>
    <col min="2" max="2" width="20.7109375" customWidth="1"/>
    <col min="3" max="3" width="34.7109375" customWidth="1"/>
    <col min="4" max="4" width="38.7109375" style="207" customWidth="1"/>
    <col min="5" max="5" width="34.7109375" customWidth="1"/>
    <col min="6" max="6" width="30.85546875" customWidth="1"/>
    <col min="7" max="12" width="25.140625" customWidth="1"/>
    <col min="13" max="15" width="13.5703125" customWidth="1"/>
    <col min="16" max="16" width="11.7109375" customWidth="1"/>
    <col min="17" max="17" width="23" customWidth="1"/>
    <col min="18" max="18" width="8.85546875" customWidth="1"/>
    <col min="19" max="19" width="17.7109375" bestFit="1" customWidth="1"/>
    <col min="20" max="20" width="14.85546875" bestFit="1" customWidth="1"/>
    <col min="22" max="23" width="14.85546875" bestFit="1" customWidth="1"/>
    <col min="41" max="16384" width="11.42578125" style="186"/>
  </cols>
  <sheetData>
    <row r="1" spans="1:40" ht="202.9" customHeight="1" x14ac:dyDescent="0.25">
      <c r="A1" s="240"/>
      <c r="B1" s="240"/>
      <c r="C1" s="240"/>
      <c r="D1" s="37"/>
      <c r="E1" s="240"/>
      <c r="F1" s="240"/>
      <c r="G1" s="240"/>
      <c r="H1" s="240"/>
      <c r="I1" s="240"/>
      <c r="J1" s="9"/>
      <c r="K1" s="10"/>
      <c r="L1" s="240"/>
      <c r="M1" s="240"/>
      <c r="N1" s="240"/>
      <c r="O1" s="240"/>
      <c r="P1" s="240"/>
      <c r="Q1" s="240"/>
      <c r="R1" s="240"/>
      <c r="S1" s="240"/>
      <c r="T1" s="240"/>
      <c r="U1" s="240"/>
      <c r="V1" s="240"/>
      <c r="W1" s="240"/>
      <c r="X1" s="240"/>
      <c r="Y1" s="240"/>
      <c r="Z1" s="240"/>
      <c r="AA1" s="240"/>
      <c r="AB1" s="240"/>
      <c r="AC1" s="240"/>
      <c r="AD1" s="240"/>
      <c r="AE1" s="240"/>
      <c r="AF1" s="240"/>
      <c r="AG1" s="240"/>
      <c r="AH1" s="240"/>
      <c r="AI1" s="240"/>
      <c r="AJ1" s="240"/>
      <c r="AK1" s="240"/>
      <c r="AL1" s="240"/>
      <c r="AM1" s="240"/>
      <c r="AN1" s="240"/>
    </row>
    <row r="2" spans="1:40" ht="60" customHeight="1" x14ac:dyDescent="0.25">
      <c r="A2" s="240"/>
      <c r="B2" s="240"/>
      <c r="C2" s="240"/>
      <c r="D2" s="37"/>
      <c r="E2" s="240"/>
      <c r="F2" s="240"/>
      <c r="G2" s="240"/>
      <c r="H2" s="240"/>
      <c r="I2" s="240"/>
      <c r="J2" s="9"/>
      <c r="K2" s="84" t="s">
        <v>86</v>
      </c>
      <c r="L2" s="240"/>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240"/>
      <c r="AN2" s="240"/>
    </row>
    <row r="3" spans="1:40" ht="37.5" customHeight="1" x14ac:dyDescent="0.25">
      <c r="A3" s="240"/>
      <c r="B3" s="240"/>
      <c r="C3" s="240"/>
      <c r="D3" s="37"/>
      <c r="E3" s="240"/>
      <c r="F3" s="240"/>
      <c r="G3" s="240"/>
      <c r="H3" s="240"/>
      <c r="I3" s="240"/>
      <c r="J3" s="9"/>
      <c r="K3" s="337" t="s">
        <v>68</v>
      </c>
      <c r="L3" s="337"/>
      <c r="M3" s="338" t="s">
        <v>501</v>
      </c>
      <c r="N3" s="338"/>
      <c r="O3" s="338"/>
      <c r="P3" s="338"/>
      <c r="Q3" s="240"/>
      <c r="R3" s="240"/>
      <c r="S3" s="240"/>
      <c r="T3" s="240"/>
      <c r="U3" s="240"/>
      <c r="V3" s="240"/>
      <c r="W3" s="240"/>
      <c r="X3" s="240"/>
      <c r="Y3" s="240"/>
      <c r="Z3" s="240"/>
      <c r="AA3" s="240"/>
      <c r="AB3" s="240"/>
      <c r="AC3" s="240"/>
      <c r="AD3" s="240"/>
      <c r="AE3" s="240"/>
      <c r="AF3" s="240"/>
      <c r="AG3" s="240"/>
      <c r="AH3" s="240"/>
      <c r="AI3" s="240"/>
      <c r="AJ3" s="240"/>
      <c r="AK3" s="240"/>
      <c r="AL3" s="240"/>
      <c r="AM3" s="240"/>
      <c r="AN3" s="240"/>
    </row>
    <row r="4" spans="1:40" ht="37.5" customHeight="1" x14ac:dyDescent="0.25">
      <c r="A4" s="240"/>
      <c r="B4" s="240"/>
      <c r="C4" s="240"/>
      <c r="D4" s="37"/>
      <c r="E4" s="240"/>
      <c r="F4" s="240"/>
      <c r="G4" s="240"/>
      <c r="H4" s="240"/>
      <c r="I4" s="240"/>
      <c r="J4" s="9"/>
      <c r="K4" s="337" t="s">
        <v>47</v>
      </c>
      <c r="L4" s="337"/>
      <c r="M4" s="339" t="s">
        <v>48</v>
      </c>
      <c r="N4" s="339"/>
      <c r="O4" s="339"/>
      <c r="P4" s="339"/>
      <c r="Q4" s="240"/>
      <c r="R4" s="240"/>
      <c r="S4" s="240"/>
      <c r="T4" s="240"/>
      <c r="U4" s="240"/>
      <c r="V4" s="240"/>
      <c r="W4" s="240"/>
      <c r="X4" s="240"/>
      <c r="Y4" s="240"/>
      <c r="Z4" s="240"/>
      <c r="AA4" s="240"/>
      <c r="AB4" s="240"/>
      <c r="AC4" s="240"/>
      <c r="AD4" s="240"/>
      <c r="AE4" s="240"/>
      <c r="AF4" s="240"/>
      <c r="AG4" s="240"/>
      <c r="AH4" s="240"/>
      <c r="AI4" s="240"/>
      <c r="AJ4" s="240"/>
      <c r="AK4" s="240"/>
      <c r="AL4" s="240"/>
      <c r="AM4" s="240"/>
      <c r="AN4" s="240"/>
    </row>
    <row r="5" spans="1:40" ht="37.5" customHeight="1" x14ac:dyDescent="0.25">
      <c r="A5" s="240"/>
      <c r="B5" s="240"/>
      <c r="C5" s="240"/>
      <c r="D5" s="37"/>
      <c r="E5" s="240"/>
      <c r="F5" s="240"/>
      <c r="G5" s="240"/>
      <c r="H5" s="240"/>
      <c r="I5" s="240"/>
      <c r="J5" s="9"/>
      <c r="K5" s="337" t="s">
        <v>49</v>
      </c>
      <c r="L5" s="337"/>
      <c r="M5" s="338" t="s">
        <v>50</v>
      </c>
      <c r="N5" s="338"/>
      <c r="O5" s="338"/>
      <c r="P5" s="338"/>
      <c r="Q5" s="240"/>
      <c r="R5" s="240"/>
      <c r="S5" s="240"/>
      <c r="T5" s="240"/>
      <c r="U5" s="240"/>
      <c r="V5" s="240"/>
      <c r="W5" s="240"/>
      <c r="X5" s="240"/>
      <c r="Y5" s="240"/>
      <c r="Z5" s="240"/>
      <c r="AA5" s="240"/>
      <c r="AB5" s="240"/>
      <c r="AC5" s="240"/>
      <c r="AD5" s="240"/>
      <c r="AE5" s="240"/>
      <c r="AF5" s="240"/>
      <c r="AG5" s="240"/>
      <c r="AH5" s="240"/>
      <c r="AI5" s="240"/>
      <c r="AJ5" s="240"/>
      <c r="AK5" s="240"/>
      <c r="AL5" s="240"/>
      <c r="AM5" s="240"/>
      <c r="AN5" s="240"/>
    </row>
    <row r="6" spans="1:40" ht="37.5" customHeight="1" x14ac:dyDescent="0.25">
      <c r="A6" s="240"/>
      <c r="B6" s="240"/>
      <c r="C6" s="240"/>
      <c r="D6" s="37"/>
      <c r="E6" s="240"/>
      <c r="F6" s="240"/>
      <c r="G6" s="240"/>
      <c r="H6" s="240"/>
      <c r="I6" s="240"/>
      <c r="J6" s="9"/>
      <c r="K6" s="337" t="s">
        <v>27</v>
      </c>
      <c r="L6" s="337"/>
      <c r="M6" s="339" t="s">
        <v>85</v>
      </c>
      <c r="N6" s="339"/>
      <c r="O6" s="339"/>
      <c r="P6" s="339"/>
      <c r="Q6" s="240"/>
      <c r="R6" s="240"/>
      <c r="S6" s="240"/>
      <c r="T6" s="240"/>
      <c r="U6" s="240"/>
      <c r="V6" s="240"/>
      <c r="W6" s="240"/>
      <c r="X6" s="240"/>
      <c r="Y6" s="240"/>
      <c r="Z6" s="240"/>
      <c r="AA6" s="240"/>
      <c r="AB6" s="240"/>
      <c r="AC6" s="240"/>
      <c r="AD6" s="240"/>
      <c r="AE6" s="240"/>
      <c r="AF6" s="240"/>
      <c r="AG6" s="240"/>
      <c r="AH6" s="240"/>
      <c r="AI6" s="240"/>
      <c r="AJ6" s="240"/>
      <c r="AK6" s="240"/>
      <c r="AL6" s="240"/>
      <c r="AM6" s="240"/>
      <c r="AN6" s="240"/>
    </row>
    <row r="7" spans="1:40" ht="37.5" customHeight="1" x14ac:dyDescent="0.25">
      <c r="A7" s="240"/>
      <c r="B7" s="240"/>
      <c r="C7" s="240"/>
      <c r="D7" s="37"/>
      <c r="E7" s="240"/>
      <c r="F7" s="240"/>
      <c r="G7" s="240"/>
      <c r="H7" s="240"/>
      <c r="I7" s="240"/>
      <c r="J7" s="9"/>
      <c r="K7" s="337" t="s">
        <v>51</v>
      </c>
      <c r="L7" s="337"/>
      <c r="M7" s="340">
        <v>45210</v>
      </c>
      <c r="N7" s="340"/>
      <c r="O7" s="340"/>
      <c r="P7" s="3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row>
    <row r="8" spans="1:40" ht="37.5" customHeight="1" x14ac:dyDescent="0.25">
      <c r="A8" s="240"/>
      <c r="B8" s="240"/>
      <c r="C8" s="240"/>
      <c r="D8" s="37"/>
      <c r="E8" s="240"/>
      <c r="F8" s="240"/>
      <c r="G8" s="240"/>
      <c r="H8" s="240"/>
      <c r="I8" s="240"/>
      <c r="J8" s="9"/>
      <c r="K8" s="337" t="s">
        <v>52</v>
      </c>
      <c r="L8" s="337"/>
      <c r="M8" s="341">
        <v>47812</v>
      </c>
      <c r="N8" s="341"/>
      <c r="O8" s="341"/>
      <c r="P8" s="341"/>
      <c r="Q8" s="240"/>
      <c r="R8" s="240"/>
      <c r="S8" s="240"/>
      <c r="T8" s="240"/>
      <c r="U8" s="240"/>
      <c r="V8" s="240"/>
      <c r="W8" s="240"/>
      <c r="X8" s="240"/>
      <c r="Y8" s="240"/>
      <c r="Z8" s="240"/>
      <c r="AA8" s="240"/>
      <c r="AB8" s="240"/>
      <c r="AC8" s="240"/>
      <c r="AD8" s="240"/>
      <c r="AE8" s="240"/>
      <c r="AF8" s="240"/>
      <c r="AG8" s="240"/>
      <c r="AH8" s="240"/>
      <c r="AI8" s="240"/>
      <c r="AJ8" s="240"/>
      <c r="AK8" s="240"/>
      <c r="AL8" s="240"/>
      <c r="AM8" s="240"/>
      <c r="AN8" s="240"/>
    </row>
    <row r="9" spans="1:40" ht="37.5" customHeight="1" x14ac:dyDescent="0.25">
      <c r="A9" s="240"/>
      <c r="B9" s="240"/>
      <c r="C9" s="240"/>
      <c r="D9" s="37"/>
      <c r="E9" s="240"/>
      <c r="F9" s="240"/>
      <c r="G9" s="240"/>
      <c r="H9" s="240"/>
      <c r="I9" s="240"/>
      <c r="J9" s="9"/>
      <c r="K9" s="337" t="s">
        <v>59</v>
      </c>
      <c r="L9" s="337"/>
      <c r="M9" s="338" t="s">
        <v>506</v>
      </c>
      <c r="N9" s="338"/>
      <c r="O9" s="338"/>
      <c r="P9" s="338"/>
      <c r="Q9" s="240"/>
      <c r="R9" s="240"/>
      <c r="S9" s="240"/>
      <c r="T9" s="240"/>
      <c r="U9" s="240"/>
      <c r="V9" s="240"/>
      <c r="W9" s="240"/>
      <c r="X9" s="240"/>
      <c r="Y9" s="240"/>
      <c r="Z9" s="240"/>
      <c r="AA9" s="240"/>
      <c r="AB9" s="240"/>
      <c r="AC9" s="240"/>
      <c r="AD9" s="240"/>
      <c r="AE9" s="240"/>
      <c r="AF9" s="240"/>
      <c r="AG9" s="240"/>
      <c r="AH9" s="240"/>
      <c r="AI9" s="240"/>
      <c r="AJ9" s="240"/>
      <c r="AK9" s="240"/>
      <c r="AL9" s="240"/>
      <c r="AM9" s="240"/>
      <c r="AN9" s="240"/>
    </row>
    <row r="10" spans="1:40" ht="37.5" customHeight="1" x14ac:dyDescent="0.25">
      <c r="A10" s="240"/>
      <c r="B10" s="240"/>
      <c r="C10" s="240"/>
      <c r="D10" s="37"/>
      <c r="E10" s="240"/>
      <c r="F10" s="240"/>
      <c r="G10" s="240"/>
      <c r="H10" s="240"/>
      <c r="I10" s="240"/>
      <c r="J10" s="9"/>
      <c r="K10" s="337" t="s">
        <v>66</v>
      </c>
      <c r="L10" s="337"/>
      <c r="M10" s="339" t="s">
        <v>502</v>
      </c>
      <c r="N10" s="339"/>
      <c r="O10" s="339"/>
      <c r="P10" s="339"/>
      <c r="Q10" s="240"/>
      <c r="R10" s="240"/>
      <c r="S10" s="240"/>
      <c r="T10" s="240"/>
      <c r="U10" s="240"/>
      <c r="V10" s="240"/>
      <c r="W10" s="240"/>
      <c r="X10" s="240"/>
      <c r="Y10" s="240"/>
      <c r="Z10" s="240"/>
      <c r="AA10" s="240"/>
      <c r="AB10" s="240"/>
      <c r="AC10" s="240"/>
      <c r="AD10" s="240"/>
      <c r="AE10" s="240"/>
      <c r="AF10" s="240"/>
      <c r="AG10" s="240"/>
      <c r="AH10" s="240"/>
      <c r="AI10" s="240"/>
      <c r="AJ10" s="240"/>
      <c r="AK10" s="240"/>
      <c r="AL10" s="240"/>
      <c r="AM10" s="240"/>
      <c r="AN10" s="240"/>
    </row>
    <row r="11" spans="1:40" ht="37.5" customHeight="1" x14ac:dyDescent="0.25">
      <c r="A11" s="240"/>
      <c r="B11" s="240"/>
      <c r="C11" s="240"/>
      <c r="D11" s="37"/>
      <c r="E11" s="240"/>
      <c r="F11" s="240"/>
      <c r="G11" s="240"/>
      <c r="H11" s="240"/>
      <c r="I11" s="240"/>
      <c r="J11" s="9"/>
      <c r="K11" s="337" t="s">
        <v>55</v>
      </c>
      <c r="L11" s="337"/>
      <c r="M11" s="347">
        <v>3.3869999999999997E-2</v>
      </c>
      <c r="N11" s="347"/>
      <c r="O11" s="347"/>
      <c r="P11" s="347"/>
      <c r="Q11" s="240"/>
      <c r="R11" s="240"/>
      <c r="S11" s="240"/>
      <c r="T11" s="240"/>
      <c r="U11" s="240"/>
      <c r="V11" s="240"/>
      <c r="W11" s="240"/>
      <c r="X11" s="240"/>
      <c r="Y11" s="240"/>
      <c r="Z11" s="240"/>
      <c r="AA11" s="240"/>
      <c r="AB11" s="240"/>
      <c r="AC11" s="240"/>
      <c r="AD11" s="240"/>
      <c r="AE11" s="240"/>
      <c r="AF11" s="240"/>
      <c r="AG11" s="240"/>
      <c r="AH11" s="240"/>
      <c r="AI11" s="240"/>
      <c r="AJ11" s="240"/>
      <c r="AK11" s="240"/>
      <c r="AL11" s="240"/>
      <c r="AM11" s="240"/>
      <c r="AN11" s="240"/>
    </row>
    <row r="12" spans="1:40" ht="37.5" customHeight="1" x14ac:dyDescent="0.25">
      <c r="A12" s="240"/>
      <c r="B12" s="240"/>
      <c r="C12" s="240"/>
      <c r="D12" s="37"/>
      <c r="E12" s="240"/>
      <c r="F12" s="240"/>
      <c r="G12" s="240"/>
      <c r="I12" s="240"/>
      <c r="J12" s="9"/>
      <c r="K12" s="337" t="s">
        <v>58</v>
      </c>
      <c r="L12" s="337"/>
      <c r="M12" s="339" t="s">
        <v>582</v>
      </c>
      <c r="N12" s="339"/>
      <c r="O12" s="339"/>
      <c r="P12" s="339"/>
      <c r="Q12" s="240"/>
      <c r="R12" s="240"/>
      <c r="S12" s="240"/>
      <c r="T12" s="240"/>
      <c r="U12" s="240"/>
      <c r="V12" s="240"/>
      <c r="W12" s="240"/>
      <c r="X12" s="240"/>
      <c r="Y12" s="240"/>
      <c r="Z12" s="240"/>
      <c r="AA12" s="240"/>
      <c r="AB12" s="240"/>
      <c r="AC12" s="240"/>
      <c r="AD12" s="240"/>
      <c r="AE12" s="240"/>
      <c r="AF12" s="240"/>
      <c r="AG12" s="240"/>
      <c r="AH12" s="240"/>
      <c r="AI12" s="240"/>
      <c r="AJ12" s="240"/>
      <c r="AK12" s="240"/>
      <c r="AL12" s="240"/>
      <c r="AM12" s="240"/>
      <c r="AN12" s="240"/>
    </row>
    <row r="13" spans="1:40" ht="37.5" customHeight="1" x14ac:dyDescent="0.25">
      <c r="A13" s="240"/>
      <c r="B13" s="240"/>
      <c r="C13" s="240"/>
      <c r="D13" s="37"/>
      <c r="E13" s="240"/>
      <c r="F13" s="240"/>
      <c r="G13" s="240"/>
      <c r="H13" s="240"/>
      <c r="I13" s="240"/>
      <c r="J13" s="9"/>
      <c r="K13" s="337" t="s">
        <v>57</v>
      </c>
      <c r="L13" s="337"/>
      <c r="M13" s="342" t="s">
        <v>61</v>
      </c>
      <c r="N13" s="342"/>
      <c r="O13" s="342"/>
      <c r="P13" s="342"/>
      <c r="Q13" s="240"/>
      <c r="R13" s="240"/>
      <c r="S13" s="240"/>
      <c r="T13" s="240"/>
      <c r="U13" s="240"/>
      <c r="V13" s="240"/>
      <c r="W13" s="240"/>
      <c r="X13" s="240"/>
      <c r="Y13" s="240"/>
      <c r="Z13" s="240"/>
      <c r="AA13" s="240"/>
      <c r="AB13" s="240"/>
      <c r="AC13" s="240"/>
      <c r="AD13" s="240"/>
      <c r="AE13" s="240"/>
      <c r="AF13" s="240"/>
      <c r="AG13" s="240"/>
      <c r="AH13" s="240"/>
      <c r="AI13" s="240"/>
      <c r="AJ13" s="240"/>
      <c r="AK13" s="240"/>
      <c r="AL13" s="240"/>
      <c r="AM13" s="240"/>
      <c r="AN13" s="240"/>
    </row>
    <row r="14" spans="1:40" ht="31.15" customHeight="1" x14ac:dyDescent="0.3">
      <c r="A14" s="240"/>
      <c r="B14" s="240"/>
      <c r="D14" s="58"/>
      <c r="E14" s="240"/>
      <c r="F14" s="240"/>
      <c r="G14" s="240"/>
      <c r="H14" s="240"/>
      <c r="I14" s="240"/>
      <c r="J14" s="240"/>
      <c r="K14" s="240"/>
      <c r="L14" s="240"/>
      <c r="M14" s="240"/>
      <c r="N14" s="240"/>
      <c r="O14" s="240"/>
      <c r="P14" s="240"/>
      <c r="Q14" s="240"/>
      <c r="R14" s="240"/>
      <c r="S14" s="240"/>
      <c r="T14" s="240"/>
      <c r="U14" s="240"/>
      <c r="V14" s="240"/>
      <c r="W14" s="240"/>
      <c r="X14" s="240"/>
      <c r="Y14" s="240"/>
      <c r="Z14" s="240"/>
      <c r="AA14" s="240"/>
      <c r="AB14" s="240"/>
      <c r="AC14" s="240"/>
      <c r="AD14" s="240"/>
      <c r="AE14" s="240"/>
      <c r="AF14" s="240"/>
      <c r="AG14" s="240"/>
      <c r="AH14" s="240"/>
      <c r="AI14" s="240"/>
      <c r="AJ14" s="240"/>
      <c r="AK14" s="240"/>
      <c r="AL14" s="240"/>
      <c r="AM14" s="240"/>
      <c r="AN14" s="240"/>
    </row>
    <row r="15" spans="1:40" s="187" customFormat="1" ht="71.25" customHeight="1" x14ac:dyDescent="0.25">
      <c r="A15" s="11"/>
      <c r="B15" s="11"/>
      <c r="C15" s="263" t="s">
        <v>30</v>
      </c>
      <c r="D15" s="263" t="s">
        <v>15</v>
      </c>
      <c r="E15" s="263" t="s">
        <v>29</v>
      </c>
      <c r="F15" s="66" t="s">
        <v>432</v>
      </c>
      <c r="G15" s="66" t="s">
        <v>100</v>
      </c>
      <c r="H15" s="66" t="s">
        <v>519</v>
      </c>
      <c r="I15" s="66" t="s">
        <v>520</v>
      </c>
      <c r="J15" s="66" t="s">
        <v>430</v>
      </c>
      <c r="K15" s="66" t="s">
        <v>431</v>
      </c>
      <c r="L15" s="66" t="s">
        <v>83</v>
      </c>
      <c r="M15" s="67"/>
      <c r="N15" s="53"/>
      <c r="O15" s="53"/>
      <c r="P15" s="11"/>
      <c r="Q15" s="11"/>
      <c r="R15" s="11"/>
      <c r="S15" s="11"/>
      <c r="T15" s="11"/>
      <c r="U15" s="11"/>
      <c r="V15" s="11"/>
      <c r="W15" s="11"/>
      <c r="X15" s="11"/>
      <c r="Y15" s="11"/>
      <c r="Z15" s="11"/>
      <c r="AA15" s="11"/>
      <c r="AB15" s="11"/>
      <c r="AC15" s="11"/>
      <c r="AD15" s="11"/>
      <c r="AE15" s="11"/>
      <c r="AF15" s="11"/>
      <c r="AG15" s="11"/>
      <c r="AH15" s="11"/>
      <c r="AI15" s="11"/>
      <c r="AJ15" s="11"/>
      <c r="AK15" s="11"/>
      <c r="AL15" s="11"/>
      <c r="AM15" s="11"/>
    </row>
    <row r="16" spans="1:40" s="187" customFormat="1" ht="60" customHeight="1" x14ac:dyDescent="0.25">
      <c r="A16" s="11"/>
      <c r="B16" s="11"/>
      <c r="C16" s="95" t="s">
        <v>13</v>
      </c>
      <c r="D16" s="70" t="s">
        <v>14</v>
      </c>
      <c r="E16" s="261" t="s">
        <v>37</v>
      </c>
      <c r="F16" s="306">
        <v>3</v>
      </c>
      <c r="G16" s="292">
        <v>127604611.34999999</v>
      </c>
      <c r="H16" s="307">
        <v>86237763.280000001</v>
      </c>
      <c r="I16" s="307">
        <v>4300260.6160000004</v>
      </c>
      <c r="J16" s="307">
        <v>90538023.895999998</v>
      </c>
      <c r="K16" s="307">
        <v>37066587.453999996</v>
      </c>
      <c r="L16" s="72">
        <v>0.46032371688344947</v>
      </c>
      <c r="M16" s="227" t="s">
        <v>18</v>
      </c>
      <c r="N16" s="78" t="s">
        <v>18</v>
      </c>
      <c r="O16" s="79"/>
      <c r="P16" s="11"/>
      <c r="Q16" s="313"/>
      <c r="R16" s="314"/>
      <c r="S16" s="314"/>
      <c r="T16" s="314"/>
      <c r="U16" s="314"/>
      <c r="V16" s="314"/>
      <c r="W16" s="11"/>
      <c r="X16" s="11"/>
      <c r="Y16" s="11"/>
      <c r="Z16" s="11"/>
      <c r="AA16" s="11"/>
      <c r="AB16" s="11"/>
      <c r="AC16" s="11"/>
      <c r="AD16" s="11"/>
      <c r="AE16" s="11"/>
      <c r="AF16" s="11"/>
      <c r="AG16" s="11"/>
      <c r="AH16" s="11"/>
      <c r="AI16" s="11"/>
      <c r="AJ16" s="11"/>
      <c r="AK16" s="11"/>
      <c r="AL16" s="11"/>
      <c r="AM16" s="11"/>
    </row>
    <row r="17" spans="1:47" s="187" customFormat="1" ht="60" customHeight="1" x14ac:dyDescent="0.25">
      <c r="A17" s="11"/>
      <c r="B17" s="11"/>
      <c r="C17" s="52" t="s">
        <v>7</v>
      </c>
      <c r="D17" s="67" t="s">
        <v>8</v>
      </c>
      <c r="E17" s="262" t="s">
        <v>21</v>
      </c>
      <c r="F17" s="308">
        <v>4</v>
      </c>
      <c r="G17" s="309">
        <v>95977991.746905088</v>
      </c>
      <c r="H17" s="310">
        <v>90271849.260385156</v>
      </c>
      <c r="I17" s="310">
        <v>0</v>
      </c>
      <c r="J17" s="310">
        <v>90271849.179587349</v>
      </c>
      <c r="K17" s="310">
        <v>5706142.5673177345</v>
      </c>
      <c r="L17" s="69">
        <v>0.17</v>
      </c>
      <c r="M17" s="69"/>
      <c r="N17" s="77"/>
      <c r="O17" s="76" t="s">
        <v>18</v>
      </c>
      <c r="P17" s="11"/>
      <c r="Q17" s="17"/>
      <c r="R17" s="11"/>
      <c r="S17" s="11"/>
      <c r="T17" s="11"/>
      <c r="U17" s="11"/>
      <c r="V17" s="11"/>
      <c r="W17" s="11"/>
      <c r="X17" s="11"/>
      <c r="Y17" s="11"/>
      <c r="Z17" s="11"/>
      <c r="AA17" s="11"/>
      <c r="AB17" s="11"/>
      <c r="AC17" s="11"/>
      <c r="AD17" s="11"/>
      <c r="AE17" s="11"/>
      <c r="AF17" s="11"/>
      <c r="AG17" s="11"/>
      <c r="AH17" s="11"/>
      <c r="AI17" s="11"/>
      <c r="AJ17" s="11"/>
      <c r="AK17" s="11"/>
      <c r="AL17" s="11"/>
      <c r="AM17" s="11"/>
    </row>
    <row r="18" spans="1:47" s="187" customFormat="1" ht="60" customHeight="1" x14ac:dyDescent="0.25">
      <c r="A18" s="11"/>
      <c r="B18" s="11"/>
      <c r="C18" s="49" t="s">
        <v>2</v>
      </c>
      <c r="D18" s="70" t="s">
        <v>433</v>
      </c>
      <c r="E18" s="261" t="s">
        <v>434</v>
      </c>
      <c r="F18" s="306">
        <v>1</v>
      </c>
      <c r="G18" s="292">
        <v>215797800.78</v>
      </c>
      <c r="H18" s="307">
        <v>215797800.78</v>
      </c>
      <c r="I18" s="307">
        <v>-26066334.75</v>
      </c>
      <c r="J18" s="307">
        <v>189731466.03</v>
      </c>
      <c r="K18" s="307">
        <v>0</v>
      </c>
      <c r="L18" s="72">
        <v>1</v>
      </c>
      <c r="M18" s="72"/>
      <c r="N18" s="79"/>
      <c r="O18" s="78" t="s">
        <v>18</v>
      </c>
      <c r="P18" s="11"/>
      <c r="Q18" s="17"/>
      <c r="R18" s="11"/>
      <c r="S18" s="11"/>
      <c r="T18" s="11"/>
      <c r="U18" s="11"/>
      <c r="V18" s="11"/>
      <c r="W18" s="11"/>
      <c r="X18" s="11"/>
      <c r="Y18" s="11"/>
      <c r="Z18" s="11"/>
      <c r="AA18" s="11"/>
      <c r="AB18" s="11"/>
      <c r="AC18" s="11"/>
      <c r="AD18" s="11"/>
      <c r="AE18" s="11"/>
      <c r="AF18" s="11"/>
      <c r="AG18" s="11"/>
      <c r="AH18" s="11"/>
      <c r="AI18" s="11"/>
      <c r="AJ18" s="11"/>
      <c r="AK18" s="11"/>
      <c r="AL18" s="11"/>
      <c r="AM18" s="11"/>
    </row>
    <row r="19" spans="1:47" s="187" customFormat="1" ht="60" customHeight="1" x14ac:dyDescent="0.25">
      <c r="A19" s="11"/>
      <c r="B19" s="11"/>
      <c r="C19" s="49" t="s">
        <v>2</v>
      </c>
      <c r="D19" s="67" t="s">
        <v>435</v>
      </c>
      <c r="E19" s="262" t="s">
        <v>435</v>
      </c>
      <c r="F19" s="308">
        <v>1</v>
      </c>
      <c r="G19" s="309">
        <v>190324287</v>
      </c>
      <c r="H19" s="310">
        <v>190324287</v>
      </c>
      <c r="I19" s="310">
        <v>-14719158.819999993</v>
      </c>
      <c r="J19" s="310">
        <v>175605128.18000001</v>
      </c>
      <c r="K19" s="310">
        <v>0</v>
      </c>
      <c r="L19" s="69">
        <v>1</v>
      </c>
      <c r="M19" s="69"/>
      <c r="N19" s="77"/>
      <c r="O19" s="76" t="s">
        <v>18</v>
      </c>
      <c r="P19" s="11"/>
      <c r="Q19" s="17"/>
      <c r="R19" s="11"/>
      <c r="S19" s="11"/>
      <c r="T19" s="11"/>
      <c r="U19" s="11"/>
      <c r="V19" s="11"/>
      <c r="W19" s="11"/>
      <c r="X19" s="11"/>
      <c r="Y19" s="11"/>
      <c r="Z19" s="11"/>
      <c r="AA19" s="11"/>
      <c r="AB19" s="11"/>
      <c r="AC19" s="11"/>
      <c r="AD19" s="11"/>
      <c r="AE19" s="11"/>
      <c r="AF19" s="11"/>
      <c r="AG19" s="11"/>
      <c r="AH19" s="11"/>
      <c r="AI19" s="11"/>
      <c r="AJ19" s="11"/>
      <c r="AK19" s="11"/>
      <c r="AL19" s="11"/>
      <c r="AM19" s="11"/>
    </row>
    <row r="20" spans="1:47" s="187" customFormat="1" ht="60" customHeight="1" x14ac:dyDescent="0.25">
      <c r="A20" s="11"/>
      <c r="B20" s="11"/>
      <c r="C20" s="264" t="s">
        <v>0</v>
      </c>
      <c r="D20" s="70" t="s">
        <v>1</v>
      </c>
      <c r="E20" s="261" t="s">
        <v>20</v>
      </c>
      <c r="F20" s="306">
        <v>1</v>
      </c>
      <c r="G20" s="292">
        <v>11029900</v>
      </c>
      <c r="H20" s="307">
        <v>6178900</v>
      </c>
      <c r="I20" s="307">
        <v>1225000</v>
      </c>
      <c r="J20" s="307">
        <v>7403900</v>
      </c>
      <c r="K20" s="307">
        <v>3626000</v>
      </c>
      <c r="L20" s="72">
        <v>0.49</v>
      </c>
      <c r="M20" s="72"/>
      <c r="N20" s="79"/>
      <c r="O20" s="78" t="s">
        <v>18</v>
      </c>
      <c r="P20" s="11"/>
      <c r="Q20" s="17"/>
      <c r="R20" s="11"/>
      <c r="S20" s="11"/>
      <c r="T20" s="11"/>
      <c r="U20" s="11"/>
      <c r="V20" s="11"/>
      <c r="W20" s="11"/>
      <c r="X20" s="11"/>
      <c r="Y20" s="11"/>
      <c r="Z20" s="11"/>
      <c r="AA20" s="11"/>
      <c r="AB20" s="11"/>
      <c r="AC20" s="11"/>
      <c r="AD20" s="11"/>
      <c r="AE20" s="11"/>
      <c r="AF20" s="11"/>
      <c r="AG20" s="11"/>
      <c r="AH20" s="11"/>
      <c r="AI20" s="11"/>
      <c r="AJ20" s="11"/>
      <c r="AK20" s="11"/>
      <c r="AL20" s="11"/>
      <c r="AM20" s="11"/>
    </row>
    <row r="21" spans="1:47" s="187" customFormat="1" ht="41.25" customHeight="1" x14ac:dyDescent="0.25">
      <c r="A21" s="11"/>
      <c r="B21" s="11"/>
      <c r="C21" s="337" t="s">
        <v>79</v>
      </c>
      <c r="D21" s="337"/>
      <c r="E21" s="337"/>
      <c r="F21" s="294">
        <v>10</v>
      </c>
      <c r="G21" s="311">
        <v>640734590.87690508</v>
      </c>
      <c r="H21" s="311">
        <v>588810600.32038522</v>
      </c>
      <c r="I21" s="311">
        <v>-35260232.953999996</v>
      </c>
      <c r="J21" s="311">
        <v>553550367.28558731</v>
      </c>
      <c r="K21" s="311">
        <v>46398730.021317728</v>
      </c>
      <c r="L21" s="74">
        <v>0.41466666666666668</v>
      </c>
      <c r="M21" s="74"/>
      <c r="N21" s="98"/>
      <c r="O21" s="98"/>
      <c r="P21" s="11"/>
      <c r="Q21" s="88"/>
      <c r="R21" s="93"/>
      <c r="S21" s="11"/>
      <c r="T21" s="11"/>
      <c r="U21" s="11"/>
      <c r="V21" s="11"/>
      <c r="W21" s="11"/>
      <c r="X21" s="11"/>
      <c r="Y21" s="11"/>
      <c r="Z21" s="11"/>
      <c r="AA21" s="11"/>
      <c r="AB21" s="11"/>
      <c r="AC21" s="11"/>
      <c r="AD21" s="11"/>
      <c r="AE21" s="11"/>
      <c r="AF21" s="11"/>
      <c r="AG21" s="11"/>
      <c r="AH21" s="11"/>
      <c r="AI21" s="11"/>
      <c r="AJ21" s="11"/>
      <c r="AK21" s="11"/>
      <c r="AL21" s="11"/>
      <c r="AM21" s="11"/>
    </row>
    <row r="22" spans="1:47" s="187" customFormat="1" ht="13.5" customHeight="1" x14ac:dyDescent="0.25">
      <c r="A22" s="11"/>
      <c r="B22" s="11"/>
      <c r="C22" s="101"/>
      <c r="D22" s="101"/>
      <c r="E22" s="101"/>
      <c r="F22" s="101"/>
      <c r="G22" s="101"/>
      <c r="H22" s="102"/>
      <c r="I22" s="102"/>
      <c r="J22" s="102"/>
      <c r="K22" s="102"/>
      <c r="L22" s="102"/>
      <c r="M22" s="103"/>
      <c r="N22" s="103"/>
      <c r="O22" s="69"/>
      <c r="P22" s="69"/>
      <c r="Q22" s="11"/>
      <c r="R22" s="88"/>
      <c r="S22" s="93"/>
      <c r="T22" s="11"/>
      <c r="U22" s="11"/>
      <c r="V22" s="11"/>
      <c r="W22" s="11"/>
      <c r="X22" s="11"/>
      <c r="Y22" s="11"/>
      <c r="Z22" s="11"/>
      <c r="AA22" s="11"/>
      <c r="AB22" s="11"/>
      <c r="AC22" s="11"/>
      <c r="AD22" s="11"/>
      <c r="AE22" s="11"/>
      <c r="AF22" s="11"/>
      <c r="AG22" s="11"/>
      <c r="AH22" s="11"/>
      <c r="AI22" s="11"/>
      <c r="AJ22" s="11"/>
      <c r="AK22" s="11"/>
      <c r="AL22" s="11"/>
      <c r="AM22" s="11"/>
      <c r="AN22" s="11"/>
    </row>
    <row r="23" spans="1:47" ht="29.45" customHeight="1" x14ac:dyDescent="0.25">
      <c r="A23" s="240"/>
      <c r="B23" s="240"/>
      <c r="C23" s="222" t="s">
        <v>496</v>
      </c>
      <c r="D23" s="37"/>
      <c r="E23" s="240"/>
      <c r="F23" s="240"/>
      <c r="G23" s="240"/>
      <c r="H23" s="240"/>
      <c r="I23" s="240"/>
      <c r="J23" s="240"/>
      <c r="K23" s="240"/>
      <c r="L23" s="240"/>
      <c r="M23" s="12"/>
      <c r="N23" s="12"/>
      <c r="O23" s="240"/>
      <c r="P23" s="240"/>
      <c r="Q23" s="240"/>
      <c r="R23" s="240"/>
      <c r="S23" s="4"/>
      <c r="T23" s="240"/>
      <c r="U23" s="240"/>
      <c r="V23" s="240"/>
      <c r="W23" s="240"/>
      <c r="X23" s="240"/>
      <c r="Y23" s="240"/>
      <c r="Z23" s="240"/>
      <c r="AA23" s="240"/>
      <c r="AB23" s="240"/>
      <c r="AC23" s="240"/>
      <c r="AD23" s="240"/>
      <c r="AE23" s="240"/>
      <c r="AF23" s="240"/>
      <c r="AG23" s="240"/>
      <c r="AH23" s="240"/>
      <c r="AI23" s="240"/>
      <c r="AJ23" s="240"/>
      <c r="AK23" s="240"/>
      <c r="AL23" s="240"/>
      <c r="AM23" s="240"/>
      <c r="AN23" s="240"/>
    </row>
    <row r="24" spans="1:47" ht="4.9000000000000004" customHeight="1" x14ac:dyDescent="0.25">
      <c r="A24" s="240"/>
      <c r="B24" s="240"/>
      <c r="C24" s="15"/>
      <c r="D24" s="211"/>
      <c r="E24" s="16"/>
      <c r="F24" s="240"/>
      <c r="G24" s="240"/>
      <c r="H24" s="240"/>
      <c r="I24" s="10"/>
      <c r="J24" s="240"/>
      <c r="K24" s="240"/>
      <c r="L24" s="240"/>
      <c r="M24" s="12"/>
      <c r="N24" s="12"/>
      <c r="O24" s="240"/>
      <c r="P24" s="240"/>
      <c r="Q24" s="240"/>
      <c r="R24" s="240"/>
      <c r="S24" s="240"/>
      <c r="T24" s="240"/>
      <c r="U24" s="240"/>
      <c r="V24" s="240"/>
      <c r="W24" s="240"/>
      <c r="X24" s="240"/>
      <c r="Y24" s="240"/>
      <c r="Z24" s="240"/>
      <c r="AA24" s="240"/>
      <c r="AB24" s="240"/>
      <c r="AC24" s="240"/>
      <c r="AD24" s="240"/>
      <c r="AE24" s="240"/>
      <c r="AF24" s="240"/>
      <c r="AG24" s="240"/>
      <c r="AH24" s="240"/>
      <c r="AI24" s="240"/>
      <c r="AJ24" s="240"/>
      <c r="AK24" s="240"/>
      <c r="AL24" s="240"/>
      <c r="AM24" s="240"/>
      <c r="AN24" s="240"/>
    </row>
    <row r="25" spans="1:47" customFormat="1" ht="60" customHeight="1" x14ac:dyDescent="0.25">
      <c r="A25" s="240"/>
      <c r="C25" s="84" t="s">
        <v>513</v>
      </c>
      <c r="D25" s="37"/>
      <c r="E25" s="240"/>
      <c r="F25" s="240"/>
      <c r="G25" s="240"/>
      <c r="H25" s="240"/>
      <c r="I25" s="240"/>
      <c r="J25" s="240"/>
      <c r="K25" s="240"/>
      <c r="L25" s="240"/>
      <c r="M25" s="240"/>
      <c r="N25" s="240"/>
      <c r="O25" s="240"/>
      <c r="P25" s="240"/>
      <c r="Q25" s="240"/>
      <c r="R25" s="240"/>
      <c r="S25" s="240"/>
      <c r="T25" s="240"/>
      <c r="U25" s="240"/>
      <c r="V25" s="240"/>
      <c r="W25" s="240"/>
      <c r="X25" s="240"/>
      <c r="Y25" s="240"/>
      <c r="Z25" s="240"/>
      <c r="AA25" s="240"/>
      <c r="AB25" s="240"/>
      <c r="AC25" s="240"/>
      <c r="AD25" s="240"/>
      <c r="AE25" s="240"/>
      <c r="AF25" s="240"/>
      <c r="AG25" s="240"/>
      <c r="AH25" s="240"/>
      <c r="AI25" s="240"/>
      <c r="AJ25" s="240"/>
      <c r="AK25" s="240"/>
      <c r="AL25" s="240"/>
      <c r="AM25" s="240"/>
      <c r="AN25" s="240"/>
      <c r="AO25" s="240"/>
      <c r="AP25" s="240"/>
      <c r="AQ25" s="240"/>
      <c r="AR25" s="240"/>
      <c r="AS25" s="240"/>
      <c r="AT25" s="240"/>
      <c r="AU25" s="240"/>
    </row>
    <row r="26" spans="1:47" customFormat="1" ht="66" customHeight="1" x14ac:dyDescent="0.25">
      <c r="A26" s="240"/>
      <c r="B26" s="240"/>
      <c r="C26" s="236" t="s">
        <v>30</v>
      </c>
      <c r="D26" s="236" t="s">
        <v>15</v>
      </c>
      <c r="E26" s="236" t="s">
        <v>29</v>
      </c>
      <c r="F26" s="336" t="s">
        <v>119</v>
      </c>
      <c r="G26" s="336"/>
      <c r="H26" s="236" t="s">
        <v>28</v>
      </c>
      <c r="I26" s="336" t="s">
        <v>120</v>
      </c>
      <c r="J26" s="336"/>
      <c r="K26" s="336" t="s">
        <v>121</v>
      </c>
      <c r="L26" s="336"/>
      <c r="M26" s="336" t="s">
        <v>122</v>
      </c>
      <c r="N26" s="336"/>
      <c r="O26" s="336" t="s">
        <v>381</v>
      </c>
      <c r="P26" s="336"/>
      <c r="Q26" s="240"/>
      <c r="R26" s="240"/>
      <c r="S26" s="240"/>
      <c r="T26" s="240"/>
      <c r="U26" s="240"/>
      <c r="V26" s="240"/>
      <c r="W26" s="240"/>
      <c r="X26" s="240"/>
      <c r="Y26" s="240"/>
      <c r="Z26" s="240"/>
      <c r="AA26" s="240"/>
      <c r="AB26" s="240"/>
      <c r="AC26" s="240"/>
      <c r="AD26" s="240"/>
      <c r="AE26" s="240"/>
      <c r="AF26" s="240"/>
      <c r="AG26" s="240"/>
      <c r="AH26" s="240"/>
      <c r="AI26" s="240"/>
      <c r="AJ26" s="240"/>
      <c r="AK26" s="240"/>
      <c r="AL26" s="240"/>
      <c r="AM26" s="240"/>
      <c r="AN26" s="240"/>
      <c r="AO26" s="240"/>
      <c r="AP26" s="240"/>
      <c r="AQ26" s="240"/>
      <c r="AR26" s="240"/>
    </row>
    <row r="27" spans="1:47" customFormat="1" ht="129.75" customHeight="1" x14ac:dyDescent="0.25">
      <c r="A27" s="240"/>
      <c r="B27" s="240"/>
      <c r="C27" s="344" t="s">
        <v>13</v>
      </c>
      <c r="D27" s="192" t="s">
        <v>14</v>
      </c>
      <c r="E27" s="238" t="s">
        <v>159</v>
      </c>
      <c r="F27" s="329" t="s">
        <v>472</v>
      </c>
      <c r="G27" s="329"/>
      <c r="H27" s="238" t="s">
        <v>26</v>
      </c>
      <c r="I27" s="330" t="s">
        <v>471</v>
      </c>
      <c r="J27" s="330"/>
      <c r="K27" s="330" t="s">
        <v>473</v>
      </c>
      <c r="L27" s="330"/>
      <c r="M27" s="367" t="s">
        <v>539</v>
      </c>
      <c r="N27" s="367"/>
      <c r="O27" s="228"/>
      <c r="P27" s="228"/>
      <c r="Q27" s="240"/>
      <c r="R27" s="240"/>
      <c r="S27" s="240"/>
      <c r="T27" s="240"/>
      <c r="U27" s="240"/>
      <c r="V27" s="240"/>
      <c r="W27" s="240"/>
      <c r="X27" s="240"/>
      <c r="Y27" s="240"/>
      <c r="Z27" s="240"/>
      <c r="AA27" s="240"/>
      <c r="AB27" s="240"/>
      <c r="AC27" s="240"/>
      <c r="AD27" s="240"/>
      <c r="AE27" s="240"/>
      <c r="AF27" s="240"/>
      <c r="AG27" s="240"/>
      <c r="AH27" s="240"/>
      <c r="AI27" s="240"/>
      <c r="AJ27" s="240"/>
      <c r="AK27" s="240"/>
      <c r="AL27" s="240"/>
      <c r="AM27" s="240"/>
      <c r="AN27" s="240"/>
      <c r="AO27" s="240"/>
      <c r="AP27" s="240"/>
      <c r="AQ27" s="240"/>
      <c r="AR27" s="240"/>
    </row>
    <row r="28" spans="1:47" customFormat="1" ht="138" customHeight="1" x14ac:dyDescent="0.25">
      <c r="A28" s="240"/>
      <c r="B28" s="240"/>
      <c r="C28" s="344"/>
      <c r="D28" s="190" t="s">
        <v>14</v>
      </c>
      <c r="E28" s="237" t="s">
        <v>159</v>
      </c>
      <c r="F28" s="325" t="s">
        <v>474</v>
      </c>
      <c r="G28" s="325"/>
      <c r="H28" s="237" t="s">
        <v>26</v>
      </c>
      <c r="I28" s="326" t="s">
        <v>476</v>
      </c>
      <c r="J28" s="326"/>
      <c r="K28" s="326" t="s">
        <v>475</v>
      </c>
      <c r="L28" s="348"/>
      <c r="M28" s="368" t="s">
        <v>135</v>
      </c>
      <c r="N28" s="368"/>
      <c r="O28" s="229"/>
      <c r="P28" s="229"/>
      <c r="Q28" s="240"/>
      <c r="R28" s="240"/>
      <c r="S28" s="240"/>
      <c r="T28" s="240"/>
      <c r="U28" s="240"/>
      <c r="V28" s="240"/>
      <c r="W28" s="240"/>
      <c r="X28" s="240"/>
      <c r="Y28" s="240"/>
      <c r="Z28" s="240"/>
      <c r="AA28" s="240"/>
      <c r="AB28" s="240"/>
      <c r="AC28" s="240"/>
      <c r="AD28" s="240"/>
      <c r="AE28" s="240"/>
      <c r="AF28" s="240"/>
      <c r="AG28" s="240"/>
      <c r="AH28" s="240"/>
      <c r="AI28" s="240"/>
      <c r="AJ28" s="240"/>
      <c r="AK28" s="240"/>
      <c r="AL28" s="240"/>
      <c r="AM28" s="240"/>
      <c r="AN28" s="240"/>
      <c r="AO28" s="240"/>
      <c r="AP28" s="240"/>
      <c r="AQ28" s="240"/>
      <c r="AR28" s="240"/>
    </row>
    <row r="29" spans="1:47" customFormat="1" ht="160.9" customHeight="1" x14ac:dyDescent="0.25">
      <c r="A29" s="240"/>
      <c r="B29" s="240"/>
      <c r="C29" s="344"/>
      <c r="D29" s="192" t="s">
        <v>14</v>
      </c>
      <c r="E29" s="238" t="s">
        <v>157</v>
      </c>
      <c r="F29" s="329" t="s">
        <v>479</v>
      </c>
      <c r="G29" s="329"/>
      <c r="H29" s="238" t="s">
        <v>19</v>
      </c>
      <c r="I29" s="366" t="s">
        <v>478</v>
      </c>
      <c r="J29" s="366"/>
      <c r="K29" s="330" t="s">
        <v>477</v>
      </c>
      <c r="L29" s="352"/>
      <c r="M29" s="367" t="s">
        <v>539</v>
      </c>
      <c r="N29" s="367"/>
      <c r="O29" s="228"/>
      <c r="P29" s="228"/>
      <c r="Q29" s="240"/>
      <c r="R29" s="240"/>
      <c r="S29" s="240"/>
      <c r="T29" s="240"/>
      <c r="U29" s="240"/>
      <c r="V29" s="240"/>
      <c r="W29" s="240"/>
      <c r="X29" s="240"/>
      <c r="Y29" s="240"/>
      <c r="Z29" s="240"/>
      <c r="AA29" s="240"/>
      <c r="AB29" s="240"/>
      <c r="AC29" s="240"/>
      <c r="AD29" s="240"/>
      <c r="AE29" s="240"/>
      <c r="AF29" s="240"/>
      <c r="AG29" s="240"/>
      <c r="AH29" s="240"/>
      <c r="AI29" s="240"/>
      <c r="AJ29" s="240"/>
      <c r="AK29" s="240"/>
      <c r="AL29" s="240"/>
      <c r="AM29" s="240"/>
      <c r="AN29" s="240"/>
      <c r="AO29" s="240"/>
      <c r="AP29" s="240"/>
      <c r="AQ29" s="240"/>
      <c r="AR29" s="240"/>
    </row>
    <row r="30" spans="1:47" customFormat="1" ht="131.25" customHeight="1" x14ac:dyDescent="0.25">
      <c r="A30" s="11"/>
      <c r="B30" s="11"/>
      <c r="C30" s="356" t="s">
        <v>242</v>
      </c>
      <c r="D30" s="190" t="s">
        <v>8</v>
      </c>
      <c r="E30" s="243" t="s">
        <v>21</v>
      </c>
      <c r="F30" s="325" t="s">
        <v>483</v>
      </c>
      <c r="G30" s="325"/>
      <c r="H30" s="244" t="s">
        <v>19</v>
      </c>
      <c r="I30" s="348"/>
      <c r="J30" s="348"/>
      <c r="K30" s="343" t="s">
        <v>484</v>
      </c>
      <c r="L30" s="343"/>
      <c r="M30" s="368" t="s">
        <v>135</v>
      </c>
      <c r="N30" s="368"/>
      <c r="O30" s="231"/>
      <c r="P30" s="231"/>
      <c r="Q30" s="240"/>
      <c r="R30" s="240"/>
      <c r="S30" s="240"/>
      <c r="T30" s="240"/>
      <c r="U30" s="240"/>
      <c r="V30" s="240"/>
      <c r="W30" s="240"/>
      <c r="X30" s="240"/>
      <c r="Y30" s="240"/>
      <c r="Z30" s="240"/>
      <c r="AA30" s="240"/>
      <c r="AB30" s="240"/>
      <c r="AC30" s="240"/>
      <c r="AD30" s="240"/>
      <c r="AE30" s="240"/>
      <c r="AF30" s="240"/>
      <c r="AG30" s="240"/>
      <c r="AH30" s="240"/>
      <c r="AI30" s="240"/>
      <c r="AJ30" s="240"/>
      <c r="AK30" s="240"/>
      <c r="AL30" s="240"/>
      <c r="AM30" s="240"/>
      <c r="AN30" s="240"/>
      <c r="AO30" s="240"/>
      <c r="AP30" s="240"/>
      <c r="AQ30" s="240"/>
      <c r="AR30" s="240"/>
    </row>
    <row r="31" spans="1:47" customFormat="1" ht="142.9" customHeight="1" x14ac:dyDescent="0.25">
      <c r="A31" s="11"/>
      <c r="B31" s="11"/>
      <c r="C31" s="356"/>
      <c r="D31" s="192" t="s">
        <v>8</v>
      </c>
      <c r="E31" s="242" t="s">
        <v>21</v>
      </c>
      <c r="F31" s="329" t="s">
        <v>493</v>
      </c>
      <c r="G31" s="329"/>
      <c r="H31" s="245" t="s">
        <v>19</v>
      </c>
      <c r="I31" s="352"/>
      <c r="J31" s="352"/>
      <c r="K31" s="366" t="s">
        <v>485</v>
      </c>
      <c r="L31" s="366"/>
      <c r="M31" s="367" t="s">
        <v>135</v>
      </c>
      <c r="N31" s="367"/>
      <c r="O31" s="230"/>
      <c r="P31" s="230"/>
      <c r="Q31" s="240"/>
      <c r="R31" s="240"/>
      <c r="S31" s="240"/>
      <c r="T31" s="240"/>
      <c r="U31" s="240"/>
      <c r="V31" s="240"/>
      <c r="W31" s="240"/>
      <c r="X31" s="240"/>
      <c r="Y31" s="240"/>
      <c r="Z31" s="240"/>
      <c r="AA31" s="240"/>
      <c r="AB31" s="240"/>
      <c r="AC31" s="240"/>
      <c r="AD31" s="240"/>
      <c r="AE31" s="240"/>
      <c r="AF31" s="240"/>
      <c r="AG31" s="240"/>
      <c r="AH31" s="240"/>
      <c r="AI31" s="240"/>
      <c r="AJ31" s="240"/>
      <c r="AK31" s="240"/>
      <c r="AL31" s="240"/>
      <c r="AM31" s="240"/>
      <c r="AN31" s="240"/>
      <c r="AO31" s="240"/>
      <c r="AP31" s="240"/>
      <c r="AQ31" s="240"/>
    </row>
    <row r="32" spans="1:47" customFormat="1" ht="135" customHeight="1" x14ac:dyDescent="0.25">
      <c r="A32" s="240"/>
      <c r="B32" s="240"/>
      <c r="C32" s="356"/>
      <c r="D32" s="190" t="s">
        <v>8</v>
      </c>
      <c r="E32" s="243" t="s">
        <v>21</v>
      </c>
      <c r="F32" s="325" t="s">
        <v>494</v>
      </c>
      <c r="G32" s="325"/>
      <c r="H32" s="244" t="s">
        <v>19</v>
      </c>
      <c r="I32" s="368"/>
      <c r="J32" s="368"/>
      <c r="K32" s="343" t="s">
        <v>486</v>
      </c>
      <c r="L32" s="343"/>
      <c r="M32" s="368" t="s">
        <v>124</v>
      </c>
      <c r="N32" s="368"/>
      <c r="O32" s="231"/>
      <c r="P32" s="231"/>
      <c r="Q32" s="240"/>
      <c r="R32" s="240"/>
      <c r="S32" s="240"/>
      <c r="T32" s="240"/>
      <c r="U32" s="240"/>
      <c r="V32" s="240"/>
      <c r="W32" s="240"/>
      <c r="X32" s="240"/>
      <c r="Y32" s="240"/>
      <c r="Z32" s="240"/>
      <c r="AA32" s="240"/>
      <c r="AB32" s="240"/>
      <c r="AC32" s="240"/>
      <c r="AD32" s="240"/>
      <c r="AE32" s="240"/>
      <c r="AF32" s="240"/>
      <c r="AG32" s="240"/>
      <c r="AH32" s="240"/>
      <c r="AI32" s="240"/>
      <c r="AJ32" s="240"/>
      <c r="AK32" s="240"/>
      <c r="AL32" s="240"/>
      <c r="AM32" s="240"/>
      <c r="AN32" s="240"/>
      <c r="AO32" s="240"/>
      <c r="AP32" s="240"/>
      <c r="AQ32" s="240"/>
    </row>
    <row r="33" spans="1:44" customFormat="1" ht="121.5" customHeight="1" x14ac:dyDescent="0.25">
      <c r="A33" s="240"/>
      <c r="B33" s="240"/>
      <c r="C33" s="356"/>
      <c r="D33" s="192" t="s">
        <v>8</v>
      </c>
      <c r="E33" s="242" t="s">
        <v>21</v>
      </c>
      <c r="F33" s="329" t="s">
        <v>487</v>
      </c>
      <c r="G33" s="329"/>
      <c r="H33" s="245" t="s">
        <v>19</v>
      </c>
      <c r="I33" s="352"/>
      <c r="J33" s="352"/>
      <c r="K33" s="366" t="s">
        <v>488</v>
      </c>
      <c r="L33" s="366"/>
      <c r="M33" s="367" t="s">
        <v>124</v>
      </c>
      <c r="N33" s="367"/>
      <c r="O33" s="230"/>
      <c r="P33" s="230"/>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0"/>
      <c r="AN33" s="240"/>
      <c r="AO33" s="240"/>
      <c r="AP33" s="240"/>
      <c r="AQ33" s="240"/>
      <c r="AR33" s="240"/>
    </row>
    <row r="34" spans="1:44" customFormat="1" ht="160.15" customHeight="1" x14ac:dyDescent="0.25">
      <c r="A34" s="240"/>
      <c r="B34" s="240"/>
      <c r="C34" s="253" t="s">
        <v>497</v>
      </c>
      <c r="D34" s="194" t="s">
        <v>188</v>
      </c>
      <c r="E34" s="244" t="s">
        <v>154</v>
      </c>
      <c r="F34" s="359" t="s">
        <v>480</v>
      </c>
      <c r="G34" s="359"/>
      <c r="H34" s="243" t="s">
        <v>19</v>
      </c>
      <c r="I34" s="370" t="s">
        <v>481</v>
      </c>
      <c r="J34" s="370"/>
      <c r="K34" s="370" t="s">
        <v>482</v>
      </c>
      <c r="L34" s="368"/>
      <c r="M34" s="368" t="s">
        <v>135</v>
      </c>
      <c r="N34" s="368"/>
      <c r="O34" s="229"/>
      <c r="P34" s="229"/>
      <c r="Q34" s="240"/>
      <c r="R34" s="240"/>
      <c r="S34" s="240"/>
      <c r="T34" s="240"/>
      <c r="U34" s="240"/>
      <c r="V34" s="240"/>
      <c r="W34" s="240"/>
      <c r="X34" s="240"/>
      <c r="Y34" s="240"/>
      <c r="Z34" s="240"/>
      <c r="AA34" s="240"/>
      <c r="AB34" s="240"/>
      <c r="AC34" s="240"/>
      <c r="AD34" s="240"/>
      <c r="AE34" s="240"/>
      <c r="AF34" s="240"/>
      <c r="AG34" s="240"/>
      <c r="AH34" s="240"/>
      <c r="AI34" s="240"/>
      <c r="AJ34" s="240"/>
      <c r="AK34" s="240"/>
      <c r="AL34" s="240"/>
      <c r="AM34" s="240"/>
      <c r="AN34" s="240"/>
      <c r="AO34" s="240"/>
      <c r="AP34" s="240"/>
      <c r="AQ34" s="240"/>
      <c r="AR34" s="240"/>
    </row>
    <row r="35" spans="1:44" customFormat="1" ht="179.45" customHeight="1" x14ac:dyDescent="0.25">
      <c r="A35" s="240"/>
      <c r="B35" s="240"/>
      <c r="C35" s="373" t="s">
        <v>2</v>
      </c>
      <c r="D35" s="210" t="s">
        <v>41</v>
      </c>
      <c r="E35" s="242" t="s">
        <v>434</v>
      </c>
      <c r="F35" s="329" t="s">
        <v>489</v>
      </c>
      <c r="G35" s="329"/>
      <c r="H35" s="238" t="s">
        <v>19</v>
      </c>
      <c r="I35" s="330" t="s">
        <v>490</v>
      </c>
      <c r="J35" s="330"/>
      <c r="K35" s="366" t="s">
        <v>500</v>
      </c>
      <c r="L35" s="366"/>
      <c r="M35" s="367" t="s">
        <v>572</v>
      </c>
      <c r="N35" s="367"/>
      <c r="O35" s="228"/>
      <c r="P35" s="228"/>
      <c r="Q35" s="240"/>
      <c r="R35" s="240"/>
      <c r="S35" s="240"/>
      <c r="T35" s="240"/>
      <c r="U35" s="240"/>
      <c r="V35" s="240"/>
      <c r="W35" s="240"/>
      <c r="X35" s="240"/>
      <c r="Y35" s="240"/>
      <c r="Z35" s="240"/>
      <c r="AA35" s="240"/>
      <c r="AB35" s="240"/>
      <c r="AC35" s="240"/>
      <c r="AD35" s="240"/>
      <c r="AE35" s="240"/>
      <c r="AF35" s="240"/>
      <c r="AG35" s="240"/>
      <c r="AH35" s="240"/>
      <c r="AI35" s="240"/>
      <c r="AJ35" s="240"/>
      <c r="AK35" s="240"/>
      <c r="AL35" s="240"/>
      <c r="AM35" s="240"/>
      <c r="AN35" s="240"/>
      <c r="AO35" s="240"/>
      <c r="AP35" s="240"/>
      <c r="AQ35" s="240"/>
      <c r="AR35" s="240"/>
    </row>
    <row r="36" spans="1:44" customFormat="1" ht="184.9" customHeight="1" x14ac:dyDescent="0.25">
      <c r="A36" s="240"/>
      <c r="B36" s="240"/>
      <c r="C36" s="373"/>
      <c r="D36" s="254" t="s">
        <v>41</v>
      </c>
      <c r="E36" s="243" t="s">
        <v>435</v>
      </c>
      <c r="F36" s="325" t="s">
        <v>491</v>
      </c>
      <c r="G36" s="325"/>
      <c r="H36" s="237" t="s">
        <v>19</v>
      </c>
      <c r="I36" s="348"/>
      <c r="J36" s="348"/>
      <c r="K36" s="343" t="s">
        <v>554</v>
      </c>
      <c r="L36" s="343"/>
      <c r="M36" s="327" t="s">
        <v>571</v>
      </c>
      <c r="N36" s="368"/>
      <c r="O36" s="229"/>
      <c r="P36" s="229"/>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0"/>
      <c r="AN36" s="240"/>
      <c r="AO36" s="240"/>
      <c r="AP36" s="240"/>
      <c r="AQ36" s="240"/>
      <c r="AR36" s="240"/>
    </row>
    <row r="37" spans="1:44" x14ac:dyDescent="0.25">
      <c r="A37" s="240"/>
      <c r="B37" s="240"/>
      <c r="C37" s="240"/>
      <c r="D37" s="37"/>
      <c r="E37" s="240"/>
      <c r="F37" s="240"/>
      <c r="G37" s="240"/>
      <c r="H37" s="240"/>
      <c r="I37" s="240"/>
      <c r="J37" s="240"/>
      <c r="K37" s="240"/>
      <c r="L37" s="240"/>
      <c r="M37" s="240"/>
      <c r="N37" s="24"/>
      <c r="O37" s="24"/>
      <c r="P37" s="24"/>
      <c r="Q37" s="240"/>
      <c r="R37" s="240"/>
      <c r="S37" s="240"/>
      <c r="T37" s="240"/>
      <c r="U37" s="240"/>
      <c r="V37" s="240"/>
      <c r="W37" s="240"/>
      <c r="X37" s="240"/>
      <c r="Y37" s="240"/>
      <c r="Z37" s="240"/>
      <c r="AA37" s="240"/>
      <c r="AB37" s="240"/>
      <c r="AC37" s="240"/>
      <c r="AD37" s="240"/>
      <c r="AE37" s="240"/>
      <c r="AF37" s="240"/>
      <c r="AG37" s="240"/>
      <c r="AH37" s="240"/>
      <c r="AI37" s="240"/>
      <c r="AJ37" s="240"/>
      <c r="AK37" s="240"/>
      <c r="AL37" s="240"/>
      <c r="AM37" s="240"/>
      <c r="AN37" s="240"/>
    </row>
    <row r="38" spans="1:44" x14ac:dyDescent="0.25">
      <c r="A38" s="240"/>
      <c r="B38" s="240"/>
      <c r="C38" s="240"/>
      <c r="D38" s="37"/>
      <c r="E38" s="240"/>
      <c r="F38" s="240"/>
      <c r="G38" s="240"/>
      <c r="H38" s="240"/>
      <c r="I38" s="240"/>
      <c r="J38" s="240"/>
      <c r="K38" s="240"/>
      <c r="L38" s="240"/>
      <c r="M38" s="240"/>
      <c r="N38" s="357"/>
      <c r="O38" s="357"/>
      <c r="P38" s="357"/>
      <c r="Q38" s="240"/>
      <c r="R38" s="240"/>
      <c r="S38" s="240"/>
      <c r="T38" s="240"/>
      <c r="U38" s="240"/>
      <c r="V38" s="240"/>
      <c r="W38" s="240"/>
      <c r="X38" s="240"/>
      <c r="Y38" s="240"/>
      <c r="Z38" s="240"/>
      <c r="AA38" s="240"/>
      <c r="AB38" s="240"/>
      <c r="AC38" s="240"/>
      <c r="AD38" s="240"/>
      <c r="AE38" s="240"/>
      <c r="AF38" s="240"/>
      <c r="AG38" s="240"/>
      <c r="AH38" s="240"/>
      <c r="AI38" s="240"/>
      <c r="AJ38" s="240"/>
      <c r="AK38" s="240"/>
      <c r="AL38" s="240"/>
      <c r="AM38" s="240"/>
      <c r="AN38" s="240"/>
    </row>
    <row r="39" spans="1:44" ht="45.6" customHeight="1" x14ac:dyDescent="0.25">
      <c r="A39" s="240"/>
      <c r="B39" s="240"/>
      <c r="C39" s="240"/>
      <c r="D39" s="240"/>
      <c r="E39" s="260" t="s">
        <v>420</v>
      </c>
      <c r="F39" s="240"/>
      <c r="G39" s="240"/>
      <c r="H39" s="240"/>
      <c r="I39" s="240"/>
      <c r="J39" s="240"/>
      <c r="K39" s="240"/>
      <c r="L39" s="240"/>
      <c r="M39" s="240"/>
      <c r="N39" s="357"/>
      <c r="O39" s="357"/>
      <c r="P39" s="357"/>
      <c r="Q39" s="240"/>
      <c r="R39" s="240"/>
      <c r="S39" s="240"/>
      <c r="T39" s="240"/>
      <c r="U39" s="240"/>
      <c r="V39" s="240"/>
      <c r="W39" s="240"/>
      <c r="X39" s="240"/>
      <c r="Y39" s="240"/>
      <c r="Z39" s="240"/>
      <c r="AA39" s="240"/>
      <c r="AB39" s="240"/>
      <c r="AC39" s="240"/>
      <c r="AD39" s="240"/>
      <c r="AE39" s="240"/>
      <c r="AF39" s="240"/>
      <c r="AG39" s="240"/>
      <c r="AH39" s="240"/>
      <c r="AI39" s="240"/>
      <c r="AJ39" s="240"/>
      <c r="AK39" s="240"/>
      <c r="AL39" s="240"/>
      <c r="AM39" s="240"/>
      <c r="AN39" s="240"/>
    </row>
    <row r="40" spans="1:44" x14ac:dyDescent="0.25">
      <c r="A40" s="240"/>
      <c r="B40" s="240"/>
      <c r="C40" s="240"/>
      <c r="D40" s="37"/>
      <c r="E40" s="240"/>
      <c r="F40" s="240"/>
      <c r="G40" s="240"/>
      <c r="H40" s="240"/>
      <c r="I40" s="240"/>
      <c r="J40" s="240"/>
      <c r="K40" s="240"/>
      <c r="L40" s="240"/>
      <c r="M40" s="240"/>
      <c r="N40" s="240"/>
      <c r="O40" s="240"/>
      <c r="P40" s="240"/>
      <c r="Q40" s="240"/>
      <c r="R40" s="240"/>
      <c r="S40" s="240"/>
      <c r="T40" s="240"/>
      <c r="U40" s="240"/>
      <c r="V40" s="240"/>
      <c r="W40" s="240"/>
      <c r="X40" s="240"/>
      <c r="Y40" s="240"/>
      <c r="Z40" s="240"/>
      <c r="AA40" s="240"/>
      <c r="AB40" s="240"/>
      <c r="AC40" s="240"/>
      <c r="AD40" s="240"/>
      <c r="AE40" s="240"/>
      <c r="AF40" s="240"/>
      <c r="AG40" s="240"/>
      <c r="AH40" s="240"/>
      <c r="AI40" s="240"/>
      <c r="AJ40" s="240"/>
      <c r="AK40" s="240"/>
      <c r="AL40" s="240"/>
      <c r="AM40" s="240"/>
      <c r="AN40" s="240"/>
    </row>
    <row r="41" spans="1:44" x14ac:dyDescent="0.25">
      <c r="A41" s="240"/>
      <c r="B41" s="240"/>
      <c r="C41" s="240"/>
      <c r="D41" s="37"/>
      <c r="E41" s="240"/>
      <c r="F41" s="240"/>
      <c r="G41" s="240"/>
      <c r="H41" s="240"/>
      <c r="I41" s="240"/>
      <c r="J41" s="240"/>
      <c r="K41" s="240"/>
      <c r="L41" s="240"/>
      <c r="M41" s="240"/>
      <c r="N41" s="240"/>
      <c r="O41" s="240"/>
      <c r="P41" s="240"/>
      <c r="Q41" s="240"/>
      <c r="R41" s="240"/>
      <c r="S41" s="240"/>
      <c r="T41" s="240"/>
      <c r="U41" s="240"/>
      <c r="V41" s="240"/>
      <c r="W41" s="240"/>
      <c r="X41" s="240"/>
      <c r="Y41" s="240"/>
      <c r="Z41" s="240"/>
      <c r="AA41" s="240"/>
      <c r="AB41" s="240"/>
      <c r="AC41" s="240"/>
      <c r="AD41" s="240"/>
      <c r="AE41" s="240"/>
      <c r="AF41" s="240"/>
      <c r="AG41" s="240"/>
      <c r="AH41" s="240"/>
      <c r="AI41" s="240"/>
      <c r="AJ41" s="240"/>
      <c r="AK41" s="240"/>
      <c r="AL41" s="240"/>
      <c r="AM41" s="240"/>
      <c r="AN41" s="240"/>
    </row>
    <row r="42" spans="1:44" x14ac:dyDescent="0.25">
      <c r="A42" s="240"/>
      <c r="B42" s="240"/>
      <c r="C42" s="240"/>
      <c r="D42" s="37"/>
      <c r="E42" s="240"/>
      <c r="F42" s="240"/>
      <c r="G42" s="240"/>
      <c r="H42" s="240"/>
      <c r="I42" s="240"/>
      <c r="J42" s="240"/>
      <c r="K42" s="240"/>
      <c r="L42" s="240"/>
      <c r="M42" s="240"/>
      <c r="N42" s="240"/>
      <c r="O42" s="240"/>
      <c r="P42" s="240"/>
      <c r="Q42" s="240"/>
      <c r="R42" s="240"/>
      <c r="S42" s="240"/>
      <c r="T42" s="240"/>
      <c r="U42" s="240"/>
      <c r="V42" s="240"/>
      <c r="W42" s="240"/>
      <c r="X42" s="240"/>
      <c r="Y42" s="240"/>
      <c r="Z42" s="240"/>
      <c r="AA42" s="240"/>
      <c r="AB42" s="240"/>
      <c r="AC42" s="240"/>
      <c r="AD42" s="240"/>
      <c r="AE42" s="240"/>
      <c r="AF42" s="240"/>
      <c r="AG42" s="240"/>
      <c r="AH42" s="240"/>
      <c r="AI42" s="240"/>
      <c r="AJ42" s="240"/>
      <c r="AK42" s="240"/>
      <c r="AL42" s="240"/>
      <c r="AM42" s="240"/>
      <c r="AN42" s="240"/>
    </row>
    <row r="43" spans="1:44" x14ac:dyDescent="0.25">
      <c r="A43" s="240"/>
      <c r="B43" s="240"/>
      <c r="C43" s="240"/>
      <c r="D43" s="37"/>
      <c r="E43" s="240"/>
      <c r="F43" s="240"/>
      <c r="G43" s="240"/>
      <c r="H43" s="240"/>
      <c r="I43" s="240"/>
      <c r="J43" s="240"/>
      <c r="K43" s="240"/>
      <c r="L43" s="240"/>
      <c r="M43" s="240"/>
      <c r="N43" s="240"/>
      <c r="O43" s="240"/>
      <c r="P43" s="240"/>
      <c r="Q43" s="240"/>
      <c r="R43" s="240"/>
      <c r="S43" s="240"/>
      <c r="T43" s="240"/>
      <c r="U43" s="240"/>
      <c r="V43" s="240"/>
      <c r="W43" s="240"/>
      <c r="X43" s="240"/>
      <c r="Y43" s="240"/>
      <c r="Z43" s="240"/>
      <c r="AA43" s="240"/>
      <c r="AB43" s="240"/>
      <c r="AC43" s="240"/>
      <c r="AD43" s="240"/>
      <c r="AE43" s="240"/>
      <c r="AF43" s="240"/>
      <c r="AG43" s="240"/>
      <c r="AH43" s="240"/>
      <c r="AI43" s="240"/>
      <c r="AJ43" s="240"/>
      <c r="AK43" s="240"/>
      <c r="AL43" s="240"/>
      <c r="AM43" s="240"/>
      <c r="AN43" s="240"/>
    </row>
    <row r="44" spans="1:44" x14ac:dyDescent="0.25">
      <c r="A44" s="240"/>
      <c r="B44" s="240"/>
      <c r="C44" s="240"/>
      <c r="D44" s="37"/>
      <c r="E44" s="240"/>
      <c r="F44" s="240"/>
      <c r="G44" s="240"/>
      <c r="H44" s="240"/>
      <c r="I44" s="240"/>
      <c r="J44" s="240"/>
      <c r="K44" s="240"/>
      <c r="L44" s="240"/>
      <c r="M44" s="240"/>
      <c r="N44" s="240"/>
      <c r="O44" s="240"/>
      <c r="P44" s="240"/>
      <c r="Q44" s="240"/>
      <c r="R44" s="240"/>
      <c r="S44" s="240"/>
      <c r="T44" s="240"/>
      <c r="U44" s="240"/>
      <c r="V44" s="240"/>
      <c r="W44" s="240"/>
      <c r="X44" s="240"/>
      <c r="Y44" s="240"/>
      <c r="Z44" s="240"/>
      <c r="AA44" s="240"/>
      <c r="AB44" s="240"/>
      <c r="AC44" s="240"/>
      <c r="AD44" s="240"/>
      <c r="AE44" s="240"/>
      <c r="AF44" s="240"/>
      <c r="AG44" s="240"/>
      <c r="AH44" s="240"/>
      <c r="AI44" s="240"/>
      <c r="AJ44" s="240"/>
      <c r="AK44" s="240"/>
      <c r="AL44" s="240"/>
      <c r="AM44" s="240"/>
      <c r="AN44" s="240"/>
    </row>
    <row r="45" spans="1:44" x14ac:dyDescent="0.25">
      <c r="A45" s="240"/>
      <c r="B45" s="240"/>
      <c r="C45" s="240"/>
      <c r="D45" s="37"/>
      <c r="E45" s="240"/>
      <c r="F45" s="240"/>
      <c r="G45" s="240"/>
      <c r="H45" s="240"/>
      <c r="I45" s="240"/>
      <c r="J45" s="240"/>
      <c r="K45" s="240"/>
      <c r="L45" s="240"/>
      <c r="M45" s="240"/>
      <c r="N45" s="240"/>
      <c r="O45" s="240"/>
      <c r="P45" s="240"/>
      <c r="Q45" s="240"/>
      <c r="R45" s="240"/>
      <c r="S45" s="240"/>
      <c r="T45" s="240"/>
      <c r="U45" s="240"/>
      <c r="V45" s="240"/>
      <c r="W45" s="240"/>
      <c r="X45" s="240"/>
      <c r="Y45" s="240"/>
      <c r="Z45" s="240"/>
      <c r="AA45" s="240"/>
      <c r="AB45" s="240"/>
      <c r="AC45" s="240"/>
      <c r="AD45" s="240"/>
      <c r="AE45" s="240"/>
      <c r="AF45" s="240"/>
      <c r="AG45" s="240"/>
      <c r="AH45" s="240"/>
      <c r="AI45" s="240"/>
      <c r="AJ45" s="240"/>
      <c r="AK45" s="240"/>
      <c r="AL45" s="240"/>
      <c r="AM45" s="240"/>
      <c r="AN45" s="240"/>
    </row>
    <row r="46" spans="1:44" x14ac:dyDescent="0.25">
      <c r="A46" s="240"/>
      <c r="B46" s="240"/>
      <c r="C46" s="240"/>
      <c r="D46" s="37"/>
      <c r="E46" s="240"/>
      <c r="F46" s="240"/>
      <c r="G46" s="240"/>
      <c r="H46" s="240"/>
      <c r="I46" s="240"/>
      <c r="J46" s="240"/>
      <c r="K46" s="240"/>
      <c r="L46" s="240"/>
      <c r="M46" s="240"/>
      <c r="N46" s="240"/>
      <c r="O46" s="240"/>
      <c r="P46" s="240"/>
      <c r="Q46" s="240"/>
      <c r="R46" s="240"/>
      <c r="S46" s="240"/>
      <c r="T46" s="240"/>
      <c r="U46" s="240"/>
      <c r="V46" s="240"/>
      <c r="W46" s="240"/>
      <c r="X46" s="240"/>
      <c r="Y46" s="240"/>
      <c r="Z46" s="240"/>
      <c r="AA46" s="240"/>
      <c r="AB46" s="240"/>
      <c r="AC46" s="240"/>
      <c r="AD46" s="240"/>
      <c r="AE46" s="240"/>
      <c r="AF46" s="240"/>
      <c r="AG46" s="240"/>
      <c r="AH46" s="240"/>
      <c r="AI46" s="240"/>
      <c r="AJ46" s="240"/>
      <c r="AK46" s="240"/>
      <c r="AL46" s="240"/>
      <c r="AM46" s="240"/>
      <c r="AN46" s="240"/>
    </row>
    <row r="47" spans="1:44" x14ac:dyDescent="0.25">
      <c r="A47" s="240"/>
      <c r="B47" s="240"/>
      <c r="C47" s="240"/>
      <c r="D47" s="37"/>
      <c r="E47" s="240"/>
      <c r="F47" s="240"/>
      <c r="G47" s="240"/>
      <c r="H47" s="240"/>
      <c r="I47" s="240"/>
      <c r="J47" s="240"/>
      <c r="K47" s="240"/>
      <c r="L47" s="240"/>
      <c r="M47" s="240"/>
      <c r="N47" s="240"/>
      <c r="O47" s="240"/>
      <c r="P47" s="240"/>
      <c r="Q47" s="240"/>
      <c r="R47" s="240"/>
      <c r="S47" s="240"/>
      <c r="T47" s="240"/>
      <c r="U47" s="240"/>
      <c r="V47" s="240"/>
      <c r="W47" s="240"/>
      <c r="X47" s="240"/>
      <c r="Y47" s="240"/>
      <c r="Z47" s="240"/>
      <c r="AA47" s="240"/>
      <c r="AB47" s="240"/>
      <c r="AC47" s="240"/>
      <c r="AD47" s="240"/>
      <c r="AE47" s="240"/>
      <c r="AF47" s="240"/>
      <c r="AG47" s="240"/>
      <c r="AH47" s="240"/>
      <c r="AI47" s="240"/>
      <c r="AJ47" s="240"/>
      <c r="AK47" s="240"/>
      <c r="AL47" s="240"/>
      <c r="AM47" s="240"/>
      <c r="AN47" s="240"/>
    </row>
    <row r="48" spans="1:44" x14ac:dyDescent="0.25">
      <c r="A48" s="240"/>
      <c r="B48" s="240"/>
      <c r="C48" s="240"/>
      <c r="D48" s="37"/>
      <c r="E48" s="240"/>
      <c r="F48" s="240"/>
      <c r="G48" s="240"/>
      <c r="H48" s="240"/>
      <c r="I48" s="240"/>
      <c r="J48" s="240"/>
      <c r="K48" s="240"/>
      <c r="L48" s="240"/>
      <c r="M48" s="240"/>
      <c r="N48" s="240"/>
      <c r="O48" s="240"/>
      <c r="P48" s="240"/>
      <c r="Q48" s="240"/>
      <c r="R48" s="240"/>
      <c r="S48" s="240"/>
      <c r="T48" s="240"/>
      <c r="U48" s="240"/>
      <c r="V48" s="240"/>
      <c r="W48" s="240"/>
      <c r="X48" s="240"/>
      <c r="Y48" s="240"/>
      <c r="Z48" s="240"/>
      <c r="AA48" s="240"/>
      <c r="AB48" s="240"/>
      <c r="AC48" s="240"/>
      <c r="AD48" s="240"/>
      <c r="AE48" s="240"/>
      <c r="AF48" s="240"/>
      <c r="AG48" s="240"/>
      <c r="AH48" s="240"/>
      <c r="AI48" s="240"/>
      <c r="AJ48" s="240"/>
      <c r="AK48" s="240"/>
      <c r="AL48" s="240"/>
      <c r="AM48" s="240"/>
      <c r="AN48" s="240"/>
    </row>
    <row r="49" spans="1:40" x14ac:dyDescent="0.25">
      <c r="A49" s="240"/>
      <c r="B49" s="240"/>
      <c r="C49" s="240"/>
      <c r="D49" s="37"/>
      <c r="E49" s="240"/>
      <c r="F49" s="240"/>
      <c r="G49" s="240"/>
      <c r="H49" s="240"/>
      <c r="I49" s="240"/>
      <c r="J49" s="240"/>
      <c r="K49" s="240"/>
      <c r="L49" s="240"/>
      <c r="M49" s="240"/>
      <c r="N49" s="240"/>
      <c r="O49" s="240"/>
      <c r="P49" s="240"/>
      <c r="Q49" s="240"/>
      <c r="R49" s="240"/>
      <c r="S49" s="240"/>
      <c r="T49" s="240"/>
      <c r="U49" s="240"/>
      <c r="V49" s="240"/>
      <c r="W49" s="240"/>
      <c r="X49" s="240"/>
      <c r="Y49" s="240"/>
      <c r="Z49" s="240"/>
      <c r="AA49" s="240"/>
      <c r="AB49" s="240"/>
      <c r="AC49" s="240"/>
      <c r="AD49" s="240"/>
      <c r="AE49" s="240"/>
      <c r="AF49" s="240"/>
      <c r="AG49" s="240"/>
      <c r="AH49" s="240"/>
      <c r="AI49" s="240"/>
      <c r="AJ49" s="240"/>
      <c r="AK49" s="240"/>
      <c r="AL49" s="240"/>
      <c r="AM49" s="240"/>
      <c r="AN49" s="240"/>
    </row>
    <row r="50" spans="1:40" x14ac:dyDescent="0.25">
      <c r="A50" s="240"/>
      <c r="B50" s="240"/>
      <c r="C50" s="240"/>
      <c r="D50" s="37"/>
      <c r="E50" s="240"/>
      <c r="F50" s="240"/>
      <c r="G50" s="240"/>
      <c r="H50" s="240"/>
      <c r="I50" s="240"/>
      <c r="J50" s="240"/>
      <c r="K50" s="240"/>
      <c r="L50" s="240"/>
      <c r="M50" s="240"/>
      <c r="N50" s="240"/>
      <c r="O50" s="240"/>
      <c r="P50" s="240"/>
      <c r="Q50" s="240"/>
      <c r="R50" s="240"/>
      <c r="S50" s="240"/>
      <c r="T50" s="240"/>
      <c r="U50" s="240"/>
      <c r="V50" s="240"/>
      <c r="W50" s="240"/>
      <c r="X50" s="240"/>
      <c r="Y50" s="240"/>
      <c r="Z50" s="240"/>
      <c r="AA50" s="240"/>
      <c r="AB50" s="240"/>
      <c r="AC50" s="240"/>
      <c r="AD50" s="240"/>
      <c r="AE50" s="240"/>
      <c r="AF50" s="240"/>
      <c r="AG50" s="240"/>
      <c r="AH50" s="240"/>
      <c r="AI50" s="240"/>
      <c r="AJ50" s="240"/>
      <c r="AK50" s="240"/>
      <c r="AL50" s="240"/>
      <c r="AM50" s="240"/>
      <c r="AN50" s="240"/>
    </row>
    <row r="51" spans="1:40" x14ac:dyDescent="0.25">
      <c r="A51" s="240"/>
      <c r="B51" s="240"/>
      <c r="C51" s="240"/>
      <c r="D51" s="37"/>
      <c r="E51" s="240"/>
      <c r="F51" s="240"/>
      <c r="G51" s="240"/>
      <c r="H51" s="240"/>
      <c r="I51" s="240"/>
      <c r="J51" s="240"/>
      <c r="K51" s="240"/>
      <c r="L51" s="240"/>
      <c r="M51" s="240"/>
      <c r="N51" s="240"/>
      <c r="O51" s="240"/>
      <c r="P51" s="240"/>
      <c r="Q51" s="240"/>
      <c r="R51" s="240"/>
      <c r="S51" s="240"/>
      <c r="T51" s="240"/>
      <c r="U51" s="240"/>
      <c r="V51" s="240"/>
      <c r="W51" s="240"/>
      <c r="X51" s="240"/>
      <c r="Y51" s="240"/>
      <c r="Z51" s="240"/>
      <c r="AA51" s="240"/>
      <c r="AB51" s="240"/>
      <c r="AC51" s="240"/>
      <c r="AD51" s="240"/>
      <c r="AE51" s="240"/>
      <c r="AF51" s="240"/>
      <c r="AG51" s="240"/>
      <c r="AH51" s="240"/>
      <c r="AI51" s="240"/>
      <c r="AJ51" s="240"/>
      <c r="AK51" s="240"/>
      <c r="AL51" s="240"/>
      <c r="AM51" s="240"/>
      <c r="AN51" s="240"/>
    </row>
    <row r="52" spans="1:40" x14ac:dyDescent="0.25">
      <c r="A52" s="240"/>
      <c r="B52" s="240"/>
      <c r="C52" s="240"/>
      <c r="D52" s="37"/>
      <c r="E52" s="240"/>
      <c r="F52" s="240"/>
      <c r="G52" s="240"/>
      <c r="H52" s="240"/>
      <c r="I52" s="240"/>
      <c r="J52" s="240"/>
      <c r="K52" s="240"/>
      <c r="L52" s="240"/>
      <c r="M52" s="240"/>
      <c r="N52" s="240"/>
      <c r="O52" s="240"/>
      <c r="P52" s="240"/>
      <c r="Q52" s="240"/>
      <c r="R52" s="240"/>
      <c r="S52" s="240"/>
      <c r="T52" s="240"/>
      <c r="U52" s="240"/>
      <c r="V52" s="240"/>
      <c r="W52" s="240"/>
      <c r="X52" s="240"/>
      <c r="Y52" s="240"/>
      <c r="Z52" s="240"/>
      <c r="AA52" s="240"/>
      <c r="AB52" s="240"/>
      <c r="AC52" s="240"/>
      <c r="AD52" s="240"/>
      <c r="AE52" s="240"/>
      <c r="AF52" s="240"/>
      <c r="AG52" s="240"/>
      <c r="AH52" s="240"/>
      <c r="AI52" s="240"/>
      <c r="AJ52" s="240"/>
      <c r="AK52" s="240"/>
      <c r="AL52" s="240"/>
      <c r="AM52" s="240"/>
      <c r="AN52" s="240"/>
    </row>
    <row r="53" spans="1:40" x14ac:dyDescent="0.25">
      <c r="A53" s="240"/>
      <c r="B53" s="240"/>
      <c r="C53" s="240"/>
      <c r="D53" s="37"/>
      <c r="E53" s="240"/>
      <c r="F53" s="240"/>
      <c r="G53" s="240"/>
      <c r="H53" s="240"/>
      <c r="I53" s="240"/>
      <c r="J53" s="240"/>
      <c r="K53" s="240"/>
      <c r="L53" s="240"/>
      <c r="M53" s="240"/>
      <c r="N53" s="240"/>
      <c r="O53" s="240"/>
      <c r="P53" s="240"/>
      <c r="Q53" s="240"/>
      <c r="R53" s="240"/>
      <c r="S53" s="240"/>
      <c r="T53" s="240"/>
      <c r="U53" s="240"/>
      <c r="V53" s="240"/>
      <c r="W53" s="240"/>
      <c r="X53" s="240"/>
      <c r="Y53" s="240"/>
      <c r="Z53" s="240"/>
      <c r="AA53" s="240"/>
      <c r="AB53" s="240"/>
      <c r="AC53" s="240"/>
      <c r="AD53" s="240"/>
      <c r="AE53" s="240"/>
      <c r="AF53" s="240"/>
      <c r="AG53" s="240"/>
      <c r="AH53" s="240"/>
      <c r="AI53" s="240"/>
      <c r="AJ53" s="240"/>
      <c r="AK53" s="240"/>
      <c r="AL53" s="240"/>
      <c r="AM53" s="240"/>
      <c r="AN53" s="240"/>
    </row>
    <row r="54" spans="1:40" x14ac:dyDescent="0.25">
      <c r="O54" s="240"/>
      <c r="P54" s="240"/>
      <c r="Q54" s="240"/>
      <c r="R54" s="240"/>
    </row>
  </sheetData>
  <mergeCells count="73">
    <mergeCell ref="C21:E21"/>
    <mergeCell ref="N38:P38"/>
    <mergeCell ref="N39:P39"/>
    <mergeCell ref="I36:J36"/>
    <mergeCell ref="K36:L36"/>
    <mergeCell ref="M36:N36"/>
    <mergeCell ref="F34:G34"/>
    <mergeCell ref="I34:J34"/>
    <mergeCell ref="K34:L34"/>
    <mergeCell ref="M34:N34"/>
    <mergeCell ref="C35:C36"/>
    <mergeCell ref="F35:G35"/>
    <mergeCell ref="I35:J35"/>
    <mergeCell ref="K35:L35"/>
    <mergeCell ref="M35:N35"/>
    <mergeCell ref="F36:G36"/>
    <mergeCell ref="F33:G33"/>
    <mergeCell ref="I33:J33"/>
    <mergeCell ref="K33:L33"/>
    <mergeCell ref="M33:N33"/>
    <mergeCell ref="K31:L31"/>
    <mergeCell ref="M31:N31"/>
    <mergeCell ref="F32:G32"/>
    <mergeCell ref="I32:J32"/>
    <mergeCell ref="K32:L32"/>
    <mergeCell ref="M32:N32"/>
    <mergeCell ref="F30:G30"/>
    <mergeCell ref="I30:J30"/>
    <mergeCell ref="K30:L30"/>
    <mergeCell ref="M30:N30"/>
    <mergeCell ref="F31:G31"/>
    <mergeCell ref="I31:J31"/>
    <mergeCell ref="C27:C29"/>
    <mergeCell ref="F27:G27"/>
    <mergeCell ref="I27:J27"/>
    <mergeCell ref="K27:L27"/>
    <mergeCell ref="M27:N27"/>
    <mergeCell ref="F28:G28"/>
    <mergeCell ref="I28:J28"/>
    <mergeCell ref="K28:L28"/>
    <mergeCell ref="M28:N28"/>
    <mergeCell ref="F29:G29"/>
    <mergeCell ref="I29:J29"/>
    <mergeCell ref="K29:L29"/>
    <mergeCell ref="M29:N29"/>
    <mergeCell ref="K6:L6"/>
    <mergeCell ref="M6:P6"/>
    <mergeCell ref="K7:L7"/>
    <mergeCell ref="M7:P7"/>
    <mergeCell ref="K8:L8"/>
    <mergeCell ref="M8:P8"/>
    <mergeCell ref="C30:C33"/>
    <mergeCell ref="K9:L9"/>
    <mergeCell ref="M9:P9"/>
    <mergeCell ref="K10:L10"/>
    <mergeCell ref="M10:P10"/>
    <mergeCell ref="K11:L11"/>
    <mergeCell ref="M11:P11"/>
    <mergeCell ref="K12:L12"/>
    <mergeCell ref="M12:P12"/>
    <mergeCell ref="K13:L13"/>
    <mergeCell ref="M13:P13"/>
    <mergeCell ref="F26:G26"/>
    <mergeCell ref="I26:J26"/>
    <mergeCell ref="K26:L26"/>
    <mergeCell ref="M26:N26"/>
    <mergeCell ref="O26:P26"/>
    <mergeCell ref="K3:L3"/>
    <mergeCell ref="M3:P3"/>
    <mergeCell ref="K4:L4"/>
    <mergeCell ref="M4:P4"/>
    <mergeCell ref="K5:L5"/>
    <mergeCell ref="M5:P5"/>
  </mergeCells>
  <pageMargins left="3.937007874015748E-2" right="3.937007874015748E-2" top="0.19685039370078741" bottom="0.19685039370078741" header="0.11811023622047245" footer="0.11811023622047245"/>
  <pageSetup paperSize="9" scale="35" fitToHeight="0" orientation="landscape" r:id="rId1"/>
  <rowBreaks count="3" manualBreakCount="3">
    <brk id="23" max="16" man="1"/>
    <brk id="29" max="16" man="1"/>
    <brk id="34" max="1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7F419-9A74-4ECB-869B-495F1E026FE4}">
  <sheetPr codeName="Feuil7">
    <tabColor rgb="FFFF0000"/>
    <pageSetUpPr fitToPage="1"/>
  </sheetPr>
  <dimension ref="A1:AD130"/>
  <sheetViews>
    <sheetView view="pageBreakPreview" topLeftCell="A3" zoomScale="40" zoomScaleNormal="25" zoomScaleSheetLayoutView="40" zoomScalePageLayoutView="60" workbookViewId="0">
      <selection activeCell="M15" sqref="M15"/>
    </sheetView>
  </sheetViews>
  <sheetFormatPr baseColWidth="10" defaultRowHeight="15" outlineLevelRow="1" x14ac:dyDescent="0.25"/>
  <cols>
    <col min="1" max="1" width="20.7109375" style="35" customWidth="1"/>
    <col min="2" max="2" width="35.7109375" customWidth="1"/>
    <col min="3" max="14" width="30.7109375" customWidth="1"/>
    <col min="15" max="17" width="18.28515625" customWidth="1"/>
    <col min="18" max="18" width="6.42578125" customWidth="1"/>
    <col min="19" max="19" width="18.28515625" customWidth="1"/>
  </cols>
  <sheetData>
    <row r="1" spans="1:30" s="35" customFormat="1" ht="230.25" customHeight="1" x14ac:dyDescent="0.7">
      <c r="A1" s="4"/>
      <c r="B1" s="4"/>
      <c r="C1" s="382"/>
      <c r="D1" s="382"/>
      <c r="E1" s="382"/>
      <c r="F1" s="382"/>
      <c r="G1" s="382"/>
      <c r="H1" s="382"/>
      <c r="I1" s="382"/>
      <c r="J1" s="4"/>
      <c r="K1" s="4"/>
      <c r="L1" s="4"/>
      <c r="M1" s="4"/>
      <c r="N1" s="4"/>
      <c r="O1" s="4"/>
      <c r="P1" s="4"/>
      <c r="Q1" s="4"/>
      <c r="R1" s="4"/>
      <c r="S1" s="4"/>
      <c r="T1" s="4"/>
      <c r="U1" s="4"/>
      <c r="V1" s="4"/>
      <c r="W1" s="4"/>
      <c r="X1" s="4"/>
      <c r="Y1" s="4"/>
      <c r="Z1" s="4"/>
      <c r="AA1" s="4"/>
      <c r="AB1" s="4"/>
      <c r="AC1" s="4"/>
      <c r="AD1" s="4"/>
    </row>
    <row r="2" spans="1:30" s="35" customFormat="1" ht="20.25" customHeight="1" x14ac:dyDescent="0.7">
      <c r="A2" s="4"/>
      <c r="B2" s="4"/>
      <c r="C2" s="97"/>
      <c r="D2" s="97"/>
      <c r="E2" s="97"/>
      <c r="F2" s="97"/>
      <c r="G2" s="97"/>
      <c r="H2" s="97"/>
      <c r="I2" s="97"/>
      <c r="J2" s="4"/>
      <c r="K2" s="4"/>
      <c r="L2" s="4"/>
      <c r="M2" s="4"/>
      <c r="N2" s="4"/>
      <c r="O2" s="4"/>
      <c r="P2" s="4"/>
      <c r="Q2" s="4"/>
      <c r="R2" s="4"/>
      <c r="S2" s="4"/>
      <c r="T2" s="4"/>
      <c r="U2" s="4"/>
      <c r="V2" s="4"/>
      <c r="W2" s="4"/>
      <c r="X2" s="4"/>
      <c r="Y2" s="4"/>
      <c r="Z2" s="4"/>
      <c r="AA2" s="4"/>
      <c r="AB2" s="4"/>
      <c r="AC2" s="4"/>
      <c r="AD2" s="4"/>
    </row>
    <row r="3" spans="1:30" ht="87" customHeight="1" x14ac:dyDescent="0.7">
      <c r="A3" s="6"/>
      <c r="B3" s="108" t="s">
        <v>512</v>
      </c>
      <c r="C3" s="4"/>
      <c r="D3" s="30"/>
      <c r="E3" s="31"/>
      <c r="F3" s="31"/>
      <c r="H3" s="31"/>
      <c r="I3" s="31"/>
      <c r="J3" s="4"/>
      <c r="K3" s="4"/>
      <c r="L3" s="4"/>
      <c r="M3" s="4"/>
      <c r="N3" s="5"/>
      <c r="O3" s="5"/>
      <c r="P3" s="5"/>
      <c r="Q3" s="5"/>
      <c r="R3" s="5"/>
      <c r="S3" s="291"/>
      <c r="T3" s="5"/>
      <c r="U3" s="5"/>
      <c r="V3" s="5"/>
      <c r="W3" s="5"/>
      <c r="X3" s="5"/>
      <c r="Y3" s="5"/>
      <c r="Z3" s="5"/>
      <c r="AA3" s="5"/>
      <c r="AB3" s="5"/>
      <c r="AC3" s="5"/>
      <c r="AD3" s="5"/>
    </row>
    <row r="4" spans="1:30" ht="39.950000000000003" customHeight="1" x14ac:dyDescent="0.25">
      <c r="A4" s="43"/>
      <c r="B4" s="146" t="s">
        <v>60</v>
      </c>
      <c r="C4" s="383" t="s">
        <v>45</v>
      </c>
      <c r="D4" s="383"/>
      <c r="E4" s="383" t="s">
        <v>44</v>
      </c>
      <c r="F4" s="383"/>
      <c r="G4" s="383" t="s">
        <v>43</v>
      </c>
      <c r="H4" s="383"/>
      <c r="I4" s="383" t="s">
        <v>42</v>
      </c>
      <c r="J4" s="383"/>
      <c r="K4" s="384" t="s">
        <v>575</v>
      </c>
      <c r="L4" s="384"/>
      <c r="M4" s="384" t="s">
        <v>576</v>
      </c>
      <c r="N4" s="384"/>
      <c r="O4" s="5"/>
      <c r="P4" s="5"/>
      <c r="Q4" s="5"/>
      <c r="R4" s="5"/>
      <c r="S4" s="291"/>
      <c r="T4" s="5"/>
      <c r="U4" s="5"/>
      <c r="V4" s="5"/>
      <c r="W4" s="5"/>
      <c r="X4" s="5"/>
      <c r="Y4" s="5"/>
      <c r="Z4" s="5"/>
      <c r="AA4" s="5"/>
      <c r="AB4" s="5"/>
      <c r="AC4" s="5"/>
      <c r="AD4" s="5"/>
    </row>
    <row r="5" spans="1:30" ht="39.950000000000003" customHeight="1" x14ac:dyDescent="0.25">
      <c r="A5" s="43"/>
      <c r="B5" s="146" t="s">
        <v>68</v>
      </c>
      <c r="C5" s="378" t="s">
        <v>69</v>
      </c>
      <c r="D5" s="378"/>
      <c r="E5" s="378" t="s">
        <v>70</v>
      </c>
      <c r="F5" s="378"/>
      <c r="G5" s="378" t="s">
        <v>71</v>
      </c>
      <c r="H5" s="378"/>
      <c r="I5" s="378" t="s">
        <v>72</v>
      </c>
      <c r="J5" s="378"/>
      <c r="K5" s="385" t="s">
        <v>426</v>
      </c>
      <c r="L5" s="385"/>
      <c r="M5" s="385" t="s">
        <v>501</v>
      </c>
      <c r="N5" s="385"/>
      <c r="O5" s="5"/>
      <c r="P5" s="5"/>
      <c r="Q5" s="5"/>
      <c r="R5" s="5"/>
      <c r="S5" s="291"/>
      <c r="T5" s="5"/>
      <c r="U5" s="5"/>
      <c r="V5" s="5"/>
      <c r="W5" s="5"/>
      <c r="X5" s="5"/>
      <c r="Y5" s="5"/>
      <c r="Z5" s="5"/>
      <c r="AA5" s="5"/>
      <c r="AB5" s="5"/>
      <c r="AC5" s="5"/>
      <c r="AD5" s="5"/>
    </row>
    <row r="6" spans="1:30" ht="39.950000000000003" customHeight="1" x14ac:dyDescent="0.25">
      <c r="A6" s="43"/>
      <c r="B6" s="146" t="s">
        <v>47</v>
      </c>
      <c r="C6" s="379" t="s">
        <v>48</v>
      </c>
      <c r="D6" s="379"/>
      <c r="E6" s="379" t="s">
        <v>48</v>
      </c>
      <c r="F6" s="379"/>
      <c r="G6" s="379" t="s">
        <v>48</v>
      </c>
      <c r="H6" s="379"/>
      <c r="I6" s="379" t="s">
        <v>48</v>
      </c>
      <c r="J6" s="379"/>
      <c r="K6" s="379" t="s">
        <v>48</v>
      </c>
      <c r="L6" s="379"/>
      <c r="M6" s="379" t="s">
        <v>48</v>
      </c>
      <c r="N6" s="379"/>
      <c r="O6" s="5"/>
      <c r="P6" s="5"/>
      <c r="Q6" s="5"/>
      <c r="R6" s="5"/>
      <c r="S6" s="291"/>
      <c r="T6" s="5"/>
      <c r="U6" s="5"/>
      <c r="V6" s="5"/>
      <c r="W6" s="5"/>
      <c r="X6" s="5"/>
      <c r="Y6" s="5"/>
      <c r="Z6" s="5"/>
      <c r="AA6" s="5"/>
      <c r="AB6" s="5"/>
      <c r="AC6" s="5"/>
      <c r="AD6" s="5"/>
    </row>
    <row r="7" spans="1:30" ht="39.950000000000003" customHeight="1" x14ac:dyDescent="0.25">
      <c r="A7" s="43"/>
      <c r="B7" s="146" t="s">
        <v>49</v>
      </c>
      <c r="C7" s="380" t="s">
        <v>50</v>
      </c>
      <c r="D7" s="380"/>
      <c r="E7" s="380" t="s">
        <v>50</v>
      </c>
      <c r="F7" s="380"/>
      <c r="G7" s="380" t="s">
        <v>50</v>
      </c>
      <c r="H7" s="380"/>
      <c r="I7" s="380" t="s">
        <v>50</v>
      </c>
      <c r="J7" s="380"/>
      <c r="K7" s="380" t="s">
        <v>50</v>
      </c>
      <c r="L7" s="380"/>
      <c r="M7" s="380" t="s">
        <v>50</v>
      </c>
      <c r="N7" s="380"/>
      <c r="O7" s="5"/>
      <c r="P7" s="5"/>
      <c r="Q7" s="5"/>
      <c r="R7" s="5"/>
      <c r="S7" s="291"/>
      <c r="T7" s="5"/>
      <c r="U7" s="5"/>
      <c r="V7" s="5"/>
      <c r="W7" s="5"/>
      <c r="X7" s="5"/>
      <c r="Y7" s="5"/>
      <c r="Z7" s="5"/>
      <c r="AA7" s="5"/>
      <c r="AB7" s="5"/>
      <c r="AC7" s="5"/>
      <c r="AD7" s="5"/>
    </row>
    <row r="8" spans="1:30" ht="39.950000000000003" customHeight="1" x14ac:dyDescent="0.25">
      <c r="A8" s="43"/>
      <c r="B8" s="146" t="s">
        <v>27</v>
      </c>
      <c r="C8" s="379" t="s">
        <v>85</v>
      </c>
      <c r="D8" s="379"/>
      <c r="E8" s="379" t="s">
        <v>85</v>
      </c>
      <c r="F8" s="379"/>
      <c r="G8" s="379" t="s">
        <v>85</v>
      </c>
      <c r="H8" s="379"/>
      <c r="I8" s="379" t="s">
        <v>85</v>
      </c>
      <c r="J8" s="379"/>
      <c r="K8" s="379" t="s">
        <v>85</v>
      </c>
      <c r="L8" s="379"/>
      <c r="M8" s="379" t="s">
        <v>85</v>
      </c>
      <c r="N8" s="379"/>
      <c r="O8" s="5"/>
      <c r="P8" s="5"/>
      <c r="Q8" s="5"/>
      <c r="R8" s="5"/>
      <c r="S8" s="291"/>
      <c r="T8" s="5"/>
      <c r="U8" s="5"/>
      <c r="V8" s="5"/>
      <c r="W8" s="5"/>
      <c r="X8" s="5"/>
      <c r="Y8" s="5"/>
      <c r="Z8" s="5"/>
      <c r="AA8" s="5"/>
      <c r="AB8" s="5"/>
      <c r="AC8" s="5"/>
      <c r="AD8" s="5"/>
    </row>
    <row r="9" spans="1:30" ht="39.950000000000003" customHeight="1" x14ac:dyDescent="0.25">
      <c r="A9" s="43"/>
      <c r="B9" s="146" t="s">
        <v>51</v>
      </c>
      <c r="C9" s="374">
        <v>43628</v>
      </c>
      <c r="D9" s="374"/>
      <c r="E9" s="374">
        <v>44082</v>
      </c>
      <c r="F9" s="374"/>
      <c r="G9" s="374">
        <v>44341</v>
      </c>
      <c r="H9" s="374"/>
      <c r="I9" s="374">
        <v>44846</v>
      </c>
      <c r="J9" s="374"/>
      <c r="K9" s="374">
        <v>45069</v>
      </c>
      <c r="L9" s="378"/>
      <c r="M9" s="388">
        <v>45210</v>
      </c>
      <c r="N9" s="385"/>
      <c r="O9" s="5"/>
      <c r="P9" s="5"/>
      <c r="Q9" s="5"/>
      <c r="R9" s="5"/>
      <c r="S9" s="291"/>
      <c r="T9" s="5"/>
      <c r="U9" s="5"/>
      <c r="V9" s="5"/>
      <c r="W9" s="5"/>
      <c r="X9" s="5"/>
      <c r="Y9" s="5"/>
      <c r="Z9" s="5"/>
      <c r="AA9" s="5"/>
      <c r="AB9" s="5"/>
      <c r="AC9" s="5"/>
      <c r="AD9" s="5"/>
    </row>
    <row r="10" spans="1:30" ht="39.950000000000003" customHeight="1" x14ac:dyDescent="0.25">
      <c r="A10" s="43"/>
      <c r="B10" s="146" t="s">
        <v>52</v>
      </c>
      <c r="C10" s="375">
        <v>45462</v>
      </c>
      <c r="D10" s="375"/>
      <c r="E10" s="375">
        <v>45915</v>
      </c>
      <c r="F10" s="375"/>
      <c r="G10" s="375">
        <v>46174</v>
      </c>
      <c r="H10" s="375"/>
      <c r="I10" s="375">
        <v>46716</v>
      </c>
      <c r="J10" s="375"/>
      <c r="K10" s="375">
        <v>46898</v>
      </c>
      <c r="L10" s="376"/>
      <c r="M10" s="389">
        <v>47812</v>
      </c>
      <c r="N10" s="387"/>
      <c r="O10" s="5"/>
      <c r="P10" s="5"/>
      <c r="Q10" s="5"/>
      <c r="R10" s="5"/>
      <c r="S10" s="291"/>
      <c r="T10" s="5"/>
      <c r="U10" s="5"/>
      <c r="V10" s="5"/>
      <c r="W10" s="5"/>
      <c r="X10" s="5"/>
      <c r="Y10" s="5"/>
      <c r="Z10" s="5"/>
      <c r="AA10" s="5"/>
      <c r="AB10" s="5"/>
      <c r="AC10" s="5"/>
      <c r="AD10" s="5"/>
    </row>
    <row r="11" spans="1:30" ht="39.950000000000003" customHeight="1" x14ac:dyDescent="0.25">
      <c r="A11" s="43"/>
      <c r="B11" s="146" t="s">
        <v>95</v>
      </c>
      <c r="C11" s="378" t="s">
        <v>505</v>
      </c>
      <c r="D11" s="378"/>
      <c r="E11" s="378" t="s">
        <v>504</v>
      </c>
      <c r="F11" s="378"/>
      <c r="G11" s="378" t="s">
        <v>504</v>
      </c>
      <c r="H11" s="378"/>
      <c r="I11" s="378" t="s">
        <v>503</v>
      </c>
      <c r="J11" s="378"/>
      <c r="K11" s="378" t="s">
        <v>503</v>
      </c>
      <c r="L11" s="378"/>
      <c r="M11" s="378" t="s">
        <v>506</v>
      </c>
      <c r="N11" s="378"/>
      <c r="O11" s="5"/>
      <c r="P11" s="5"/>
      <c r="Q11" s="5"/>
      <c r="R11" s="5"/>
      <c r="S11" s="291"/>
      <c r="T11" s="5"/>
      <c r="U11" s="5"/>
      <c r="V11" s="5"/>
      <c r="W11" s="5"/>
      <c r="X11" s="5"/>
      <c r="Y11" s="5"/>
      <c r="Z11" s="5"/>
      <c r="AA11" s="5"/>
      <c r="AB11" s="5"/>
      <c r="AC11" s="5"/>
      <c r="AD11" s="5"/>
    </row>
    <row r="12" spans="1:30" ht="50.1" customHeight="1" x14ac:dyDescent="0.25">
      <c r="A12" s="43"/>
      <c r="B12" s="146" t="s">
        <v>66</v>
      </c>
      <c r="C12" s="376" t="s">
        <v>578</v>
      </c>
      <c r="D12" s="376"/>
      <c r="E12" s="376" t="s">
        <v>89</v>
      </c>
      <c r="F12" s="376"/>
      <c r="G12" s="376" t="s">
        <v>67</v>
      </c>
      <c r="H12" s="376"/>
      <c r="I12" s="376" t="s">
        <v>96</v>
      </c>
      <c r="J12" s="376"/>
      <c r="K12" s="376" t="s">
        <v>428</v>
      </c>
      <c r="L12" s="376"/>
      <c r="M12" s="376" t="s">
        <v>502</v>
      </c>
      <c r="N12" s="376"/>
      <c r="O12" s="5"/>
      <c r="P12" s="5"/>
      <c r="Q12" s="5"/>
      <c r="R12" s="5"/>
      <c r="S12" s="291"/>
      <c r="T12" s="5"/>
      <c r="U12" s="5"/>
      <c r="V12" s="5"/>
      <c r="W12" s="5"/>
      <c r="X12" s="5"/>
      <c r="Y12" s="5"/>
      <c r="Z12" s="5"/>
      <c r="AA12" s="5"/>
      <c r="AB12" s="5"/>
      <c r="AC12" s="5"/>
      <c r="AD12" s="5"/>
    </row>
    <row r="13" spans="1:30" ht="39.950000000000003" customHeight="1" x14ac:dyDescent="0.25">
      <c r="A13" s="43"/>
      <c r="B13" s="146" t="s">
        <v>55</v>
      </c>
      <c r="C13" s="377">
        <v>-2.63E-3</v>
      </c>
      <c r="D13" s="377"/>
      <c r="E13" s="377">
        <v>-4.0299999999999997E-3</v>
      </c>
      <c r="F13" s="377"/>
      <c r="G13" s="377">
        <v>-2.3400000000000001E-3</v>
      </c>
      <c r="H13" s="377"/>
      <c r="I13" s="377">
        <v>3.0530000000000002E-2</v>
      </c>
      <c r="J13" s="377"/>
      <c r="K13" s="377">
        <v>3.1019999999999999E-2</v>
      </c>
      <c r="L13" s="377"/>
      <c r="M13" s="390">
        <v>3.3869999999999997E-2</v>
      </c>
      <c r="N13" s="390"/>
      <c r="O13" s="5"/>
      <c r="P13" s="5"/>
      <c r="Q13" s="5"/>
      <c r="R13" s="5"/>
      <c r="S13" s="291"/>
      <c r="T13" s="5"/>
      <c r="U13" s="5"/>
      <c r="V13" s="5"/>
      <c r="W13" s="5"/>
      <c r="X13" s="5"/>
      <c r="Y13" s="5"/>
      <c r="Z13" s="5"/>
      <c r="AA13" s="5"/>
      <c r="AB13" s="5"/>
      <c r="AC13" s="5"/>
      <c r="AD13" s="5"/>
    </row>
    <row r="14" spans="1:30" ht="54.75" customHeight="1" x14ac:dyDescent="0.25">
      <c r="A14" s="43"/>
      <c r="B14" s="146" t="s">
        <v>58</v>
      </c>
      <c r="C14" s="376" t="s">
        <v>64</v>
      </c>
      <c r="D14" s="376"/>
      <c r="E14" s="376" t="s">
        <v>63</v>
      </c>
      <c r="F14" s="376"/>
      <c r="G14" s="376" t="s">
        <v>65</v>
      </c>
      <c r="H14" s="376"/>
      <c r="I14" s="376" t="s">
        <v>62</v>
      </c>
      <c r="J14" s="376"/>
      <c r="K14" s="376" t="s">
        <v>427</v>
      </c>
      <c r="L14" s="376"/>
      <c r="M14" s="386" t="s">
        <v>582</v>
      </c>
      <c r="N14" s="387"/>
      <c r="O14" s="5"/>
      <c r="P14" s="5"/>
      <c r="Q14" s="5"/>
      <c r="R14" s="5"/>
      <c r="S14" s="291"/>
      <c r="T14" s="5"/>
      <c r="U14" s="5"/>
      <c r="V14" s="5"/>
      <c r="W14" s="5"/>
      <c r="X14" s="5"/>
      <c r="Y14" s="5"/>
      <c r="Z14" s="5"/>
      <c r="AA14" s="5"/>
      <c r="AB14" s="5"/>
      <c r="AC14" s="5"/>
      <c r="AD14" s="5"/>
    </row>
    <row r="15" spans="1:30" ht="54.75" customHeight="1" x14ac:dyDescent="0.25">
      <c r="A15" s="96"/>
      <c r="B15" s="96"/>
      <c r="C15" s="96"/>
      <c r="D15" s="96"/>
      <c r="E15" s="96"/>
      <c r="F15" s="44"/>
      <c r="G15" s="44"/>
      <c r="H15" s="96"/>
      <c r="I15" s="96"/>
      <c r="J15" s="91"/>
      <c r="K15" s="96"/>
      <c r="L15" s="96"/>
      <c r="M15" s="96"/>
      <c r="N15" s="5"/>
      <c r="O15" s="5"/>
      <c r="P15" s="5"/>
      <c r="Q15" s="5"/>
      <c r="R15" s="5"/>
      <c r="S15" s="291"/>
      <c r="T15" s="5"/>
      <c r="U15" s="5"/>
      <c r="V15" s="5"/>
      <c r="W15" s="5"/>
      <c r="X15" s="5"/>
      <c r="Y15" s="5"/>
      <c r="Z15" s="5"/>
      <c r="AA15" s="5"/>
      <c r="AB15" s="5"/>
      <c r="AC15" s="5"/>
      <c r="AD15" s="5"/>
    </row>
    <row r="16" spans="1:30" ht="49.9" customHeight="1" x14ac:dyDescent="0.25">
      <c r="A16" s="4"/>
      <c r="B16" s="4"/>
      <c r="C16" s="4"/>
      <c r="D16" s="4"/>
      <c r="E16" s="4"/>
      <c r="F16" s="4"/>
      <c r="G16" s="4"/>
      <c r="H16" s="4"/>
      <c r="I16" s="4"/>
      <c r="J16" s="4"/>
      <c r="K16" s="32" t="s">
        <v>18</v>
      </c>
      <c r="L16" s="4"/>
      <c r="M16" s="4"/>
      <c r="N16" s="5"/>
      <c r="O16" s="5"/>
      <c r="P16" s="5"/>
      <c r="Q16" s="5"/>
      <c r="R16" s="5"/>
      <c r="S16" s="291"/>
      <c r="T16" s="5"/>
      <c r="U16" s="5"/>
      <c r="V16" s="5"/>
      <c r="W16" s="5"/>
      <c r="X16" s="5"/>
      <c r="Y16" s="5"/>
      <c r="Z16" s="5"/>
      <c r="AA16" s="5"/>
      <c r="AB16" s="5"/>
      <c r="AC16" s="5"/>
      <c r="AD16" s="5"/>
    </row>
    <row r="17" spans="1:30" ht="87.75" customHeight="1" x14ac:dyDescent="0.25">
      <c r="A17" s="45"/>
      <c r="B17" s="144" t="s">
        <v>30</v>
      </c>
      <c r="C17" s="144" t="s">
        <v>28</v>
      </c>
      <c r="D17" s="145" t="s">
        <v>558</v>
      </c>
      <c r="E17" s="145" t="s">
        <v>100</v>
      </c>
      <c r="F17" s="145" t="s">
        <v>97</v>
      </c>
      <c r="G17" s="145" t="s">
        <v>436</v>
      </c>
      <c r="H17" s="145" t="s">
        <v>508</v>
      </c>
      <c r="I17" s="145" t="s">
        <v>509</v>
      </c>
      <c r="J17" s="145" t="s">
        <v>83</v>
      </c>
      <c r="K17" s="101"/>
      <c r="L17" s="101"/>
      <c r="M17" s="4"/>
      <c r="N17" s="5"/>
      <c r="O17" s="5"/>
      <c r="P17" s="5"/>
      <c r="Q17" s="5"/>
      <c r="R17" s="5"/>
      <c r="S17" s="291"/>
      <c r="T17" s="5"/>
      <c r="U17" s="5"/>
      <c r="V17" s="5"/>
      <c r="W17" s="5"/>
      <c r="X17" s="5"/>
      <c r="Y17" s="5"/>
      <c r="Z17" s="5"/>
      <c r="AA17" s="5"/>
      <c r="AB17" s="5"/>
      <c r="AC17" s="5"/>
      <c r="AD17" s="5"/>
    </row>
    <row r="18" spans="1:30" ht="64.900000000000006" customHeight="1" x14ac:dyDescent="0.25">
      <c r="A18" s="41"/>
      <c r="B18" s="131" t="s">
        <v>9</v>
      </c>
      <c r="C18" s="120" t="s">
        <v>19</v>
      </c>
      <c r="D18" s="109">
        <f>SUM(D19:D23)</f>
        <v>18</v>
      </c>
      <c r="E18" s="110">
        <f t="shared" ref="E18:I18" si="0">SUM(E19:E23)</f>
        <v>246604852.78999999</v>
      </c>
      <c r="F18" s="110">
        <f t="shared" si="0"/>
        <v>119797895.21000001</v>
      </c>
      <c r="G18" s="110">
        <f t="shared" si="0"/>
        <v>5931222.75</v>
      </c>
      <c r="H18" s="110">
        <f t="shared" si="0"/>
        <v>125729117.96000001</v>
      </c>
      <c r="I18" s="110">
        <f t="shared" si="0"/>
        <v>120875734.83</v>
      </c>
      <c r="J18" s="111">
        <f>SUMPRODUCT(E19:E23,J19:J23)/SUM(E19:E23)</f>
        <v>0.47612550269867199</v>
      </c>
      <c r="K18" s="112">
        <f>SUM(K19:K23)</f>
        <v>18</v>
      </c>
      <c r="L18" s="112">
        <f>SUM(L19:L22)</f>
        <v>0</v>
      </c>
      <c r="M18" s="4"/>
      <c r="N18" s="5"/>
      <c r="O18" s="5"/>
      <c r="P18" s="5"/>
      <c r="Q18" s="5"/>
      <c r="R18" s="5"/>
      <c r="S18" s="291"/>
      <c r="T18" s="5"/>
      <c r="U18" s="5"/>
      <c r="V18" s="5"/>
      <c r="W18" s="5"/>
      <c r="X18" s="5"/>
      <c r="Y18" s="5"/>
      <c r="Z18" s="5"/>
      <c r="AA18" s="5"/>
      <c r="AB18" s="5"/>
      <c r="AC18" s="5"/>
      <c r="AD18" s="5"/>
    </row>
    <row r="19" spans="1:30" ht="64.900000000000006" hidden="1" customHeight="1" outlineLevel="1" x14ac:dyDescent="0.25">
      <c r="A19" s="42"/>
      <c r="B19" s="132">
        <v>2019</v>
      </c>
      <c r="C19" s="132" t="s">
        <v>69</v>
      </c>
      <c r="D19" s="113">
        <f>'Allocation OD 2019'!F16</f>
        <v>4</v>
      </c>
      <c r="E19" s="114">
        <f>'Allocation OD 2019'!G16</f>
        <v>24829656.490000002</v>
      </c>
      <c r="F19" s="114">
        <f>'Allocation OD 2019'!H16</f>
        <v>22266542.920000002</v>
      </c>
      <c r="G19" s="114">
        <f>'Allocation OD 2019'!I16</f>
        <v>0</v>
      </c>
      <c r="H19" s="114">
        <f>'Allocation OD 2019'!J16</f>
        <v>22266542.920000002</v>
      </c>
      <c r="I19" s="114">
        <f>'Allocation OD 2019'!K16</f>
        <v>2563113.5699999998</v>
      </c>
      <c r="J19" s="115">
        <f>'Allocation OD 2019'!L$16</f>
        <v>0.35272500000000001</v>
      </c>
      <c r="K19" s="116">
        <f>SUMIF('Allocation OD 2019'!M16,$K$16,'Allocation OD 2019'!F16:F16)</f>
        <v>4</v>
      </c>
      <c r="L19" s="116">
        <f>SUMIF('Allocation OD 2019'!O1,$K$16,'Allocation OD 2019'!G1)</f>
        <v>0</v>
      </c>
      <c r="M19" s="4"/>
      <c r="N19" s="5"/>
      <c r="O19" s="5"/>
      <c r="P19" s="5"/>
      <c r="Q19" s="5"/>
      <c r="R19" s="5"/>
      <c r="S19" s="291"/>
      <c r="T19" s="5"/>
      <c r="U19" s="5"/>
      <c r="V19" s="5"/>
      <c r="W19" s="5"/>
      <c r="X19" s="5"/>
      <c r="Y19" s="5"/>
      <c r="Z19" s="5"/>
      <c r="AA19" s="5"/>
      <c r="AB19" s="5"/>
      <c r="AC19" s="5"/>
      <c r="AD19" s="5"/>
    </row>
    <row r="20" spans="1:30" ht="64.900000000000006" hidden="1" customHeight="1" outlineLevel="1" x14ac:dyDescent="0.25">
      <c r="A20" s="42"/>
      <c r="B20" s="132">
        <v>2020</v>
      </c>
      <c r="C20" s="132" t="s">
        <v>70</v>
      </c>
      <c r="D20" s="113">
        <f>'Allocation OD 2020'!F16</f>
        <v>2</v>
      </c>
      <c r="E20" s="114">
        <f>'Allocation OD 2020'!G16</f>
        <v>44557188</v>
      </c>
      <c r="F20" s="114">
        <f>'Allocation OD 2020'!H16</f>
        <v>43622205</v>
      </c>
      <c r="G20" s="114">
        <f>'Allocation OD 2020'!I16</f>
        <v>135534</v>
      </c>
      <c r="H20" s="114">
        <f>'Allocation OD 2020'!J16</f>
        <v>43757739</v>
      </c>
      <c r="I20" s="114">
        <f>'Allocation OD 2020'!K16</f>
        <v>799449</v>
      </c>
      <c r="J20" s="115">
        <f>'Allocation OD 2020'!L$16</f>
        <v>0.4945</v>
      </c>
      <c r="K20" s="116">
        <f>SUMIF('Allocation OD 2020'!M16,$K$16,'Allocation OD 2020'!F16)</f>
        <v>2</v>
      </c>
      <c r="L20" s="116">
        <f>SUMIF('Allocation OD 2021'!N16,$K$16,'Allocation OD 2021'!F16)</f>
        <v>0</v>
      </c>
      <c r="M20" s="4"/>
      <c r="N20" s="5"/>
      <c r="O20" s="5"/>
      <c r="P20" s="5"/>
      <c r="Q20" s="5"/>
      <c r="R20" s="5"/>
      <c r="S20" s="291"/>
      <c r="T20" s="5"/>
      <c r="U20" s="5"/>
      <c r="V20" s="5"/>
      <c r="W20" s="5"/>
      <c r="X20" s="5"/>
      <c r="Y20" s="5"/>
      <c r="Z20" s="5"/>
      <c r="AA20" s="5"/>
      <c r="AB20" s="5"/>
      <c r="AC20" s="5"/>
      <c r="AD20" s="5"/>
    </row>
    <row r="21" spans="1:30" ht="64.900000000000006" hidden="1" customHeight="1" outlineLevel="1" x14ac:dyDescent="0.25">
      <c r="A21" s="42"/>
      <c r="B21" s="132">
        <v>2021</v>
      </c>
      <c r="C21" s="132" t="s">
        <v>71</v>
      </c>
      <c r="D21" s="113">
        <f>'Allocation OD 2021'!F$16</f>
        <v>7</v>
      </c>
      <c r="E21" s="114">
        <f>'Allocation OD 2021'!G$16</f>
        <v>17349631.219999999</v>
      </c>
      <c r="F21" s="114">
        <f>'Allocation OD 2021'!H$16</f>
        <v>13012981.23</v>
      </c>
      <c r="G21" s="114">
        <f>'Allocation OD 2021'!I$16</f>
        <v>2416435</v>
      </c>
      <c r="H21" s="114">
        <f>'Allocation OD 2021'!J$16</f>
        <v>15429416.23</v>
      </c>
      <c r="I21" s="114">
        <f>'Allocation OD 2021'!K$16</f>
        <v>1920214.99</v>
      </c>
      <c r="J21" s="115">
        <f>'Allocation OD 2021'!L$17</f>
        <v>0.75434502928503777</v>
      </c>
      <c r="K21" s="116">
        <f>SUMIF('Allocation OD 2021'!M16,$K$16,'Allocation OD 2021'!F16)</f>
        <v>7</v>
      </c>
      <c r="L21" s="116">
        <f>SUMIF('Allocation OD 2021'!N17,$K$16,'Allocation OD 2021'!F17)</f>
        <v>0</v>
      </c>
      <c r="M21" s="4"/>
      <c r="N21" s="5"/>
      <c r="O21" s="5"/>
      <c r="P21" s="5"/>
      <c r="Q21" s="5"/>
      <c r="R21" s="5"/>
      <c r="S21" s="291"/>
      <c r="T21" s="5"/>
      <c r="U21" s="5"/>
      <c r="V21" s="5"/>
      <c r="W21" s="5"/>
      <c r="X21" s="5"/>
      <c r="Y21" s="5"/>
      <c r="Z21" s="5"/>
      <c r="AA21" s="5"/>
      <c r="AB21" s="5"/>
      <c r="AC21" s="5"/>
      <c r="AD21" s="5"/>
    </row>
    <row r="22" spans="1:30" ht="64.900000000000006" hidden="1" customHeight="1" outlineLevel="1" x14ac:dyDescent="0.25">
      <c r="A22" s="42"/>
      <c r="B22" s="132">
        <v>2022</v>
      </c>
      <c r="C22" s="132" t="s">
        <v>72</v>
      </c>
      <c r="D22" s="113">
        <f>'Allocation OD 2022'!F$16</f>
        <v>3</v>
      </c>
      <c r="E22" s="114">
        <f>'Allocation OD 2022'!G$16</f>
        <v>136868377.07999998</v>
      </c>
      <c r="F22" s="114">
        <f>'Allocation OD 2022'!H$16</f>
        <v>33747120.480000004</v>
      </c>
      <c r="G22" s="114">
        <f>'Allocation OD 2022'!I$16</f>
        <v>1342246.75</v>
      </c>
      <c r="H22" s="114">
        <f>'Allocation OD 2022'!J$16</f>
        <v>35089367.230000004</v>
      </c>
      <c r="I22" s="114">
        <f>'Allocation OD 2022'!K$16</f>
        <v>101779009.84999999</v>
      </c>
      <c r="J22" s="115">
        <f>'Allocation OD 2022'!L$16</f>
        <v>0.46333333333333337</v>
      </c>
      <c r="K22" s="116">
        <f>SUMIF('Allocation OD 2022'!N16,$K$16,'Allocation OD 2022'!F16)</f>
        <v>3</v>
      </c>
      <c r="L22" s="116">
        <f>SUMIF('Allocation OD 2022'!O18,$K$16,'Allocation OD 2022'!F18)</f>
        <v>0</v>
      </c>
      <c r="M22" s="4"/>
      <c r="N22" s="5"/>
      <c r="O22" s="5"/>
      <c r="P22" s="5"/>
      <c r="Q22" s="5"/>
      <c r="R22" s="5"/>
      <c r="S22" s="291"/>
      <c r="T22" s="5"/>
      <c r="U22" s="5"/>
      <c r="V22" s="5"/>
      <c r="W22" s="5"/>
      <c r="X22" s="5"/>
      <c r="Y22" s="5"/>
      <c r="Z22" s="5"/>
      <c r="AA22" s="5"/>
      <c r="AB22" s="5"/>
      <c r="AC22" s="5"/>
      <c r="AD22" s="5"/>
    </row>
    <row r="23" spans="1:30" ht="23.25" hidden="1" outlineLevel="1" x14ac:dyDescent="0.25">
      <c r="A23" s="42"/>
      <c r="B23" s="247">
        <v>45047</v>
      </c>
      <c r="C23" s="132" t="s">
        <v>426</v>
      </c>
      <c r="D23" s="113">
        <f>'Allocation OD 2023-1'!F16</f>
        <v>2</v>
      </c>
      <c r="E23" s="114">
        <f>'Allocation OD 2023-1'!G16</f>
        <v>23000000</v>
      </c>
      <c r="F23" s="114">
        <f>'Allocation OD 2023-1'!H16</f>
        <v>7149045.5800000001</v>
      </c>
      <c r="G23" s="114">
        <f>'Allocation OD 2023-1'!I16</f>
        <v>2037007</v>
      </c>
      <c r="H23" s="114">
        <f>'Allocation OD 2023-1'!J16</f>
        <v>9186052.5800000001</v>
      </c>
      <c r="I23" s="114">
        <f>'Allocation OD 2023-1'!K16</f>
        <v>13813947.42</v>
      </c>
      <c r="J23" s="115">
        <f>'Allocation OD 2023-1'!L16</f>
        <v>0.44</v>
      </c>
      <c r="K23" s="116">
        <f>SUMIF('Allocation OD 2023-1'!N16,$K$16,'Allocation OD 2023-1'!F16)</f>
        <v>2</v>
      </c>
      <c r="L23" s="116">
        <f>SUMIF('Allocation OD 2023-1'!O16,$K$16,'Allocation OD 2023-1'!F16)</f>
        <v>0</v>
      </c>
      <c r="M23" s="4"/>
      <c r="N23" s="240"/>
      <c r="O23" s="240"/>
      <c r="P23" s="240"/>
      <c r="Q23" s="240"/>
      <c r="R23" s="240"/>
      <c r="S23" s="291"/>
      <c r="T23" s="240"/>
      <c r="U23" s="240"/>
      <c r="V23" s="240"/>
      <c r="W23" s="240"/>
      <c r="X23" s="240"/>
      <c r="Y23" s="240"/>
      <c r="Z23" s="240"/>
      <c r="AA23" s="240"/>
      <c r="AB23" s="240"/>
      <c r="AC23" s="240"/>
      <c r="AD23" s="240"/>
    </row>
    <row r="24" spans="1:30" ht="64.900000000000006" customHeight="1" collapsed="1" x14ac:dyDescent="0.25">
      <c r="A24" s="41"/>
      <c r="B24" s="133" t="s">
        <v>13</v>
      </c>
      <c r="C24" s="120" t="s">
        <v>93</v>
      </c>
      <c r="D24" s="320">
        <f t="shared" ref="D24:H24" si="1">SUM(D25:D30)</f>
        <v>41</v>
      </c>
      <c r="E24" s="110">
        <f t="shared" si="1"/>
        <v>1466481037.7750332</v>
      </c>
      <c r="F24" s="110">
        <f t="shared" si="1"/>
        <v>1194056813.1485</v>
      </c>
      <c r="G24" s="110">
        <f t="shared" si="1"/>
        <v>106757121.57259998</v>
      </c>
      <c r="H24" s="110">
        <f t="shared" si="1"/>
        <v>1300813934.7210999</v>
      </c>
      <c r="I24" s="110">
        <f>SUM(I25:I30)</f>
        <v>165667103.05393332</v>
      </c>
      <c r="J24" s="111">
        <f>SUMPRODUCT(E25:E30,J25:J30)/SUM(E25:E30)</f>
        <v>0.71856804020287346</v>
      </c>
      <c r="K24" s="112">
        <f>SUM(K25:K30)</f>
        <v>41</v>
      </c>
      <c r="L24" s="112">
        <f>SUM(L25:L30)</f>
        <v>0</v>
      </c>
      <c r="M24" s="4"/>
      <c r="N24" s="5"/>
      <c r="O24" s="5"/>
      <c r="P24" s="5"/>
      <c r="Q24" s="5"/>
      <c r="R24" s="5"/>
      <c r="S24" s="291"/>
      <c r="T24" s="5"/>
      <c r="U24" s="5"/>
      <c r="V24" s="5"/>
      <c r="W24" s="5"/>
      <c r="X24" s="5"/>
      <c r="Y24" s="5"/>
      <c r="Z24" s="5"/>
      <c r="AA24" s="5"/>
      <c r="AB24" s="5"/>
      <c r="AC24" s="5"/>
      <c r="AD24" s="5"/>
    </row>
    <row r="25" spans="1:30" ht="64.900000000000006" hidden="1" customHeight="1" outlineLevel="1" x14ac:dyDescent="0.25">
      <c r="A25" s="42"/>
      <c r="B25" s="132">
        <v>2019</v>
      </c>
      <c r="C25" s="132" t="s">
        <v>69</v>
      </c>
      <c r="D25" s="174">
        <f>'Allocation OD 2019'!F17</f>
        <v>19</v>
      </c>
      <c r="E25" s="118">
        <f>'Allocation OD 2019'!G17</f>
        <v>368867821.15680003</v>
      </c>
      <c r="F25" s="118">
        <f>'Allocation OD 2019'!H17</f>
        <v>307935933.63866669</v>
      </c>
      <c r="G25" s="118">
        <f>'Allocation OD 2019'!I17</f>
        <v>39951194.700000003</v>
      </c>
      <c r="H25" s="118">
        <f>'Allocation OD 2019'!J17</f>
        <v>347887128.33866668</v>
      </c>
      <c r="I25" s="118">
        <f>'Allocation OD 2019'!K17</f>
        <v>20980692.818133328</v>
      </c>
      <c r="J25" s="119">
        <f>'Allocation OD 2019'!L17</f>
        <v>0.74227515708764225</v>
      </c>
      <c r="K25" s="116">
        <f>SUMIF('Allocation OD 2019'!M$17:M$17,$K$16,'Allocation OD 2019'!$F$17:$F$17)</f>
        <v>19</v>
      </c>
      <c r="L25" s="116">
        <f>SUMIF('Allocation OD 2019'!N$17:N$17,$K$16,'Allocation OD 2019'!$F$17:$F$17)</f>
        <v>0</v>
      </c>
      <c r="M25" s="4"/>
      <c r="N25" s="5"/>
      <c r="O25" s="5"/>
      <c r="P25" s="5"/>
      <c r="Q25" s="5"/>
      <c r="R25" s="5"/>
      <c r="S25" s="291"/>
      <c r="T25" s="5"/>
      <c r="U25" s="5"/>
      <c r="V25" s="5"/>
      <c r="W25" s="5"/>
      <c r="X25" s="5"/>
      <c r="Y25" s="5"/>
      <c r="Z25" s="5"/>
      <c r="AA25" s="5"/>
      <c r="AB25" s="5"/>
      <c r="AC25" s="5"/>
      <c r="AD25" s="5"/>
    </row>
    <row r="26" spans="1:30" ht="64.900000000000006" hidden="1" customHeight="1" outlineLevel="1" collapsed="1" x14ac:dyDescent="0.25">
      <c r="A26" s="42"/>
      <c r="B26" s="132">
        <v>2020</v>
      </c>
      <c r="C26" s="132" t="s">
        <v>70</v>
      </c>
      <c r="D26" s="174">
        <f>'Allocation OD 2020'!F$17</f>
        <v>6</v>
      </c>
      <c r="E26" s="118">
        <f>'Allocation OD 2020'!G$17</f>
        <v>388387458.00823331</v>
      </c>
      <c r="F26" s="118">
        <f>'Allocation OD 2020'!H$17</f>
        <v>377455692.21583331</v>
      </c>
      <c r="G26" s="118">
        <f>'Allocation OD 2020'!I$17</f>
        <v>8992532.4000000004</v>
      </c>
      <c r="H26" s="118">
        <f>'Allocation OD 2020'!J$17</f>
        <v>386448224.61583328</v>
      </c>
      <c r="I26" s="118">
        <f>'Allocation OD 2020'!K$17</f>
        <v>1939233.3924000002</v>
      </c>
      <c r="J26" s="119">
        <f>'Allocation OD 2020'!L17</f>
        <v>0.73964417895651668</v>
      </c>
      <c r="K26" s="116">
        <f>SUMIF('Allocation OD 2020'!M$17:M$17,$K$16,'Allocation OD 2020'!$F$17:$F$17)</f>
        <v>6</v>
      </c>
      <c r="L26" s="116">
        <f>SUMIF('Allocation OD 2021'!N$17:N$17,$K$16,'Allocation OD 2021'!$F$17:$F$17)</f>
        <v>0</v>
      </c>
      <c r="M26" s="4"/>
      <c r="N26" s="5"/>
      <c r="O26" s="5"/>
      <c r="P26" s="5"/>
      <c r="Q26" s="5"/>
      <c r="R26" s="5"/>
      <c r="S26" s="291"/>
      <c r="T26" s="5"/>
      <c r="U26" s="5"/>
      <c r="V26" s="5"/>
      <c r="W26" s="5"/>
      <c r="X26" s="5"/>
      <c r="Y26" s="5"/>
      <c r="Z26" s="5"/>
      <c r="AA26" s="5"/>
      <c r="AB26" s="5"/>
      <c r="AC26" s="5"/>
      <c r="AD26" s="5"/>
    </row>
    <row r="27" spans="1:30" ht="64.900000000000006" hidden="1" customHeight="1" outlineLevel="1" collapsed="1" x14ac:dyDescent="0.25">
      <c r="A27" s="42"/>
      <c r="B27" s="132">
        <v>2021</v>
      </c>
      <c r="C27" s="132" t="s">
        <v>71</v>
      </c>
      <c r="D27" s="174">
        <f>'Allocation OD 2021'!F$17</f>
        <v>6</v>
      </c>
      <c r="E27" s="118">
        <f>'Allocation OD 2021'!G$17</f>
        <v>306714736.06</v>
      </c>
      <c r="F27" s="118">
        <f>'Allocation OD 2021'!H$17</f>
        <v>259343216.764</v>
      </c>
      <c r="G27" s="118">
        <f>'Allocation OD 2021'!I$17</f>
        <v>19155473.906599998</v>
      </c>
      <c r="H27" s="118">
        <f>'Allocation OD 2021'!J$17</f>
        <v>278498690.6706</v>
      </c>
      <c r="I27" s="118">
        <f>'Allocation OD 2021'!K$17</f>
        <v>28216045.389399998</v>
      </c>
      <c r="J27" s="119">
        <f>'Allocation OD 2021'!L17</f>
        <v>0.75434502928503777</v>
      </c>
      <c r="K27" s="116">
        <f>SUMIF('Allocation OD 2021'!M$17:M$17,$K$16,'Allocation OD 2021'!$F$17:$F$17)</f>
        <v>6</v>
      </c>
      <c r="L27" s="116">
        <f>'Allocation OD 2021'!N$17</f>
        <v>0</v>
      </c>
      <c r="M27" s="4"/>
      <c r="N27" s="5"/>
      <c r="O27" s="5"/>
      <c r="P27" s="5"/>
      <c r="Q27" s="5"/>
      <c r="R27" s="5"/>
      <c r="S27" s="291"/>
      <c r="T27" s="5"/>
      <c r="U27" s="5"/>
      <c r="V27" s="5"/>
      <c r="W27" s="5"/>
      <c r="X27" s="5"/>
      <c r="Y27" s="5"/>
      <c r="Z27" s="5"/>
      <c r="AA27" s="5"/>
      <c r="AB27" s="5"/>
      <c r="AC27" s="5"/>
      <c r="AD27" s="5"/>
    </row>
    <row r="28" spans="1:30" ht="64.900000000000006" hidden="1" customHeight="1" outlineLevel="1" collapsed="1" x14ac:dyDescent="0.25">
      <c r="A28" s="42"/>
      <c r="B28" s="132">
        <v>2022</v>
      </c>
      <c r="C28" s="132" t="s">
        <v>72</v>
      </c>
      <c r="D28" s="174">
        <f>'Allocation OD 2022'!F$17</f>
        <v>3</v>
      </c>
      <c r="E28" s="118">
        <f>'Allocation OD 2022'!G$17</f>
        <v>147341211.19999999</v>
      </c>
      <c r="F28" s="118">
        <f>'Allocation OD 2022'!H$17</f>
        <v>104260955.42</v>
      </c>
      <c r="G28" s="118">
        <f>'Allocation OD 2022'!I$17</f>
        <v>27465344.349999998</v>
      </c>
      <c r="H28" s="118">
        <f>'Allocation OD 2022'!J$17</f>
        <v>131726299.77</v>
      </c>
      <c r="I28" s="118">
        <f>'Allocation OD 2022'!K$17</f>
        <v>15614911.430000003</v>
      </c>
      <c r="J28" s="119">
        <f>'Allocation OD 2022'!L17</f>
        <v>0.98679643116711391</v>
      </c>
      <c r="K28" s="116">
        <f>SUMIF('Allocation OD 2022'!N17:N17,$K$16,'Allocation OD 2022'!F17:F17)</f>
        <v>3</v>
      </c>
      <c r="L28" s="116">
        <f>SUMIF('Allocation OD 2022'!O17:O17,$K$16,'Allocation OD 2022'!G17:G17)</f>
        <v>0</v>
      </c>
      <c r="M28" s="4"/>
      <c r="N28" s="5"/>
      <c r="O28" s="5"/>
      <c r="P28" s="5"/>
      <c r="Q28" s="5"/>
      <c r="R28" s="5"/>
      <c r="S28" s="291"/>
      <c r="T28" s="5"/>
      <c r="U28" s="5"/>
      <c r="V28" s="5"/>
      <c r="W28" s="5"/>
      <c r="X28" s="5"/>
      <c r="Y28" s="5"/>
      <c r="Z28" s="5"/>
      <c r="AA28" s="5"/>
      <c r="AB28" s="5"/>
      <c r="AC28" s="5"/>
      <c r="AD28" s="5"/>
    </row>
    <row r="29" spans="1:30" ht="64.900000000000006" hidden="1" customHeight="1" outlineLevel="1" x14ac:dyDescent="0.25">
      <c r="A29" s="42"/>
      <c r="B29" s="247">
        <v>45047</v>
      </c>
      <c r="C29" s="132" t="s">
        <v>426</v>
      </c>
      <c r="D29" s="174">
        <f>'Allocation OD 2023-1'!F17</f>
        <v>4</v>
      </c>
      <c r="E29" s="118">
        <f>'Allocation OD 2023-1'!G17</f>
        <v>127565200</v>
      </c>
      <c r="F29" s="118">
        <f>'Allocation OD 2023-1'!H17</f>
        <v>58823251.829999998</v>
      </c>
      <c r="G29" s="118">
        <f>'Allocation OD 2023-1'!I17</f>
        <v>6892315.5999999996</v>
      </c>
      <c r="H29" s="118">
        <f>'Allocation OD 2023-1'!J17</f>
        <v>65715567.43</v>
      </c>
      <c r="I29" s="118">
        <f>'Allocation OD 2023-1'!K17</f>
        <v>61849632.57</v>
      </c>
      <c r="J29" s="119">
        <f>'Allocation OD 2023-1'!L17</f>
        <v>0.4483394844361942</v>
      </c>
      <c r="K29" s="116">
        <f>SUMIF('Allocation OD 2023-1'!N17:N17,$K$16,'Allocation OD 2023-1'!F17:F17)</f>
        <v>4</v>
      </c>
      <c r="L29" s="116">
        <f>SUMIF('Allocation OD 2023-1'!O17:O17,$K$16,'Allocation OD 2023-1'!F17:F17)</f>
        <v>0</v>
      </c>
      <c r="M29" s="4"/>
      <c r="N29" s="240"/>
      <c r="O29" s="240"/>
      <c r="P29" s="240"/>
      <c r="Q29" s="240"/>
      <c r="R29" s="240"/>
      <c r="S29" s="291"/>
      <c r="T29" s="240"/>
      <c r="U29" s="240"/>
      <c r="V29" s="240"/>
      <c r="W29" s="240"/>
      <c r="X29" s="240"/>
      <c r="Y29" s="240"/>
      <c r="Z29" s="240"/>
      <c r="AA29" s="240"/>
      <c r="AB29" s="240"/>
      <c r="AC29" s="240"/>
      <c r="AD29" s="240"/>
    </row>
    <row r="30" spans="1:30" ht="64.900000000000006" hidden="1" customHeight="1" outlineLevel="1" x14ac:dyDescent="0.25">
      <c r="A30" s="42"/>
      <c r="B30" s="247">
        <v>45200</v>
      </c>
      <c r="C30" s="132" t="s">
        <v>501</v>
      </c>
      <c r="D30" s="117">
        <f>'Allocation OD 2023-2'!F16</f>
        <v>3</v>
      </c>
      <c r="E30" s="118">
        <f>'Allocation OD 2023-2'!G16</f>
        <v>127604611.34999999</v>
      </c>
      <c r="F30" s="118">
        <f>'Allocation OD 2023-2'!H16</f>
        <v>86237763.280000001</v>
      </c>
      <c r="G30" s="118">
        <f>'Allocation OD 2023-2'!I16</f>
        <v>4300260.6160000004</v>
      </c>
      <c r="H30" s="118">
        <f>'Allocation OD 2023-2'!J16</f>
        <v>90538023.895999998</v>
      </c>
      <c r="I30" s="118">
        <f>'Allocation OD 2023-2'!K16</f>
        <v>37066587.453999996</v>
      </c>
      <c r="J30" s="119">
        <f>'Allocation OD 2023-2'!L16</f>
        <v>0.46032371688344947</v>
      </c>
      <c r="K30" s="116">
        <f>SUMIF('Allocation OD 2023-2'!N16:N16,$K$16,'Allocation OD 2023-2'!F16:F16)</f>
        <v>3</v>
      </c>
      <c r="L30" s="116">
        <f>SUMIF('Allocation OD 2023-2'!O16:O16,$K$16,'Allocation OD 2023-2'!F16:F16)</f>
        <v>0</v>
      </c>
      <c r="M30" s="4"/>
      <c r="N30" s="240"/>
      <c r="O30" s="240"/>
      <c r="P30" s="240"/>
      <c r="Q30" s="240"/>
      <c r="R30" s="240"/>
      <c r="S30" s="291"/>
      <c r="T30" s="240"/>
      <c r="U30" s="240"/>
      <c r="V30" s="240"/>
      <c r="W30" s="240"/>
      <c r="X30" s="240"/>
      <c r="Y30" s="240"/>
      <c r="Z30" s="240"/>
      <c r="AA30" s="240"/>
      <c r="AB30" s="240"/>
      <c r="AC30" s="240"/>
      <c r="AD30" s="240"/>
    </row>
    <row r="31" spans="1:30" ht="64.900000000000006" customHeight="1" collapsed="1" x14ac:dyDescent="0.25">
      <c r="A31" s="42"/>
      <c r="B31" s="134" t="s">
        <v>33</v>
      </c>
      <c r="C31" s="120" t="s">
        <v>19</v>
      </c>
      <c r="D31" s="120">
        <f>SUM(D32:D35)</f>
        <v>13</v>
      </c>
      <c r="E31" s="121">
        <f>SUM(E32:E35)</f>
        <v>277804033.86553389</v>
      </c>
      <c r="F31" s="121">
        <f t="shared" ref="F31:I31" si="2">SUM(F32:F35)</f>
        <v>92567980.199576914</v>
      </c>
      <c r="G31" s="121">
        <f t="shared" si="2"/>
        <v>28201448.120000001</v>
      </c>
      <c r="H31" s="121">
        <f t="shared" si="2"/>
        <v>103819428.31957692</v>
      </c>
      <c r="I31" s="121">
        <f t="shared" si="2"/>
        <v>173984605.545957</v>
      </c>
      <c r="J31" s="111">
        <f>SUMPRODUCT(E32:E35,J32:J35)/SUM(E32:E35)</f>
        <v>0.79395092708782178</v>
      </c>
      <c r="K31" s="112">
        <f>SUM(K32:K35)</f>
        <v>13</v>
      </c>
      <c r="L31" s="112">
        <f>SUM(L32:L35)</f>
        <v>0</v>
      </c>
      <c r="M31" s="4"/>
      <c r="N31" s="5"/>
      <c r="O31" s="5"/>
      <c r="P31" s="5"/>
      <c r="Q31" s="5"/>
      <c r="R31" s="5"/>
      <c r="S31" s="291"/>
      <c r="T31" s="5"/>
      <c r="U31" s="5"/>
      <c r="V31" s="5"/>
      <c r="W31" s="5"/>
      <c r="X31" s="5"/>
      <c r="Y31" s="5"/>
      <c r="Z31" s="5"/>
      <c r="AA31" s="5"/>
      <c r="AB31" s="5"/>
      <c r="AC31" s="5"/>
      <c r="AD31" s="5"/>
    </row>
    <row r="32" spans="1:30" ht="64.900000000000006" hidden="1" customHeight="1" outlineLevel="1" collapsed="1" x14ac:dyDescent="0.25">
      <c r="A32" s="42"/>
      <c r="B32" s="132">
        <v>2020</v>
      </c>
      <c r="C32" s="132" t="s">
        <v>70</v>
      </c>
      <c r="D32" s="113">
        <f>'Allocation OD 2020'!F$18</f>
        <v>2</v>
      </c>
      <c r="E32" s="114">
        <f>'Allocation OD 2020'!G$18</f>
        <v>25125517.165533897</v>
      </c>
      <c r="F32" s="114">
        <f>'Allocation OD 2020'!H$18</f>
        <v>12259552.919576913</v>
      </c>
      <c r="G32" s="114">
        <f>'Allocation OD 2020'!I$18</f>
        <v>4430863</v>
      </c>
      <c r="H32" s="114">
        <f>'Allocation OD 2020'!J$18</f>
        <v>16690415.919576913</v>
      </c>
      <c r="I32" s="114">
        <f>'Allocation OD 2020'!K$18</f>
        <v>8435101.2459569834</v>
      </c>
      <c r="J32" s="115">
        <f>'Allocation OD 2020'!L$18</f>
        <v>0.25105</v>
      </c>
      <c r="K32" s="116">
        <f>SUMIF('Allocation OD 2020'!M$18,$K$16,'Allocation OD 2020'!$F$18)</f>
        <v>2</v>
      </c>
      <c r="L32" s="116">
        <f>SUMIF('Allocation OD 2022'!O18,$K$16,'Allocation OD 2022'!$F$18)</f>
        <v>0</v>
      </c>
      <c r="M32" s="4"/>
      <c r="N32" s="5"/>
      <c r="O32" s="5"/>
      <c r="P32" s="5"/>
      <c r="Q32" s="5"/>
      <c r="R32" s="5"/>
      <c r="S32" s="291"/>
      <c r="T32" s="5"/>
      <c r="U32" s="5"/>
      <c r="V32" s="5"/>
      <c r="W32" s="5"/>
      <c r="X32" s="5"/>
      <c r="Y32" s="5"/>
      <c r="Z32" s="5"/>
      <c r="AA32" s="5"/>
      <c r="AB32" s="5"/>
      <c r="AC32" s="5"/>
      <c r="AD32" s="5"/>
    </row>
    <row r="33" spans="1:30" ht="64.900000000000006" hidden="1" customHeight="1" outlineLevel="1" x14ac:dyDescent="0.25">
      <c r="A33" s="42"/>
      <c r="B33" s="132">
        <v>2021</v>
      </c>
      <c r="C33" s="132" t="s">
        <v>71</v>
      </c>
      <c r="D33" s="113">
        <f>'Allocation OD 2021'!F18</f>
        <v>4</v>
      </c>
      <c r="E33" s="114">
        <f>'Allocation OD 2021'!G18</f>
        <v>9603856.620000001</v>
      </c>
      <c r="F33" s="114">
        <f>'Allocation OD 2021'!H18</f>
        <v>6118873.5</v>
      </c>
      <c r="G33" s="114">
        <f>'Allocation OD 2021'!I18</f>
        <v>3306695.12</v>
      </c>
      <c r="H33" s="114">
        <f>'Allocation OD 2021'!J18</f>
        <v>9425568.620000001</v>
      </c>
      <c r="I33" s="114">
        <f>'Allocation OD 2021'!K18</f>
        <v>178288</v>
      </c>
      <c r="J33" s="115">
        <f>'Allocation OD 2021'!L18</f>
        <v>0.20250000000000001</v>
      </c>
      <c r="K33" s="116">
        <f>SUMIF('Allocation OD 2021'!M$18,$K$16,'Allocation OD 2021'!$F$18)</f>
        <v>4</v>
      </c>
      <c r="L33" s="116">
        <f>SUMIF('Allocation OD 2021'!N$18,$K$16,'Allocation OD 2021'!$F$18)</f>
        <v>0</v>
      </c>
      <c r="M33" s="4"/>
      <c r="N33" s="5"/>
      <c r="O33" s="5"/>
      <c r="P33" s="5"/>
      <c r="Q33" s="5"/>
      <c r="R33" s="5"/>
      <c r="S33" s="291"/>
      <c r="T33" s="5"/>
      <c r="U33" s="5"/>
      <c r="V33" s="5"/>
      <c r="W33" s="5"/>
      <c r="X33" s="5"/>
      <c r="Y33" s="5"/>
      <c r="Z33" s="5"/>
      <c r="AA33" s="5"/>
      <c r="AB33" s="5"/>
      <c r="AC33" s="5"/>
      <c r="AD33" s="5"/>
    </row>
    <row r="34" spans="1:30" ht="64.900000000000006" hidden="1" customHeight="1" outlineLevel="1" x14ac:dyDescent="0.25">
      <c r="A34" s="42"/>
      <c r="B34" s="132">
        <v>2022</v>
      </c>
      <c r="C34" s="132" t="s">
        <v>72</v>
      </c>
      <c r="D34" s="113">
        <f>'Allocation OD 2022'!F$18</f>
        <v>5</v>
      </c>
      <c r="E34" s="114">
        <f>'Allocation OD 2022'!G$18</f>
        <v>73074660.079999998</v>
      </c>
      <c r="F34" s="114">
        <f>'Allocation OD 2022'!H$18</f>
        <v>28682917.579999998</v>
      </c>
      <c r="G34" s="114">
        <f>'Allocation OD 2022'!I$18</f>
        <v>18448890</v>
      </c>
      <c r="H34" s="114">
        <f>'Allocation OD 2022'!J$18</f>
        <v>47131807.579999998</v>
      </c>
      <c r="I34" s="114">
        <f>'Allocation OD 2022'!K$18</f>
        <v>25942852.5</v>
      </c>
      <c r="J34" s="115">
        <f>'Allocation OD 2022'!L$18</f>
        <v>0.57899999999999996</v>
      </c>
      <c r="K34" s="116">
        <f>SUMIF('Allocation OD 2022'!N$18,$K$16,'Allocation OD 2022'!$F$18)</f>
        <v>5</v>
      </c>
      <c r="L34" s="116">
        <f>SUMIF('Allocation OD 2020'!N$18,$K$16,'Allocation OD 2020'!$F$18)</f>
        <v>0</v>
      </c>
      <c r="M34" s="4"/>
      <c r="N34" s="5"/>
      <c r="O34" s="5"/>
      <c r="P34" s="5"/>
      <c r="Q34" s="5"/>
      <c r="R34" s="5"/>
      <c r="S34" s="291"/>
      <c r="T34" s="5"/>
      <c r="U34" s="5"/>
      <c r="V34" s="5"/>
      <c r="W34" s="5"/>
      <c r="X34" s="5"/>
      <c r="Y34" s="5"/>
      <c r="Z34" s="5"/>
      <c r="AA34" s="5"/>
      <c r="AB34" s="5"/>
      <c r="AC34" s="5"/>
      <c r="AD34" s="5"/>
    </row>
    <row r="35" spans="1:30" ht="64.900000000000006" hidden="1" customHeight="1" outlineLevel="1" x14ac:dyDescent="0.25">
      <c r="A35" s="42"/>
      <c r="B35" s="247">
        <v>45047</v>
      </c>
      <c r="C35" s="132" t="s">
        <v>426</v>
      </c>
      <c r="D35" s="113">
        <f>'Allocation OD 2023-1'!F18</f>
        <v>2</v>
      </c>
      <c r="E35" s="114">
        <f>'Allocation OD 2023-1'!G18</f>
        <v>170000000</v>
      </c>
      <c r="F35" s="114">
        <f>'Allocation OD 2023-1'!H18</f>
        <v>45506636.200000003</v>
      </c>
      <c r="G35" s="114">
        <f>'Allocation OD 2023-1'!I18</f>
        <v>2015000</v>
      </c>
      <c r="H35" s="114">
        <f>'Allocation OD 2023-1'!J18</f>
        <v>30571636.199999999</v>
      </c>
      <c r="I35" s="114">
        <f>'Allocation OD 2023-1'!K18</f>
        <v>139428363.80000001</v>
      </c>
      <c r="J35" s="115">
        <f>'Allocation OD 2023-1'!L18</f>
        <v>1</v>
      </c>
      <c r="K35" s="116">
        <f>SUMIF('Allocation OD 2023-1'!N$18,$K$16,'Allocation OD 2023-1'!$F$18)</f>
        <v>2</v>
      </c>
      <c r="L35" s="116">
        <f>SUMIF('Allocation OD 2023-1'!O$18,$K$16,'Allocation OD 2023-1'!$F$18)</f>
        <v>0</v>
      </c>
      <c r="M35" s="4"/>
      <c r="N35" s="240"/>
      <c r="O35" s="240"/>
      <c r="P35" s="240"/>
      <c r="Q35" s="240"/>
      <c r="R35" s="240"/>
      <c r="S35" s="291"/>
      <c r="T35" s="240"/>
      <c r="U35" s="240"/>
      <c r="V35" s="240"/>
      <c r="W35" s="240"/>
      <c r="X35" s="240"/>
      <c r="Y35" s="240"/>
      <c r="Z35" s="240"/>
      <c r="AA35" s="240"/>
      <c r="AB35" s="240"/>
      <c r="AC35" s="240"/>
      <c r="AD35" s="240"/>
    </row>
    <row r="36" spans="1:30" ht="64.900000000000006" customHeight="1" collapsed="1" x14ac:dyDescent="0.25">
      <c r="A36" s="42"/>
      <c r="B36" s="135" t="s">
        <v>11</v>
      </c>
      <c r="C36" s="120" t="s">
        <v>19</v>
      </c>
      <c r="D36" s="109">
        <f>SUM(D37:D39)</f>
        <v>3</v>
      </c>
      <c r="E36" s="110">
        <f t="shared" ref="E36:I36" si="3">SUM(E37:E39)</f>
        <v>165000000</v>
      </c>
      <c r="F36" s="110">
        <f t="shared" si="3"/>
        <v>70985956.670000002</v>
      </c>
      <c r="G36" s="110">
        <f t="shared" si="3"/>
        <v>11875000</v>
      </c>
      <c r="H36" s="110">
        <f t="shared" si="3"/>
        <v>82860956.670000002</v>
      </c>
      <c r="I36" s="110">
        <f t="shared" si="3"/>
        <v>82139043.329999998</v>
      </c>
      <c r="J36" s="111">
        <f>SUMPRODUCT(E37:E39,J37:J39)/SUM(E37:E39)</f>
        <v>0.22818181818181818</v>
      </c>
      <c r="K36" s="109">
        <f>SUM(K37:K39)</f>
        <v>3</v>
      </c>
      <c r="L36" s="109">
        <f>SUM(L37:L39)</f>
        <v>0</v>
      </c>
      <c r="M36" s="4"/>
      <c r="N36" s="5"/>
      <c r="O36" s="5"/>
      <c r="P36" s="5"/>
      <c r="Q36" s="5"/>
      <c r="R36" s="5"/>
      <c r="S36" s="291"/>
      <c r="T36" s="5"/>
      <c r="U36" s="5"/>
      <c r="V36" s="5"/>
      <c r="W36" s="5"/>
      <c r="X36" s="5"/>
      <c r="Y36" s="5"/>
      <c r="Z36" s="5"/>
      <c r="AA36" s="5"/>
      <c r="AB36" s="5"/>
      <c r="AC36" s="5"/>
      <c r="AD36" s="5"/>
    </row>
    <row r="37" spans="1:30" ht="75.599999999999994" hidden="1" customHeight="1" outlineLevel="1" x14ac:dyDescent="0.25">
      <c r="A37" s="42"/>
      <c r="B37" s="132">
        <v>2019</v>
      </c>
      <c r="C37" s="132" t="s">
        <v>69</v>
      </c>
      <c r="D37" s="113">
        <f>'Allocation OD 2019'!F$18</f>
        <v>1</v>
      </c>
      <c r="E37" s="114">
        <f>'Allocation OD 2019'!G$18</f>
        <v>40000000</v>
      </c>
      <c r="F37" s="114">
        <f>'Allocation OD 2019'!H$18</f>
        <v>32000000</v>
      </c>
      <c r="G37" s="114">
        <f>'Allocation OD 2019'!I$18</f>
        <v>0</v>
      </c>
      <c r="H37" s="114">
        <f>'Allocation OD 2019'!J$18</f>
        <v>32000000</v>
      </c>
      <c r="I37" s="114">
        <f>'Allocation OD 2019'!K$18</f>
        <v>8000000</v>
      </c>
      <c r="J37" s="115">
        <f>'Allocation OD 2019'!L$18</f>
        <v>0.16</v>
      </c>
      <c r="K37" s="116">
        <f>SUMIF('Allocation OD 2019'!M$18,$K$16,'Allocation OD 2019'!$F$18)</f>
        <v>1</v>
      </c>
      <c r="L37" s="116">
        <f>SUMIF('Allocation OD 2022'!O$19,$K$16,'Allocation OD 2022'!$F$19)</f>
        <v>0</v>
      </c>
      <c r="M37" s="4"/>
      <c r="N37" s="5"/>
      <c r="O37" s="5"/>
      <c r="P37" s="5"/>
      <c r="Q37" s="5"/>
      <c r="R37" s="5"/>
      <c r="S37" s="291"/>
      <c r="T37" s="5"/>
      <c r="U37" s="5"/>
      <c r="V37" s="5"/>
      <c r="W37" s="5"/>
      <c r="X37" s="5"/>
      <c r="Y37" s="5"/>
      <c r="Z37" s="5"/>
      <c r="AA37" s="5"/>
      <c r="AB37" s="5"/>
      <c r="AC37" s="5"/>
      <c r="AD37" s="5"/>
    </row>
    <row r="38" spans="1:30" ht="64.900000000000006" hidden="1" customHeight="1" outlineLevel="1" x14ac:dyDescent="0.25">
      <c r="A38" s="42"/>
      <c r="B38" s="132">
        <v>2022</v>
      </c>
      <c r="C38" s="132" t="s">
        <v>72</v>
      </c>
      <c r="D38" s="113">
        <f>'Allocation OD 2022'!F$19</f>
        <v>1</v>
      </c>
      <c r="E38" s="114">
        <f>'Allocation OD 2022'!G$19</f>
        <v>75000000</v>
      </c>
      <c r="F38" s="114">
        <f>'Allocation OD 2022'!H$19</f>
        <v>38765956.670000002</v>
      </c>
      <c r="G38" s="114">
        <f>'Allocation OD 2022'!I$19</f>
        <v>10095000</v>
      </c>
      <c r="H38" s="114">
        <f>'Allocation OD 2022'!J$19</f>
        <v>48860956.670000002</v>
      </c>
      <c r="I38" s="114">
        <f>'Allocation OD 2022'!K$19</f>
        <v>26139043.329999998</v>
      </c>
      <c r="J38" s="115">
        <f>'Allocation OD 2022'!L$19</f>
        <v>0.25</v>
      </c>
      <c r="K38" s="116">
        <f>SUMIF('Allocation OD 2022'!N$19,$K$16,'Allocation OD 2022'!$F$19)</f>
        <v>1</v>
      </c>
      <c r="L38" s="116">
        <f>SUMIF('Allocation OD 2019'!N$18,$K$16,'Allocation OD 2019'!$F$18)</f>
        <v>0</v>
      </c>
      <c r="M38" s="4"/>
      <c r="N38" s="5"/>
      <c r="O38" s="5"/>
      <c r="P38" s="5"/>
      <c r="Q38" s="5"/>
      <c r="R38" s="5"/>
      <c r="S38" s="291"/>
      <c r="T38" s="5"/>
      <c r="U38" s="5"/>
      <c r="V38" s="5"/>
      <c r="W38" s="5"/>
      <c r="X38" s="5"/>
      <c r="Y38" s="5"/>
      <c r="Z38" s="5"/>
      <c r="AA38" s="5"/>
      <c r="AB38" s="5"/>
      <c r="AC38" s="5"/>
      <c r="AD38" s="5"/>
    </row>
    <row r="39" spans="1:30" ht="64.900000000000006" hidden="1" customHeight="1" outlineLevel="1" x14ac:dyDescent="0.25">
      <c r="A39" s="42"/>
      <c r="B39" s="247">
        <v>45047</v>
      </c>
      <c r="C39" s="132" t="s">
        <v>426</v>
      </c>
      <c r="D39" s="113">
        <f>'Allocation OD 2023-1'!F19</f>
        <v>1</v>
      </c>
      <c r="E39" s="114">
        <f>'Allocation OD 2023-1'!G19</f>
        <v>50000000</v>
      </c>
      <c r="F39" s="114">
        <f>'Allocation OD 2023-1'!H19</f>
        <v>220000</v>
      </c>
      <c r="G39" s="114">
        <f>'Allocation OD 2023-1'!I19</f>
        <v>1780000</v>
      </c>
      <c r="H39" s="114">
        <f>'Allocation OD 2023-1'!J19</f>
        <v>2000000</v>
      </c>
      <c r="I39" s="114">
        <f>'Allocation OD 2023-1'!K19</f>
        <v>48000000</v>
      </c>
      <c r="J39" s="115">
        <f>'Allocation OD 2023-1'!L19</f>
        <v>0.25</v>
      </c>
      <c r="K39" s="116">
        <f>SUMIF('Allocation OD 2023-1'!N$19,$K$16,'Allocation OD 2023-1'!$F$19)</f>
        <v>1</v>
      </c>
      <c r="L39" s="116">
        <f>SUMIF('Allocation OD 2023-1'!O$19,$K$16,'Allocation OD 2023-1'!$F$19)</f>
        <v>0</v>
      </c>
      <c r="M39" s="4"/>
      <c r="N39" s="240"/>
      <c r="O39" s="240"/>
      <c r="P39" s="240"/>
      <c r="Q39" s="240"/>
      <c r="R39" s="240"/>
      <c r="S39" s="291"/>
      <c r="T39" s="240"/>
      <c r="U39" s="240"/>
      <c r="V39" s="240"/>
      <c r="W39" s="240"/>
      <c r="X39" s="240"/>
      <c r="Y39" s="240"/>
      <c r="Z39" s="240"/>
      <c r="AA39" s="240"/>
      <c r="AB39" s="240"/>
      <c r="AC39" s="240"/>
      <c r="AD39" s="240"/>
    </row>
    <row r="40" spans="1:30" ht="64.900000000000006" customHeight="1" collapsed="1" x14ac:dyDescent="0.25">
      <c r="A40" s="42"/>
      <c r="B40" s="136" t="s">
        <v>38</v>
      </c>
      <c r="C40" s="120" t="s">
        <v>19</v>
      </c>
      <c r="D40" s="120">
        <f>SUM(D41:D42)</f>
        <v>4</v>
      </c>
      <c r="E40" s="121">
        <f>SUM(E41:E42)</f>
        <v>8272498.79</v>
      </c>
      <c r="F40" s="121">
        <f t="shared" ref="F40:I40" si="4">SUM(F41:F42)</f>
        <v>4067045.95</v>
      </c>
      <c r="G40" s="121">
        <f t="shared" si="4"/>
        <v>678680</v>
      </c>
      <c r="H40" s="121">
        <f t="shared" si="4"/>
        <v>4745725.95</v>
      </c>
      <c r="I40" s="121">
        <f t="shared" si="4"/>
        <v>3526772.84</v>
      </c>
      <c r="J40" s="111">
        <f>SUMPRODUCT(E41:E42,J41:J42)/SUM(E41:E42)</f>
        <v>0.15713808290566098</v>
      </c>
      <c r="K40" s="123">
        <f>SUM(K41:K42)</f>
        <v>4</v>
      </c>
      <c r="L40" s="123">
        <f>SUM(L41:L42)</f>
        <v>0</v>
      </c>
      <c r="M40" s="4"/>
      <c r="N40" s="5"/>
      <c r="O40" s="5"/>
      <c r="P40" s="5"/>
      <c r="Q40" s="5"/>
      <c r="R40" s="5"/>
      <c r="S40" s="291"/>
      <c r="T40" s="5"/>
      <c r="U40" s="5"/>
      <c r="V40" s="5"/>
      <c r="W40" s="5"/>
      <c r="X40" s="5"/>
      <c r="Y40" s="5"/>
      <c r="Z40" s="5"/>
      <c r="AA40" s="5"/>
      <c r="AB40" s="5"/>
      <c r="AC40" s="5"/>
      <c r="AD40" s="5"/>
    </row>
    <row r="41" spans="1:30" ht="64.900000000000006" hidden="1" customHeight="1" outlineLevel="1" x14ac:dyDescent="0.25">
      <c r="A41" s="42"/>
      <c r="B41" s="132">
        <v>2022</v>
      </c>
      <c r="C41" s="137" t="s">
        <v>72</v>
      </c>
      <c r="D41" s="113">
        <f>'Allocation OD 2022'!F20</f>
        <v>3</v>
      </c>
      <c r="E41" s="114">
        <f>'Allocation OD 2022'!G20</f>
        <v>1772498.79</v>
      </c>
      <c r="F41" s="114">
        <f>'Allocation OD 2022'!H20</f>
        <v>1772498.79</v>
      </c>
      <c r="G41" s="114">
        <f>'Allocation OD 2022'!I20</f>
        <v>0</v>
      </c>
      <c r="H41" s="114">
        <f>'Allocation OD 2022'!J20</f>
        <v>1772498.79</v>
      </c>
      <c r="I41" s="114">
        <f>'Allocation OD 2022'!K20</f>
        <v>0</v>
      </c>
      <c r="J41" s="115">
        <f>'Allocation OD 2022'!L20</f>
        <v>0.33</v>
      </c>
      <c r="K41" s="116">
        <f>SUMIF('Allocation OD 2022'!N$20,$K$16,'Allocation OD 2022'!$F$20)</f>
        <v>3</v>
      </c>
      <c r="L41" s="116">
        <f>SUMIF('Allocation OD 2022'!O$20,$K$16,'Allocation OD 2022'!$F$20)</f>
        <v>0</v>
      </c>
      <c r="M41" s="4"/>
      <c r="N41" s="5"/>
      <c r="O41" s="5"/>
      <c r="P41" s="5"/>
      <c r="Q41" s="5"/>
      <c r="R41" s="5"/>
      <c r="S41" s="291"/>
      <c r="T41" s="5"/>
      <c r="U41" s="5"/>
      <c r="V41" s="5"/>
      <c r="W41" s="5"/>
      <c r="X41" s="5"/>
      <c r="Y41" s="5"/>
      <c r="Z41" s="5"/>
      <c r="AA41" s="5"/>
      <c r="AB41" s="5"/>
      <c r="AC41" s="5"/>
      <c r="AD41" s="5"/>
    </row>
    <row r="42" spans="1:30" ht="64.900000000000006" hidden="1" customHeight="1" outlineLevel="1" x14ac:dyDescent="0.25">
      <c r="A42" s="42"/>
      <c r="B42" s="247">
        <v>45047</v>
      </c>
      <c r="C42" s="132" t="s">
        <v>426</v>
      </c>
      <c r="D42" s="113">
        <f>'Allocation OD 2023-1'!F20</f>
        <v>1</v>
      </c>
      <c r="E42" s="114">
        <f>'Allocation OD 2023-1'!G20</f>
        <v>6500000</v>
      </c>
      <c r="F42" s="114">
        <f>'Allocation OD 2023-1'!H20</f>
        <v>2294547.16</v>
      </c>
      <c r="G42" s="114">
        <f>'Allocation OD 2023-1'!I20</f>
        <v>678680</v>
      </c>
      <c r="H42" s="114">
        <f>'Allocation OD 2023-1'!J20</f>
        <v>2973227.16</v>
      </c>
      <c r="I42" s="114">
        <f>'Allocation OD 2023-1'!K20</f>
        <v>3526772.84</v>
      </c>
      <c r="J42" s="115">
        <f>'Allocation OD 2023-1'!L20</f>
        <v>0.11</v>
      </c>
      <c r="K42" s="116">
        <f>SUMIF('Allocation OD 2023-1'!N$20,$K$16,'Allocation OD 2023-1'!$F$20)</f>
        <v>1</v>
      </c>
      <c r="L42" s="116">
        <f>SUMIF('Allocation OD 2023-1'!O$20,$K$16,'Allocation OD 2023-1'!$F$20)</f>
        <v>0</v>
      </c>
      <c r="M42" s="4"/>
      <c r="N42" s="240"/>
      <c r="O42" s="240"/>
      <c r="P42" s="240"/>
      <c r="Q42" s="240"/>
      <c r="R42" s="240"/>
      <c r="S42" s="291"/>
      <c r="T42" s="240"/>
      <c r="U42" s="240"/>
      <c r="V42" s="240"/>
      <c r="W42" s="240"/>
      <c r="X42" s="240"/>
      <c r="Y42" s="240"/>
      <c r="Z42" s="240"/>
      <c r="AA42" s="240"/>
      <c r="AB42" s="240"/>
      <c r="AC42" s="240"/>
      <c r="AD42" s="240"/>
    </row>
    <row r="43" spans="1:30" ht="64.900000000000006" customHeight="1" collapsed="1" x14ac:dyDescent="0.25">
      <c r="A43" s="42"/>
      <c r="B43" s="138" t="s">
        <v>94</v>
      </c>
      <c r="C43" s="178" t="s">
        <v>19</v>
      </c>
      <c r="D43" s="109">
        <f>SUM(D44)</f>
        <v>3</v>
      </c>
      <c r="E43" s="110">
        <f t="shared" ref="E43" si="5">SUM(E44)</f>
        <v>8424700</v>
      </c>
      <c r="F43" s="110">
        <f t="shared" ref="F43" si="6">SUM(F44)</f>
        <v>5145300</v>
      </c>
      <c r="G43" s="110">
        <f t="shared" ref="G43" si="7">SUM(G44)</f>
        <v>2089375</v>
      </c>
      <c r="H43" s="110">
        <f t="shared" ref="H43" si="8">SUM(H44)</f>
        <v>7234675</v>
      </c>
      <c r="I43" s="110">
        <f t="shared" ref="I43" si="9">SUM(I44)</f>
        <v>1190025</v>
      </c>
      <c r="J43" s="122">
        <f>AVERAGE(J44)</f>
        <v>0.37000000000000005</v>
      </c>
      <c r="K43" s="109">
        <f t="shared" ref="K43" si="10">SUM(K44)</f>
        <v>3</v>
      </c>
      <c r="L43" s="109">
        <f t="shared" ref="L43" si="11">SUM(L44)</f>
        <v>0</v>
      </c>
      <c r="M43" s="4"/>
      <c r="N43" s="5"/>
      <c r="O43" s="5"/>
      <c r="P43" s="5"/>
      <c r="Q43" s="5"/>
      <c r="R43" s="5"/>
      <c r="S43" s="291"/>
      <c r="T43" s="5"/>
      <c r="U43" s="5"/>
      <c r="V43" s="5"/>
      <c r="W43" s="5"/>
      <c r="X43" s="5"/>
      <c r="Y43" s="5"/>
      <c r="Z43" s="5"/>
      <c r="AA43" s="5"/>
      <c r="AB43" s="5"/>
      <c r="AC43" s="5"/>
      <c r="AD43" s="5"/>
    </row>
    <row r="44" spans="1:30" ht="64.900000000000006" hidden="1" customHeight="1" outlineLevel="1" x14ac:dyDescent="0.25">
      <c r="A44" s="42"/>
      <c r="B44" s="132">
        <v>2020</v>
      </c>
      <c r="C44" s="132" t="s">
        <v>70</v>
      </c>
      <c r="D44" s="117">
        <f>'Allocation OD 2020'!F$19</f>
        <v>3</v>
      </c>
      <c r="E44" s="118">
        <f>'Allocation OD 2020'!G$19</f>
        <v>8424700</v>
      </c>
      <c r="F44" s="118">
        <f>'Allocation OD 2020'!H$19</f>
        <v>5145300</v>
      </c>
      <c r="G44" s="118">
        <f>'Allocation OD 2020'!I$19</f>
        <v>2089375</v>
      </c>
      <c r="H44" s="118">
        <f>'Allocation OD 2020'!J$19</f>
        <v>7234675</v>
      </c>
      <c r="I44" s="118">
        <f>'Allocation OD 2020'!K$19</f>
        <v>1190025</v>
      </c>
      <c r="J44" s="124">
        <f>'Allocation OD 2020'!L$19</f>
        <v>0.37000000000000005</v>
      </c>
      <c r="K44" s="116">
        <f>SUMIF('Allocation OD 2020'!M$19,$K$16,'Allocation OD 2020'!$F$19)</f>
        <v>3</v>
      </c>
      <c r="L44" s="116">
        <f>SUMIF('Allocation OD 2020'!N$19,$K$16,'Allocation OD 2020'!$F$19)</f>
        <v>0</v>
      </c>
      <c r="M44" s="4"/>
      <c r="N44" s="5"/>
      <c r="O44" s="5"/>
      <c r="P44" s="5"/>
      <c r="Q44" s="5"/>
      <c r="R44" s="5"/>
      <c r="S44" s="291"/>
      <c r="T44" s="5"/>
      <c r="U44" s="5"/>
      <c r="V44" s="5"/>
      <c r="W44" s="5"/>
      <c r="X44" s="5"/>
      <c r="Y44" s="5"/>
      <c r="Z44" s="5"/>
      <c r="AA44" s="5"/>
      <c r="AB44" s="5"/>
      <c r="AC44" s="5"/>
      <c r="AD44" s="5"/>
    </row>
    <row r="45" spans="1:30" ht="64.900000000000006" customHeight="1" collapsed="1" x14ac:dyDescent="0.25">
      <c r="A45" s="42"/>
      <c r="B45" s="139" t="s">
        <v>8</v>
      </c>
      <c r="C45" s="178" t="s">
        <v>19</v>
      </c>
      <c r="D45" s="109">
        <f>SUM(D46:D51)</f>
        <v>23</v>
      </c>
      <c r="E45" s="110">
        <f>SUM(E46:E51)</f>
        <v>642858541.16910088</v>
      </c>
      <c r="F45" s="110">
        <f t="shared" ref="F45:I45" si="12">SUM(F46:F51)</f>
        <v>551927803.93404806</v>
      </c>
      <c r="G45" s="110">
        <f t="shared" si="12"/>
        <v>54487776.890909091</v>
      </c>
      <c r="H45" s="110">
        <f t="shared" si="12"/>
        <v>595125125.87194073</v>
      </c>
      <c r="I45" s="110">
        <f t="shared" si="12"/>
        <v>47733415.297160141</v>
      </c>
      <c r="J45" s="111">
        <f>SUMPRODUCT(E46:E51,J46:J51)/SUM(E46:E51)</f>
        <v>0.2670124425767938</v>
      </c>
      <c r="K45" s="109">
        <f>SUM(K46:K51)</f>
        <v>0</v>
      </c>
      <c r="L45" s="109">
        <f>SUM(L46:L51)</f>
        <v>23</v>
      </c>
      <c r="M45" s="4"/>
      <c r="N45" s="5"/>
      <c r="O45" s="5"/>
      <c r="P45" s="5"/>
      <c r="Q45" s="5"/>
      <c r="R45" s="5"/>
      <c r="S45" s="291"/>
      <c r="T45" s="5"/>
      <c r="U45" s="5"/>
      <c r="V45" s="5"/>
      <c r="W45" s="5"/>
      <c r="X45" s="5"/>
      <c r="Y45" s="5"/>
      <c r="Z45" s="5"/>
      <c r="AA45" s="5"/>
      <c r="AB45" s="5"/>
      <c r="AC45" s="5"/>
      <c r="AD45" s="5"/>
    </row>
    <row r="46" spans="1:30" ht="64.900000000000006" hidden="1" customHeight="1" outlineLevel="1" x14ac:dyDescent="0.25">
      <c r="A46" s="42"/>
      <c r="B46" s="132">
        <v>2019</v>
      </c>
      <c r="C46" s="132" t="s">
        <v>69</v>
      </c>
      <c r="D46" s="113">
        <f>'Allocation OD 2019'!F$22</f>
        <v>2</v>
      </c>
      <c r="E46" s="114">
        <f>'Allocation OD 2019'!G$22</f>
        <v>90636338.636363626</v>
      </c>
      <c r="F46" s="114">
        <f>'Allocation OD 2019'!H$22</f>
        <v>69936811.5</v>
      </c>
      <c r="G46" s="114">
        <f>'Allocation OD 2019'!I$22</f>
        <v>22636901.890909091</v>
      </c>
      <c r="H46" s="114">
        <f>'Allocation OD 2019'!J$22</f>
        <v>78161713.390909091</v>
      </c>
      <c r="I46" s="114">
        <f>'Allocation OD 2019'!K$22</f>
        <v>12474625.245454542</v>
      </c>
      <c r="J46" s="115">
        <f>'Allocation OD 2019'!L$22</f>
        <v>0.315</v>
      </c>
      <c r="K46" s="116">
        <f>SUMIF('Allocation OD 2019'!M$22,$K$16,'Allocation OD 2019'!$F$22)</f>
        <v>0</v>
      </c>
      <c r="L46" s="116">
        <f>SUMIF('Allocation OD 2019'!N$22,$K$16,'Allocation OD 2019'!$F$22)</f>
        <v>2</v>
      </c>
      <c r="M46" s="4"/>
      <c r="N46" s="5"/>
      <c r="O46" s="5"/>
      <c r="P46" s="5"/>
      <c r="Q46" s="5"/>
      <c r="R46" s="5"/>
      <c r="S46" s="291"/>
      <c r="T46" s="5"/>
      <c r="U46" s="5"/>
      <c r="V46" s="5"/>
      <c r="W46" s="5"/>
      <c r="X46" s="5"/>
      <c r="Y46" s="5"/>
      <c r="Z46" s="5"/>
      <c r="AA46" s="5"/>
      <c r="AB46" s="5"/>
      <c r="AC46" s="5"/>
      <c r="AD46" s="5"/>
    </row>
    <row r="47" spans="1:30" ht="64.900000000000006" hidden="1" customHeight="1" outlineLevel="1" x14ac:dyDescent="0.25">
      <c r="A47" s="42"/>
      <c r="B47" s="132">
        <v>2020</v>
      </c>
      <c r="C47" s="132" t="s">
        <v>70</v>
      </c>
      <c r="D47" s="117">
        <f>SUM('Allocation OD 2020'!F$20)</f>
        <v>3</v>
      </c>
      <c r="E47" s="118">
        <f>SUM('Allocation OD 2020'!G$20)</f>
        <v>41267181.899999999</v>
      </c>
      <c r="F47" s="118">
        <f>SUM('Allocation OD 2020'!H$20)</f>
        <v>20192156.899999999</v>
      </c>
      <c r="G47" s="118">
        <f>SUM('Allocation OD 2020'!I$20)</f>
        <v>20933050</v>
      </c>
      <c r="H47" s="118">
        <f>SUM('Allocation OD 2020'!J$20)</f>
        <v>41125206.899999999</v>
      </c>
      <c r="I47" s="118">
        <f>SUM('Allocation OD 2020'!K$20)</f>
        <v>141975</v>
      </c>
      <c r="J47" s="124">
        <f>SUM('Allocation OD 2020'!L$20)</f>
        <v>0.28316666666666662</v>
      </c>
      <c r="K47" s="116">
        <f>SUMIF('Allocation OD 2020'!M$20,$K$16,'Allocation OD 2020'!$F$20)</f>
        <v>0</v>
      </c>
      <c r="L47" s="116">
        <f>SUMIF('Allocation OD 2020'!N$20,$K$16,'Allocation OD 2020'!$F$20)</f>
        <v>3</v>
      </c>
      <c r="M47" s="4"/>
      <c r="N47" s="5"/>
      <c r="O47" s="5"/>
      <c r="P47" s="5"/>
      <c r="Q47" s="5"/>
      <c r="R47" s="5"/>
      <c r="S47" s="291"/>
      <c r="T47" s="5"/>
      <c r="U47" s="5"/>
      <c r="V47" s="5"/>
      <c r="W47" s="5"/>
      <c r="X47" s="5"/>
      <c r="Y47" s="5"/>
      <c r="Z47" s="5"/>
      <c r="AA47" s="5"/>
      <c r="AB47" s="5"/>
      <c r="AC47" s="5"/>
      <c r="AD47" s="5"/>
    </row>
    <row r="48" spans="1:30" ht="64.900000000000006" hidden="1" customHeight="1" outlineLevel="1" x14ac:dyDescent="0.25">
      <c r="A48" s="42"/>
      <c r="B48" s="132">
        <v>2021</v>
      </c>
      <c r="C48" s="132" t="s">
        <v>71</v>
      </c>
      <c r="D48" s="117">
        <f>'Allocation OD 2021'!F$19</f>
        <v>5</v>
      </c>
      <c r="E48" s="114">
        <f>'Allocation OD 2021'!G$19</f>
        <v>162900000</v>
      </c>
      <c r="F48" s="114">
        <f>'Allocation OD 2021'!H$19</f>
        <v>137558141</v>
      </c>
      <c r="G48" s="114">
        <f>'Allocation OD 2021'!I$19</f>
        <v>10917825</v>
      </c>
      <c r="H48" s="114">
        <f>'Allocation OD 2021'!J$19</f>
        <v>148475966</v>
      </c>
      <c r="I48" s="114">
        <f>'Allocation OD 2021'!K$19</f>
        <v>14424034</v>
      </c>
      <c r="J48" s="115">
        <f>'Allocation OD 2021'!L$19</f>
        <v>0.32500000000000001</v>
      </c>
      <c r="K48" s="116">
        <f>SUMIF('Allocation OD 2021'!M$19,$K$16,'Allocation OD 2021'!$F$19)</f>
        <v>0</v>
      </c>
      <c r="L48" s="116">
        <f>SUMIF('Allocation OD 2021'!N$19,$K$16,'Allocation OD 2021'!$F$19)</f>
        <v>5</v>
      </c>
      <c r="M48" s="4"/>
      <c r="N48" s="5"/>
      <c r="O48" s="5"/>
      <c r="P48" s="5"/>
      <c r="Q48" s="5"/>
      <c r="R48" s="5"/>
      <c r="S48" s="291"/>
      <c r="T48" s="5"/>
      <c r="U48" s="5"/>
      <c r="V48" s="5"/>
      <c r="W48" s="5"/>
      <c r="X48" s="5"/>
      <c r="Y48" s="5"/>
      <c r="Z48" s="5"/>
      <c r="AA48" s="5"/>
      <c r="AB48" s="5"/>
      <c r="AC48" s="5"/>
      <c r="AD48" s="5"/>
    </row>
    <row r="49" spans="1:30" ht="64.900000000000006" hidden="1" customHeight="1" outlineLevel="1" x14ac:dyDescent="0.25">
      <c r="A49" s="42"/>
      <c r="B49" s="132">
        <v>2022</v>
      </c>
      <c r="C49" s="132" t="s">
        <v>72</v>
      </c>
      <c r="D49" s="117">
        <f>SUM('Allocation OD 2022'!F$21)</f>
        <v>6</v>
      </c>
      <c r="E49" s="118">
        <f>SUM('Allocation OD 2022'!G$21)</f>
        <v>120646492.43466298</v>
      </c>
      <c r="F49" s="118">
        <f>SUM('Allocation OD 2022'!H$21)</f>
        <v>110352197.76119724</v>
      </c>
      <c r="G49" s="118">
        <f>SUM('Allocation OD 2022'!I$21)</f>
        <v>0</v>
      </c>
      <c r="H49" s="118">
        <f>SUM('Allocation OD 2022'!J$21)</f>
        <v>113473742.99962173</v>
      </c>
      <c r="I49" s="118">
        <f>SUM('Allocation OD 2022'!K$21)</f>
        <v>7172749.4350412516</v>
      </c>
      <c r="J49" s="115">
        <f>'Allocation OD 2022'!L21</f>
        <v>0.33</v>
      </c>
      <c r="K49" s="116">
        <f>SUMIF('Allocation OD 2022'!N$21:N$21,$K$16,'Allocation OD 2022'!F$21:$F$21)</f>
        <v>0</v>
      </c>
      <c r="L49" s="116">
        <f>SUMIF('Allocation OD 2022'!O$21:O$21,$K$16,'Allocation OD 2022'!$F$21:G$21)</f>
        <v>6</v>
      </c>
      <c r="M49" s="4"/>
      <c r="N49" s="5"/>
      <c r="O49" s="5"/>
      <c r="P49" s="5"/>
      <c r="Q49" s="5"/>
      <c r="R49" s="5"/>
      <c r="S49" s="291"/>
      <c r="T49" s="5"/>
      <c r="U49" s="5"/>
      <c r="V49" s="5"/>
      <c r="W49" s="5"/>
      <c r="X49" s="5"/>
      <c r="Y49" s="5"/>
      <c r="Z49" s="5"/>
      <c r="AA49" s="5"/>
      <c r="AB49" s="5"/>
      <c r="AC49" s="5"/>
      <c r="AD49" s="5"/>
    </row>
    <row r="50" spans="1:30" ht="64.900000000000006" hidden="1" customHeight="1" outlineLevel="1" x14ac:dyDescent="0.25">
      <c r="A50" s="42"/>
      <c r="B50" s="247">
        <v>45047</v>
      </c>
      <c r="C50" s="132" t="s">
        <v>426</v>
      </c>
      <c r="D50" s="117">
        <f>'Allocation OD 2023-1'!F21</f>
        <v>3</v>
      </c>
      <c r="E50" s="118">
        <f>'Allocation OD 2023-1'!G21</f>
        <v>131430536.45116918</v>
      </c>
      <c r="F50" s="118">
        <f>'Allocation OD 2023-1'!H21</f>
        <v>123616647.51246563</v>
      </c>
      <c r="G50" s="118">
        <f>'Allocation OD 2023-1'!I21</f>
        <v>0</v>
      </c>
      <c r="H50" s="118">
        <f>'Allocation OD 2023-1'!J21</f>
        <v>123616647.40182257</v>
      </c>
      <c r="I50" s="118">
        <f>'Allocation OD 2023-1'!K21</f>
        <v>7813889.0493466174</v>
      </c>
      <c r="J50" s="124">
        <f>'Allocation OD 2023-1'!L21</f>
        <v>0.17</v>
      </c>
      <c r="K50" s="116">
        <f>SUMIF('Allocation OD 2023-1'!N$21,$K$16,'Allocation OD 2023-1'!$F$21)</f>
        <v>0</v>
      </c>
      <c r="L50" s="116">
        <f>SUMIF('Allocation OD 2023-1'!O$21,$K$16,'Allocation OD 2023-1'!$F$21)</f>
        <v>3</v>
      </c>
      <c r="M50" s="4"/>
      <c r="N50" s="240"/>
      <c r="O50" s="240"/>
      <c r="P50" s="240"/>
      <c r="Q50" s="240"/>
      <c r="R50" s="240"/>
      <c r="S50" s="291"/>
      <c r="T50" s="240"/>
      <c r="U50" s="240"/>
      <c r="V50" s="240"/>
      <c r="W50" s="240"/>
      <c r="X50" s="240"/>
      <c r="Y50" s="240"/>
      <c r="Z50" s="240"/>
      <c r="AA50" s="240"/>
      <c r="AB50" s="240"/>
      <c r="AC50" s="240"/>
      <c r="AD50" s="240"/>
    </row>
    <row r="51" spans="1:30" ht="64.900000000000006" hidden="1" customHeight="1" outlineLevel="1" x14ac:dyDescent="0.25">
      <c r="A51" s="42"/>
      <c r="B51" s="247">
        <v>45200</v>
      </c>
      <c r="C51" s="132" t="s">
        <v>501</v>
      </c>
      <c r="D51" s="117">
        <f>'Allocation OD 2023-2'!F17</f>
        <v>4</v>
      </c>
      <c r="E51" s="118">
        <f>'Allocation OD 2023-2'!G17</f>
        <v>95977991.746905088</v>
      </c>
      <c r="F51" s="118">
        <f>'Allocation OD 2023-2'!H17</f>
        <v>90271849.260385156</v>
      </c>
      <c r="G51" s="118">
        <f>'Allocation OD 2023-2'!I17</f>
        <v>0</v>
      </c>
      <c r="H51" s="118">
        <f>'Allocation OD 2023-2'!J17</f>
        <v>90271849.179587349</v>
      </c>
      <c r="I51" s="118">
        <f>'Allocation OD 2023-2'!K17</f>
        <v>5706142.5673177345</v>
      </c>
      <c r="J51" s="124">
        <f>'Allocation OD 2023-2'!L17</f>
        <v>0.17</v>
      </c>
      <c r="K51" s="116">
        <f>SUMIF('Allocation OD 2023-2'!N$17,$K$16,'Allocation OD 2023-2'!$F$17)</f>
        <v>0</v>
      </c>
      <c r="L51" s="116">
        <f>SUMIF('Allocation OD 2023-2'!O$17,$K$16,'Allocation OD 2023-2'!$F$17)</f>
        <v>4</v>
      </c>
      <c r="M51" s="4"/>
      <c r="N51" s="240"/>
      <c r="O51" s="240"/>
      <c r="P51" s="240"/>
      <c r="Q51" s="240"/>
      <c r="R51" s="240"/>
      <c r="S51" s="291"/>
      <c r="T51" s="240"/>
      <c r="U51" s="240"/>
      <c r="V51" s="240"/>
      <c r="W51" s="240"/>
      <c r="X51" s="240"/>
      <c r="Y51" s="240"/>
      <c r="Z51" s="240"/>
      <c r="AA51" s="240"/>
      <c r="AB51" s="240"/>
      <c r="AC51" s="240"/>
      <c r="AD51" s="240"/>
    </row>
    <row r="52" spans="1:30" ht="46.5" collapsed="1" x14ac:dyDescent="0.25">
      <c r="A52" s="42"/>
      <c r="B52" s="173" t="s">
        <v>2</v>
      </c>
      <c r="C52" s="172" t="s">
        <v>19</v>
      </c>
      <c r="D52" s="109">
        <f>SUM(D53:D54)</f>
        <v>3</v>
      </c>
      <c r="E52" s="110">
        <f>SUM(E53:E54)</f>
        <v>412121959.77999997</v>
      </c>
      <c r="F52" s="110">
        <f t="shared" ref="F52:I52" si="13">SUM(F53:F54)</f>
        <v>412121959.77999997</v>
      </c>
      <c r="G52" s="110">
        <f t="shared" si="13"/>
        <v>-40785493.569999993</v>
      </c>
      <c r="H52" s="110">
        <f t="shared" si="13"/>
        <v>371336466.21000004</v>
      </c>
      <c r="I52" s="110">
        <f t="shared" si="13"/>
        <v>0</v>
      </c>
      <c r="J52" s="122">
        <f>SUMPRODUCT(E53:E54,J53:J54)/SUM(E53:E54)</f>
        <v>0.98728752956237331</v>
      </c>
      <c r="K52" s="109">
        <f t="shared" ref="K52" si="14">SUM(K53)</f>
        <v>0</v>
      </c>
      <c r="L52" s="109">
        <f>SUM(L53:L54)</f>
        <v>3</v>
      </c>
      <c r="M52" s="4"/>
      <c r="N52" s="5"/>
      <c r="O52" s="5"/>
      <c r="P52" s="5"/>
      <c r="Q52" s="5"/>
      <c r="R52" s="5"/>
      <c r="S52" s="291"/>
      <c r="T52" s="5"/>
      <c r="U52" s="5"/>
      <c r="V52" s="5"/>
      <c r="W52" s="5"/>
      <c r="X52" s="5"/>
      <c r="Y52" s="5"/>
      <c r="Z52" s="5"/>
      <c r="AA52" s="5"/>
      <c r="AB52" s="5"/>
      <c r="AC52" s="5"/>
      <c r="AD52" s="5"/>
    </row>
    <row r="53" spans="1:30" ht="23.25" hidden="1" outlineLevel="1" x14ac:dyDescent="0.25">
      <c r="A53" s="42"/>
      <c r="B53" s="132">
        <v>2019</v>
      </c>
      <c r="C53" s="142" t="s">
        <v>69</v>
      </c>
      <c r="D53" s="174">
        <f>'Allocation OD 2019'!F19</f>
        <v>1</v>
      </c>
      <c r="E53" s="118">
        <f>'Allocation OD 2019'!G19</f>
        <v>5999872</v>
      </c>
      <c r="F53" s="118">
        <f>'Allocation OD 2019'!H19</f>
        <v>5999872</v>
      </c>
      <c r="G53" s="118">
        <f>'Allocation OD 2019'!I19</f>
        <v>0</v>
      </c>
      <c r="H53" s="118">
        <f>'Allocation OD 2019'!J19</f>
        <v>5999872</v>
      </c>
      <c r="I53" s="118">
        <f>'Allocation OD 2019'!K19</f>
        <v>0</v>
      </c>
      <c r="J53" s="124">
        <f>'Allocation OD 2019'!L19</f>
        <v>0.1268</v>
      </c>
      <c r="K53" s="116">
        <f>SUMIF('Allocation OD 2019'!M$19,$K$16,'Allocation OD 2019'!$F$19)</f>
        <v>0</v>
      </c>
      <c r="L53" s="116">
        <f>SUMIF('Allocation OD 2019'!N$19,$K$16,'Allocation OD 2019'!$F$19)</f>
        <v>1</v>
      </c>
      <c r="M53" s="4"/>
      <c r="N53" s="5"/>
      <c r="O53" s="5"/>
      <c r="P53" s="5"/>
      <c r="Q53" s="5"/>
      <c r="R53" s="5"/>
      <c r="S53" s="291"/>
      <c r="T53" s="5"/>
      <c r="U53" s="5"/>
      <c r="V53" s="5"/>
      <c r="W53" s="5"/>
      <c r="X53" s="5"/>
      <c r="Y53" s="5"/>
      <c r="Z53" s="5"/>
      <c r="AA53" s="5"/>
      <c r="AB53" s="5"/>
      <c r="AC53" s="5"/>
      <c r="AD53" s="5"/>
    </row>
    <row r="54" spans="1:30" ht="23.25" hidden="1" outlineLevel="1" x14ac:dyDescent="0.25">
      <c r="A54" s="43"/>
      <c r="B54" s="247">
        <v>45200</v>
      </c>
      <c r="C54" s="132" t="s">
        <v>501</v>
      </c>
      <c r="D54" s="125">
        <f>SUM('Allocation OD 2023-2'!F18:F19)</f>
        <v>2</v>
      </c>
      <c r="E54" s="126">
        <f>SUM('Allocation OD 2023-2'!G18:G19)</f>
        <v>406122087.77999997</v>
      </c>
      <c r="F54" s="126">
        <f>SUM('Allocation OD 2023-2'!H18:H19)</f>
        <v>406122087.77999997</v>
      </c>
      <c r="G54" s="126">
        <f>SUM('Allocation OD 2023-2'!I18:I19)</f>
        <v>-40785493.569999993</v>
      </c>
      <c r="H54" s="126">
        <f>SUM('Allocation OD 2023-2'!J18:J19)</f>
        <v>365336594.21000004</v>
      </c>
      <c r="I54" s="126">
        <f>SUM('Allocation OD 2023-2'!K18:K19)</f>
        <v>0</v>
      </c>
      <c r="J54" s="127">
        <v>1</v>
      </c>
      <c r="K54" s="116">
        <f>SUMIF('Allocation OD 2023-2'!N18:N19,$K$16,'Allocation OD 2023-2'!F18:F19)</f>
        <v>0</v>
      </c>
      <c r="L54" s="116">
        <f>SUMIF('Allocation OD 2023-2'!O18:O19,$K$16,'Allocation OD 2023-2'!F18:F19)</f>
        <v>2</v>
      </c>
      <c r="M54" s="4"/>
      <c r="N54" s="240"/>
      <c r="O54" s="240"/>
      <c r="P54" s="240"/>
      <c r="Q54" s="240"/>
      <c r="R54" s="240"/>
      <c r="S54" s="291"/>
      <c r="T54" s="240"/>
      <c r="U54" s="240"/>
      <c r="V54" s="240"/>
      <c r="W54" s="240"/>
      <c r="X54" s="240"/>
      <c r="Y54" s="240"/>
      <c r="Z54" s="240"/>
      <c r="AA54" s="240"/>
      <c r="AB54" s="240"/>
      <c r="AC54" s="240"/>
      <c r="AD54" s="240"/>
    </row>
    <row r="55" spans="1:30" ht="64.900000000000006" customHeight="1" collapsed="1" x14ac:dyDescent="0.25">
      <c r="A55" s="42"/>
      <c r="B55" s="140" t="s">
        <v>5</v>
      </c>
      <c r="C55" s="120" t="s">
        <v>19</v>
      </c>
      <c r="D55" s="109">
        <f>SUM(D56:D57)</f>
        <v>4</v>
      </c>
      <c r="E55" s="110">
        <f t="shared" ref="E55:I55" si="15">SUM(E56:E57)</f>
        <v>5053935.88</v>
      </c>
      <c r="F55" s="110">
        <f t="shared" si="15"/>
        <v>4855280.88</v>
      </c>
      <c r="G55" s="110">
        <f t="shared" si="15"/>
        <v>100000</v>
      </c>
      <c r="H55" s="110">
        <f t="shared" si="15"/>
        <v>4955280.88</v>
      </c>
      <c r="I55" s="110">
        <f t="shared" si="15"/>
        <v>98655</v>
      </c>
      <c r="J55" s="111">
        <f>SUMPRODUCT(E56:E57,J56:J57)/SUM(E56:E57)</f>
        <v>0.10811753058331243</v>
      </c>
      <c r="K55" s="109">
        <f>SUM(K56:K57)</f>
        <v>0</v>
      </c>
      <c r="L55" s="109">
        <f>SUM(L56:L57)</f>
        <v>4</v>
      </c>
      <c r="M55" s="4"/>
      <c r="N55" s="5"/>
      <c r="O55" s="5"/>
      <c r="P55" s="5"/>
      <c r="Q55" s="5"/>
      <c r="R55" s="5"/>
      <c r="S55" s="291"/>
      <c r="T55" s="5"/>
      <c r="U55" s="5"/>
      <c r="V55" s="5"/>
      <c r="W55" s="5"/>
      <c r="X55" s="5"/>
      <c r="Y55" s="5"/>
      <c r="Z55" s="5"/>
      <c r="AA55" s="5"/>
      <c r="AB55" s="5"/>
      <c r="AC55" s="5"/>
      <c r="AD55" s="5"/>
    </row>
    <row r="56" spans="1:30" ht="64.900000000000006" hidden="1" customHeight="1" outlineLevel="1" x14ac:dyDescent="0.25">
      <c r="A56" s="42"/>
      <c r="B56" s="132">
        <v>2019</v>
      </c>
      <c r="C56" s="132" t="s">
        <v>69</v>
      </c>
      <c r="D56" s="117">
        <f>SUM('Allocation OD 2019'!F$21)</f>
        <v>2</v>
      </c>
      <c r="E56" s="118">
        <f>SUM('Allocation OD 2019'!G$21)</f>
        <v>3153608.58</v>
      </c>
      <c r="F56" s="118">
        <f>SUM('Allocation OD 2019'!H$21)</f>
        <v>3054962.58</v>
      </c>
      <c r="G56" s="118">
        <f>SUM('Allocation OD 2019'!I$21)</f>
        <v>0</v>
      </c>
      <c r="H56" s="118">
        <f>SUM('Allocation OD 2019'!J$21)</f>
        <v>3054962.58</v>
      </c>
      <c r="I56" s="118">
        <f>SUM('Allocation OD 2019'!K$21)</f>
        <v>98646</v>
      </c>
      <c r="J56" s="115">
        <f>'Allocation OD 2019'!L21</f>
        <v>0.1109</v>
      </c>
      <c r="K56" s="116">
        <f>SUMIF('Allocation OD 2019'!M$21,$K$16,'Allocation OD 2019'!$F$21)</f>
        <v>0</v>
      </c>
      <c r="L56" s="116">
        <f>SUMIF('Allocation OD 2019'!N$21,$K$16,'Allocation OD 2019'!$F$21)</f>
        <v>2</v>
      </c>
      <c r="M56" s="4"/>
      <c r="N56" s="5"/>
      <c r="O56" s="28"/>
      <c r="P56" s="5"/>
      <c r="Q56" s="5"/>
      <c r="R56" s="5"/>
      <c r="S56" s="291"/>
      <c r="T56" s="5"/>
      <c r="U56" s="5"/>
      <c r="V56" s="5"/>
      <c r="W56" s="5"/>
      <c r="X56" s="5"/>
      <c r="Y56" s="5"/>
      <c r="Z56" s="5"/>
      <c r="AA56" s="5"/>
      <c r="AB56" s="5"/>
      <c r="AC56" s="5"/>
      <c r="AD56" s="5"/>
    </row>
    <row r="57" spans="1:30" ht="64.900000000000006" hidden="1" customHeight="1" outlineLevel="1" x14ac:dyDescent="0.25">
      <c r="A57" s="42"/>
      <c r="B57" s="132">
        <v>2022</v>
      </c>
      <c r="C57" s="132" t="s">
        <v>72</v>
      </c>
      <c r="D57" s="113">
        <f>'Allocation OD 2022'!F$23</f>
        <v>2</v>
      </c>
      <c r="E57" s="114">
        <f>'Allocation OD 2022'!G$23</f>
        <v>1900327.2999999998</v>
      </c>
      <c r="F57" s="114">
        <f>'Allocation OD 2022'!H$23</f>
        <v>1800318.2999999998</v>
      </c>
      <c r="G57" s="114">
        <f>'Allocation OD 2022'!I$23</f>
        <v>100000</v>
      </c>
      <c r="H57" s="114">
        <f>'Allocation OD 2022'!J$23</f>
        <v>1900318.2999999998</v>
      </c>
      <c r="I57" s="114">
        <f>'Allocation OD 2022'!K$23</f>
        <v>9</v>
      </c>
      <c r="J57" s="115">
        <f>'Allocation OD 2022'!L$23</f>
        <v>0.10349999999999999</v>
      </c>
      <c r="K57" s="116">
        <f>SUMIF('Allocation OD 2022'!N$23,$K$16,'Allocation OD 2022'!$F$23)</f>
        <v>0</v>
      </c>
      <c r="L57" s="116">
        <f>SUMIF('Allocation OD 2022'!O$23,$K$16,'Allocation OD 2022'!$F$23)</f>
        <v>2</v>
      </c>
      <c r="M57" s="4"/>
      <c r="N57" s="5"/>
      <c r="O57" s="5"/>
      <c r="P57" s="5"/>
      <c r="Q57" s="5"/>
      <c r="R57" s="5"/>
      <c r="S57" s="291"/>
      <c r="T57" s="5"/>
      <c r="U57" s="5"/>
      <c r="V57" s="5"/>
      <c r="W57" s="5"/>
      <c r="X57" s="5"/>
      <c r="Y57" s="5"/>
      <c r="Z57" s="5"/>
      <c r="AA57" s="5"/>
      <c r="AB57" s="5"/>
      <c r="AC57" s="5"/>
      <c r="AD57" s="5"/>
    </row>
    <row r="58" spans="1:30" ht="64.900000000000006" customHeight="1" collapsed="1" x14ac:dyDescent="0.25">
      <c r="A58" s="42"/>
      <c r="B58" s="141" t="s">
        <v>46</v>
      </c>
      <c r="C58" s="120" t="s">
        <v>19</v>
      </c>
      <c r="D58" s="109">
        <f>SUM(D59:D64)</f>
        <v>21</v>
      </c>
      <c r="E58" s="110">
        <f>SUM(E59:E64)</f>
        <v>111228829.7</v>
      </c>
      <c r="F58" s="110">
        <f t="shared" ref="F58:H58" si="16">SUM(F59:F64)</f>
        <v>85551255.230000004</v>
      </c>
      <c r="G58" s="110">
        <f t="shared" si="16"/>
        <v>9405780.620000001</v>
      </c>
      <c r="H58" s="110">
        <f t="shared" si="16"/>
        <v>94957035.850000009</v>
      </c>
      <c r="I58" s="110">
        <f>SUM(I59:I64)</f>
        <v>16271793.850000001</v>
      </c>
      <c r="J58" s="111">
        <f>SUMPRODUCT(E59:E64,J59:J64)/SUM(E59:E64)</f>
        <v>0.43804397602393014</v>
      </c>
      <c r="K58" s="109">
        <f>SUM(K59:K64)</f>
        <v>14</v>
      </c>
      <c r="L58" s="109">
        <f>SUM(L59:L64)</f>
        <v>21</v>
      </c>
      <c r="M58" s="4"/>
      <c r="N58" s="5"/>
      <c r="O58" s="5"/>
      <c r="P58" s="5"/>
      <c r="Q58" s="5"/>
      <c r="R58" s="5"/>
      <c r="S58" s="291"/>
      <c r="T58" s="5"/>
      <c r="U58" s="5"/>
      <c r="V58" s="5"/>
      <c r="W58" s="5"/>
      <c r="X58" s="5"/>
      <c r="Y58" s="5"/>
      <c r="Z58" s="5"/>
      <c r="AA58" s="5"/>
      <c r="AB58" s="5"/>
      <c r="AC58" s="5"/>
      <c r="AD58" s="5"/>
    </row>
    <row r="59" spans="1:30" ht="23.25" hidden="1" customHeight="1" outlineLevel="1" x14ac:dyDescent="0.25">
      <c r="A59" s="42"/>
      <c r="B59" s="132">
        <v>2019</v>
      </c>
      <c r="C59" s="142" t="s">
        <v>69</v>
      </c>
      <c r="D59" s="113">
        <f>'Allocation OD 2019'!F$23</f>
        <v>10</v>
      </c>
      <c r="E59" s="114">
        <f>'Allocation OD 2019'!G$23</f>
        <v>38154280.700000003</v>
      </c>
      <c r="F59" s="114">
        <f>'Allocation OD 2019'!H$23</f>
        <v>34731774</v>
      </c>
      <c r="G59" s="114">
        <f>'Allocation OD 2019'!I$23</f>
        <v>1400000</v>
      </c>
      <c r="H59" s="114">
        <f>'Allocation OD 2019'!J$23</f>
        <v>36131774</v>
      </c>
      <c r="I59" s="114">
        <f>'Allocation OD 2019'!K$23</f>
        <v>2022506.7000000002</v>
      </c>
      <c r="J59" s="115">
        <f>'Allocation OD 2019'!L$23</f>
        <v>0.40200000000000002</v>
      </c>
      <c r="K59" s="116">
        <f>SUMIF('Allocation OD 2019'!M$23,$K$16,'Allocation OD 2019'!$F$23)</f>
        <v>10</v>
      </c>
      <c r="L59" s="116">
        <f>SUMIF('Allocation OD 2019'!N$23,$K$16,'Allocation OD 2019'!$F$23)</f>
        <v>10</v>
      </c>
      <c r="M59" s="4"/>
      <c r="N59" s="5"/>
      <c r="O59" s="5"/>
      <c r="P59" s="5"/>
      <c r="Q59" s="5"/>
      <c r="R59" s="5"/>
      <c r="S59" s="291"/>
      <c r="T59" s="5"/>
      <c r="U59" s="5"/>
      <c r="V59" s="5"/>
      <c r="W59" s="5"/>
      <c r="X59" s="5"/>
      <c r="Y59" s="5"/>
      <c r="Z59" s="5"/>
      <c r="AA59" s="5"/>
      <c r="AB59" s="5"/>
      <c r="AC59" s="5"/>
      <c r="AD59" s="5"/>
    </row>
    <row r="60" spans="1:30" ht="23.25" hidden="1" customHeight="1" outlineLevel="1" x14ac:dyDescent="0.25">
      <c r="A60" s="42"/>
      <c r="B60" s="132">
        <v>2020</v>
      </c>
      <c r="C60" s="142" t="s">
        <v>70</v>
      </c>
      <c r="D60" s="113">
        <f>'Allocation OD 2020'!F$21</f>
        <v>3</v>
      </c>
      <c r="E60" s="114">
        <f>'Allocation OD 2020'!G$21</f>
        <v>16201850</v>
      </c>
      <c r="F60" s="114">
        <f>'Allocation OD 2020'!H$21</f>
        <v>14726950</v>
      </c>
      <c r="G60" s="114">
        <f>'Allocation OD 2020'!I$21</f>
        <v>0</v>
      </c>
      <c r="H60" s="114">
        <f>'Allocation OD 2020'!J$21</f>
        <v>14726950</v>
      </c>
      <c r="I60" s="114">
        <f>'Allocation OD 2020'!K$21</f>
        <v>1474900</v>
      </c>
      <c r="J60" s="115">
        <f>'Allocation OD 2020'!L$21</f>
        <v>0.44333333333333336</v>
      </c>
      <c r="K60" s="116">
        <f>SUMIF('Allocation OD 2020'!M$21,$K$16,'Allocation OD 2020'!$F$21)</f>
        <v>3</v>
      </c>
      <c r="L60" s="116">
        <f>SUMIF('Allocation OD 2020'!N$21,$K$16,'Allocation OD 2020'!$F$21)</f>
        <v>3</v>
      </c>
      <c r="M60" s="4"/>
      <c r="N60" s="5"/>
      <c r="O60" s="5"/>
      <c r="P60" s="5"/>
      <c r="Q60" s="5"/>
      <c r="R60" s="5"/>
      <c r="S60" s="291"/>
      <c r="T60" s="5"/>
      <c r="U60" s="5"/>
      <c r="V60" s="5"/>
      <c r="W60" s="5"/>
      <c r="X60" s="5"/>
      <c r="Y60" s="5"/>
      <c r="Z60" s="5"/>
      <c r="AA60" s="5"/>
      <c r="AB60" s="5"/>
      <c r="AC60" s="5"/>
      <c r="AD60" s="5"/>
    </row>
    <row r="61" spans="1:30" ht="23.25" hidden="1" customHeight="1" outlineLevel="1" x14ac:dyDescent="0.25">
      <c r="A61" s="42"/>
      <c r="B61" s="132">
        <v>2021</v>
      </c>
      <c r="C61" s="142" t="s">
        <v>71</v>
      </c>
      <c r="D61" s="117">
        <f>SUM('Allocation OD 2021'!F$21:'Allocation OD 2021'!F$22)</f>
        <v>3</v>
      </c>
      <c r="E61" s="118">
        <f>SUM('Allocation OD 2021'!G$21:'Allocation OD 2021'!G$22)</f>
        <v>19331671</v>
      </c>
      <c r="F61" s="118">
        <f>SUM('Allocation OD 2021'!H$21:'Allocation OD 2021'!H$22)</f>
        <v>18221171.23</v>
      </c>
      <c r="G61" s="118">
        <f>SUM('Allocation OD 2021'!I$21:'Allocation OD 2021'!I$22)</f>
        <v>710500</v>
      </c>
      <c r="H61" s="118">
        <f>SUM('Allocation OD 2021'!J$21:'Allocation OD 2021'!J$22)</f>
        <v>18931671.23</v>
      </c>
      <c r="I61" s="118">
        <f>SUM('Allocation OD 2021'!K$21:'Allocation OD 2021'!K$22)</f>
        <v>399999.77000000142</v>
      </c>
      <c r="J61" s="119">
        <f>SUMPRODUCT('Allocation OD 2021'!L$21:L$22,'Allocation OD 2021'!G$21:G$22)/SUM('Allocation OD 2021'!G$21:G$22)</f>
        <v>0.40385407356715031</v>
      </c>
      <c r="K61" s="116">
        <f>SUMIF('Allocation OD 2021'!M$21:M$22,$K$16,'Allocation OD 2021'!$F$21:$F$22)</f>
        <v>1</v>
      </c>
      <c r="L61" s="116">
        <f>SUMIF('Allocation OD 2021'!N$21:N$22,$K$16,'Allocation OD 2021'!$F$21:$F$22)</f>
        <v>3</v>
      </c>
      <c r="M61" s="4"/>
      <c r="N61" s="5"/>
      <c r="O61" s="5"/>
      <c r="P61" s="5"/>
      <c r="Q61" s="5"/>
      <c r="R61" s="5"/>
      <c r="S61" s="291"/>
      <c r="T61" s="5"/>
      <c r="U61" s="5"/>
      <c r="V61" s="5"/>
      <c r="W61" s="5"/>
      <c r="X61" s="5"/>
      <c r="Y61" s="5"/>
      <c r="Z61" s="5"/>
      <c r="AA61" s="5"/>
      <c r="AB61" s="5"/>
      <c r="AC61" s="5"/>
      <c r="AD61" s="5"/>
    </row>
    <row r="62" spans="1:30" ht="23.25" hidden="1" customHeight="1" outlineLevel="1" x14ac:dyDescent="0.25">
      <c r="A62" s="42"/>
      <c r="B62" s="132">
        <v>2022</v>
      </c>
      <c r="C62" s="142" t="s">
        <v>72</v>
      </c>
      <c r="D62" s="113">
        <f>'Allocation OD 2022'!F$22</f>
        <v>3</v>
      </c>
      <c r="E62" s="114">
        <f>'Allocation OD 2022'!G$22</f>
        <v>17051512</v>
      </c>
      <c r="F62" s="114">
        <f>'Allocation OD 2022'!H$22</f>
        <v>4557000</v>
      </c>
      <c r="G62" s="114">
        <f>'Allocation OD 2022'!I$22</f>
        <v>4459000</v>
      </c>
      <c r="H62" s="114">
        <f>'Allocation OD 2022'!J$22</f>
        <v>9016000</v>
      </c>
      <c r="I62" s="114">
        <f>'Allocation OD 2022'!K$22</f>
        <v>8035512</v>
      </c>
      <c r="J62" s="115">
        <f>'Allocation OD 2022'!L$22</f>
        <v>0.49</v>
      </c>
      <c r="K62" s="116">
        <f>SUMIF('Allocation OD 2022'!N$22,$K$16,'Allocation OD 2022'!F$22)</f>
        <v>0</v>
      </c>
      <c r="L62" s="116">
        <f>SUMIF('Allocation OD 2022'!O$22,$K$16,'Allocation OD 2022'!F$22)</f>
        <v>3</v>
      </c>
      <c r="M62" s="4"/>
      <c r="N62" s="5"/>
      <c r="O62" s="5"/>
      <c r="P62" s="5"/>
      <c r="Q62" s="5"/>
      <c r="R62" s="5"/>
      <c r="S62" s="291"/>
      <c r="T62" s="5"/>
      <c r="U62" s="5"/>
      <c r="V62" s="5"/>
      <c r="W62" s="5"/>
      <c r="X62" s="5"/>
      <c r="Y62" s="5"/>
      <c r="Z62" s="5"/>
      <c r="AA62" s="5"/>
      <c r="AB62" s="5"/>
      <c r="AC62" s="5"/>
      <c r="AD62" s="5"/>
    </row>
    <row r="63" spans="1:30" ht="23.25" hidden="1" customHeight="1" outlineLevel="1" x14ac:dyDescent="0.25">
      <c r="A63" s="42"/>
      <c r="B63" s="247">
        <v>45047</v>
      </c>
      <c r="C63" s="132" t="s">
        <v>426</v>
      </c>
      <c r="D63" s="113">
        <f>'Allocation OD 2023-1'!F22</f>
        <v>1</v>
      </c>
      <c r="E63" s="114">
        <f>'Allocation OD 2023-1'!G22</f>
        <v>9459616</v>
      </c>
      <c r="F63" s="114">
        <f>'Allocation OD 2023-1'!H22</f>
        <v>7135460</v>
      </c>
      <c r="G63" s="114">
        <f>'Allocation OD 2023-1'!I22</f>
        <v>1611280.62</v>
      </c>
      <c r="H63" s="114">
        <f>'Allocation OD 2023-1'!J22</f>
        <v>8746740.620000001</v>
      </c>
      <c r="I63" s="114">
        <f>'Allocation OD 2023-1'!K22</f>
        <v>712875.37999999989</v>
      </c>
      <c r="J63" s="115">
        <f>'Allocation OD 2023-1'!L22</f>
        <v>0.49</v>
      </c>
      <c r="K63" s="116">
        <f>SUMIF('Allocation OD 2023-1'!N$22,$K$16,'Allocation OD 2023-1'!F$22)</f>
        <v>0</v>
      </c>
      <c r="L63" s="116">
        <f>SUMIF('Allocation OD 2023-1'!O$22,$K$16,'Allocation OD 2023-1'!$F$22)</f>
        <v>1</v>
      </c>
      <c r="M63" s="4"/>
      <c r="N63" s="240"/>
      <c r="O63" s="240"/>
      <c r="P63" s="240"/>
      <c r="Q63" s="240"/>
      <c r="R63" s="240"/>
      <c r="S63" s="291"/>
      <c r="T63" s="240"/>
      <c r="U63" s="240"/>
      <c r="V63" s="240"/>
      <c r="W63" s="240"/>
      <c r="X63" s="240"/>
      <c r="Y63" s="240"/>
      <c r="Z63" s="240"/>
      <c r="AA63" s="240"/>
      <c r="AB63" s="240"/>
      <c r="AC63" s="240"/>
      <c r="AD63" s="240"/>
    </row>
    <row r="64" spans="1:30" ht="23.25" hidden="1" customHeight="1" outlineLevel="1" x14ac:dyDescent="0.25">
      <c r="A64" s="42"/>
      <c r="B64" s="247">
        <v>45200</v>
      </c>
      <c r="C64" s="132" t="s">
        <v>501</v>
      </c>
      <c r="D64" s="113">
        <f>'Allocation OD 2023-2'!F20</f>
        <v>1</v>
      </c>
      <c r="E64" s="114">
        <f>'Allocation OD 2023-2'!G20</f>
        <v>11029900</v>
      </c>
      <c r="F64" s="114">
        <f>'Allocation OD 2023-2'!H20</f>
        <v>6178900</v>
      </c>
      <c r="G64" s="114">
        <f>'Allocation OD 2023-2'!I20</f>
        <v>1225000</v>
      </c>
      <c r="H64" s="114">
        <f>'Allocation OD 2023-2'!J20</f>
        <v>7403900</v>
      </c>
      <c r="I64" s="114">
        <f>'Allocation OD 2023-2'!K20</f>
        <v>3626000</v>
      </c>
      <c r="J64" s="115">
        <f>'Allocation OD 2023-2'!L20</f>
        <v>0.49</v>
      </c>
      <c r="K64" s="116">
        <f>SUMIF('Allocation OD 2023-2'!N$20,$K$16,'Allocation OD 2023-2'!F$20)</f>
        <v>0</v>
      </c>
      <c r="L64" s="116">
        <f>SUMIF('Allocation OD 2023-2'!O$20,$K$16,'Allocation OD 2023-2'!$F$20)</f>
        <v>1</v>
      </c>
      <c r="M64" s="4"/>
      <c r="N64" s="240"/>
      <c r="O64" s="240"/>
      <c r="P64" s="240"/>
      <c r="Q64" s="240"/>
      <c r="R64" s="240"/>
      <c r="S64" s="291"/>
      <c r="T64" s="240"/>
      <c r="U64" s="240"/>
      <c r="V64" s="240"/>
      <c r="W64" s="240"/>
      <c r="X64" s="240"/>
      <c r="Y64" s="240"/>
      <c r="Z64" s="240"/>
      <c r="AA64" s="240"/>
      <c r="AB64" s="240"/>
      <c r="AC64" s="240"/>
      <c r="AD64" s="240"/>
    </row>
    <row r="65" spans="1:30" ht="46.5" collapsed="1" x14ac:dyDescent="0.25">
      <c r="A65" s="42"/>
      <c r="B65" s="143" t="s">
        <v>4</v>
      </c>
      <c r="C65" s="120" t="s">
        <v>19</v>
      </c>
      <c r="D65" s="109">
        <f>SUM(D66:D70)</f>
        <v>5</v>
      </c>
      <c r="E65" s="110">
        <f>SUM(E66:E70)</f>
        <v>52876259.480000004</v>
      </c>
      <c r="F65" s="110">
        <f t="shared" ref="F65:I65" si="17">SUM(F66:F70)</f>
        <v>37412379.123199999</v>
      </c>
      <c r="G65" s="110">
        <f t="shared" si="17"/>
        <v>7560000</v>
      </c>
      <c r="H65" s="110">
        <f t="shared" si="17"/>
        <v>44972379.123199999</v>
      </c>
      <c r="I65" s="110">
        <f t="shared" si="17"/>
        <v>7903880.3568000011</v>
      </c>
      <c r="J65" s="111">
        <f>SUMPRODUCT(E66:E69,J66:J69)/SUM(E66:E69)</f>
        <v>0.23832846691933007</v>
      </c>
      <c r="K65" s="109">
        <f>SUM(K66:K70)</f>
        <v>0</v>
      </c>
      <c r="L65" s="109">
        <f>SUM(L66:L70)</f>
        <v>5</v>
      </c>
      <c r="M65" s="4"/>
      <c r="N65" s="5"/>
      <c r="O65" s="5"/>
      <c r="P65" s="5"/>
      <c r="Q65" s="5"/>
      <c r="R65" s="5"/>
      <c r="S65" s="291"/>
      <c r="T65" s="5"/>
      <c r="U65" s="5"/>
      <c r="V65" s="5"/>
      <c r="W65" s="5"/>
      <c r="X65" s="5"/>
      <c r="Y65" s="5"/>
      <c r="Z65" s="5"/>
      <c r="AA65" s="5"/>
      <c r="AB65" s="5"/>
      <c r="AC65" s="5"/>
      <c r="AD65" s="5"/>
    </row>
    <row r="66" spans="1:30" ht="23.25" hidden="1" outlineLevel="1" x14ac:dyDescent="0.25">
      <c r="A66" s="43"/>
      <c r="B66" s="137">
        <v>2019</v>
      </c>
      <c r="C66" s="137" t="s">
        <v>69</v>
      </c>
      <c r="D66" s="113">
        <f>SUM('Allocation OD 2019'!F$20)</f>
        <v>1</v>
      </c>
      <c r="E66" s="114">
        <f>SUM('Allocation OD 2019'!G$20)</f>
        <v>24500000</v>
      </c>
      <c r="F66" s="114">
        <f>SUM('Allocation OD 2019'!H$20)</f>
        <v>22477868</v>
      </c>
      <c r="G66" s="114">
        <f>SUM('Allocation OD 2019'!I$20)</f>
        <v>0</v>
      </c>
      <c r="H66" s="114">
        <f>SUM('Allocation OD 2019'!J$20)</f>
        <v>22477868</v>
      </c>
      <c r="I66" s="114">
        <f>SUM('Allocation OD 2019'!K$20)</f>
        <v>2022132</v>
      </c>
      <c r="J66" s="115">
        <f>'Allocation OD 2019'!L20</f>
        <v>0.3427</v>
      </c>
      <c r="K66" s="116">
        <f>SUMIF('Allocation OD 2019'!M$20,$K$16,'Allocation OD 2019'!$F$20)+SUMIF('Allocation OD 2019'!M$19,$K$16,'Allocation OD 2019'!$F$19)</f>
        <v>0</v>
      </c>
      <c r="L66" s="116">
        <f>SUMIF('Allocation OD 2019'!N$20,$K$16,'Allocation OD 2019'!$F$20)</f>
        <v>1</v>
      </c>
      <c r="M66" s="4"/>
      <c r="N66" s="5"/>
      <c r="O66" s="5"/>
      <c r="P66" s="5"/>
      <c r="Q66" s="5"/>
      <c r="R66" s="5"/>
      <c r="S66" s="291"/>
      <c r="T66" s="5"/>
      <c r="U66" s="5"/>
      <c r="V66" s="5"/>
      <c r="W66" s="5"/>
      <c r="X66" s="5"/>
      <c r="Y66" s="5"/>
      <c r="Z66" s="5"/>
      <c r="AA66" s="5"/>
      <c r="AB66" s="5"/>
      <c r="AC66" s="5"/>
      <c r="AD66" s="5"/>
    </row>
    <row r="67" spans="1:30" ht="23.25" hidden="1" outlineLevel="1" x14ac:dyDescent="0.25">
      <c r="A67" s="43"/>
      <c r="B67" s="137">
        <v>2021</v>
      </c>
      <c r="C67" s="137" t="s">
        <v>71</v>
      </c>
      <c r="D67" s="113">
        <f>'Allocation OD 2021'!F$20</f>
        <v>2</v>
      </c>
      <c r="E67" s="114">
        <f>'Allocation OD 2021'!G$20</f>
        <v>2092868.48</v>
      </c>
      <c r="F67" s="114">
        <f>'Allocation OD 2021'!H$20</f>
        <v>2092868.48</v>
      </c>
      <c r="G67" s="114">
        <f>'Allocation OD 2021'!I$20</f>
        <v>0</v>
      </c>
      <c r="H67" s="114">
        <f>'Allocation OD 2021'!J$20</f>
        <v>2092868.48</v>
      </c>
      <c r="I67" s="114">
        <f>'Allocation OD 2021'!K$20</f>
        <v>0</v>
      </c>
      <c r="J67" s="115">
        <f>'Allocation OD 2021'!L$20</f>
        <v>6.2717370705059103E-2</v>
      </c>
      <c r="K67" s="116">
        <f>SUMIF('Allocation OD 2021'!M$20,$K$16,'Allocation OD 2021'!$F$20)</f>
        <v>0</v>
      </c>
      <c r="L67" s="116">
        <f>SUMIF('Allocation OD 2021'!N$20,$K$16,'Allocation OD 2021'!$F$20)</f>
        <v>2</v>
      </c>
      <c r="M67" s="4"/>
      <c r="N67" s="5"/>
      <c r="O67" s="5"/>
      <c r="P67" s="5"/>
      <c r="Q67" s="5"/>
      <c r="R67" s="5"/>
      <c r="S67" s="291"/>
      <c r="T67" s="5"/>
      <c r="U67" s="5"/>
      <c r="V67" s="5"/>
      <c r="W67" s="5"/>
      <c r="X67" s="5"/>
      <c r="Y67" s="5"/>
      <c r="Z67" s="5"/>
      <c r="AA67" s="5"/>
      <c r="AB67" s="5"/>
      <c r="AC67" s="5"/>
      <c r="AD67" s="5"/>
    </row>
    <row r="68" spans="1:30" ht="23.25" hidden="1" outlineLevel="1" x14ac:dyDescent="0.25">
      <c r="A68" s="43"/>
      <c r="B68" s="137">
        <v>2022</v>
      </c>
      <c r="C68" s="137" t="s">
        <v>72</v>
      </c>
      <c r="D68" s="125">
        <f>'Allocation OD 2022'!F$24</f>
        <v>1</v>
      </c>
      <c r="E68" s="126">
        <f>'Allocation OD 2022'!G$24</f>
        <v>5000000</v>
      </c>
      <c r="F68" s="126">
        <f>'Allocation OD 2022'!H$24</f>
        <v>2000000</v>
      </c>
      <c r="G68" s="126">
        <f>'Allocation OD 2022'!I$24</f>
        <v>3000000</v>
      </c>
      <c r="H68" s="126">
        <f>'Allocation OD 2022'!J$24</f>
        <v>5000000</v>
      </c>
      <c r="I68" s="126">
        <f>'Allocation OD 2022'!K$24</f>
        <v>0</v>
      </c>
      <c r="J68" s="127">
        <f>'Allocation OD 2022'!L$24</f>
        <v>0.1764</v>
      </c>
      <c r="K68" s="116">
        <f>SUMIF('Allocation OD 2022'!N$24,$K$16,'Allocation OD 2022'!$F$24)</f>
        <v>0</v>
      </c>
      <c r="L68" s="116">
        <f>SUMIF('Allocation OD 2022'!O$24,$K$16,'Allocation OD 2022'!$F$24)</f>
        <v>1</v>
      </c>
      <c r="M68" s="4"/>
      <c r="N68" s="5"/>
      <c r="O68" s="5"/>
      <c r="P68" s="5"/>
      <c r="Q68" s="5"/>
      <c r="R68" s="5"/>
      <c r="S68" s="291"/>
      <c r="T68" s="5"/>
      <c r="U68" s="5"/>
      <c r="V68" s="5"/>
      <c r="W68" s="5"/>
      <c r="X68" s="5"/>
      <c r="Y68" s="5"/>
      <c r="Z68" s="5"/>
      <c r="AA68" s="5"/>
      <c r="AB68" s="5"/>
      <c r="AC68" s="5"/>
      <c r="AD68" s="5"/>
    </row>
    <row r="69" spans="1:30" ht="23.25" hidden="1" outlineLevel="1" x14ac:dyDescent="0.25">
      <c r="A69" s="43"/>
      <c r="B69" s="247">
        <v>45047</v>
      </c>
      <c r="C69" s="132" t="s">
        <v>426</v>
      </c>
      <c r="D69" s="125">
        <f>'Allocation OD 2023-1'!F23</f>
        <v>1</v>
      </c>
      <c r="E69" s="126">
        <f>'Allocation OD 2023-1'!G23</f>
        <v>21283391</v>
      </c>
      <c r="F69" s="126">
        <f>'Allocation OD 2023-1'!H23</f>
        <v>10841642.643199999</v>
      </c>
      <c r="G69" s="126">
        <f>'Allocation OD 2023-1'!I23</f>
        <v>4560000</v>
      </c>
      <c r="H69" s="126">
        <f>'Allocation OD 2023-1'!J23</f>
        <v>15401642.643199999</v>
      </c>
      <c r="I69" s="126">
        <f>'Allocation OD 2023-1'!K23</f>
        <v>5881748.3568000011</v>
      </c>
      <c r="J69" s="127">
        <f>'Allocation OD 2023-1'!L23</f>
        <v>0.15</v>
      </c>
      <c r="K69" s="116">
        <f>SUMIF('Allocation OD 2023-1'!N$23,$K$16,'Allocation OD 2023-1'!$F$23)</f>
        <v>0</v>
      </c>
      <c r="L69" s="116">
        <f>SUMIF('Allocation OD 2023-1'!O$23,$K$16,'Allocation OD 2023-1'!$F$23)</f>
        <v>1</v>
      </c>
      <c r="M69" s="4"/>
      <c r="N69" s="240"/>
      <c r="O69" s="240"/>
      <c r="P69" s="240"/>
      <c r="Q69" s="240"/>
      <c r="R69" s="240"/>
      <c r="S69" s="291"/>
      <c r="T69" s="240"/>
      <c r="U69" s="240"/>
      <c r="V69" s="240"/>
      <c r="W69" s="240"/>
      <c r="X69" s="240"/>
      <c r="Y69" s="240"/>
      <c r="Z69" s="240"/>
      <c r="AA69" s="240"/>
      <c r="AB69" s="240"/>
      <c r="AC69" s="240"/>
      <c r="AD69" s="240"/>
    </row>
    <row r="70" spans="1:30" hidden="1" collapsed="1" x14ac:dyDescent="0.25"/>
    <row r="71" spans="1:30" ht="64.900000000000006" customHeight="1" x14ac:dyDescent="0.25">
      <c r="A71" s="57"/>
      <c r="B71" s="381" t="s">
        <v>79</v>
      </c>
      <c r="C71" s="381"/>
      <c r="D71" s="128">
        <f t="shared" ref="D71:I71" si="18">SUM(D18+D24+D31+D36+D40+D52+D45+D55+D58+D65+D43)</f>
        <v>138</v>
      </c>
      <c r="E71" s="129">
        <f t="shared" si="18"/>
        <v>3396726649.2296672</v>
      </c>
      <c r="F71" s="129">
        <f t="shared" si="18"/>
        <v>2578489670.1253252</v>
      </c>
      <c r="G71" s="129">
        <f t="shared" si="18"/>
        <v>186300911.3835091</v>
      </c>
      <c r="H71" s="129">
        <f t="shared" si="18"/>
        <v>2736550126.5558176</v>
      </c>
      <c r="I71" s="129">
        <f t="shared" si="18"/>
        <v>619391029.10385048</v>
      </c>
      <c r="J71" s="130">
        <f>(E18*J18+E24*J24+E31*J31+J36*E36+E40*J40+E43*J43+E45*J45+E55*J55+E58*J58+E65*J65+E52*J52)/E71</f>
        <v>0.61065162712248156</v>
      </c>
      <c r="K71" s="175">
        <f>SUM(K18+K24+K31+K36+K40+K52+K45+K55+K58+K65+K43)</f>
        <v>96</v>
      </c>
      <c r="L71" s="175">
        <f>SUM(L18+L24+L31+L36+L40+L52+L45+L55+L58+L65+L43)</f>
        <v>56</v>
      </c>
      <c r="M71" s="4"/>
      <c r="N71" s="5"/>
      <c r="O71" s="5"/>
      <c r="P71" s="5"/>
      <c r="Q71" s="5"/>
      <c r="R71" s="5"/>
      <c r="S71" s="291"/>
      <c r="T71" s="5"/>
      <c r="U71" s="5"/>
      <c r="V71" s="5"/>
      <c r="W71" s="5"/>
      <c r="X71" s="5"/>
      <c r="Y71" s="5"/>
      <c r="Z71" s="5"/>
      <c r="AA71" s="5"/>
      <c r="AB71" s="5"/>
      <c r="AC71" s="5"/>
      <c r="AD71" s="5"/>
    </row>
    <row r="72" spans="1:30" s="5" customFormat="1" ht="64.900000000000006" customHeight="1" x14ac:dyDescent="0.25">
      <c r="A72" s="57"/>
      <c r="B72" s="179" t="s">
        <v>496</v>
      </c>
      <c r="C72" s="105"/>
      <c r="D72" s="100"/>
      <c r="E72" s="106"/>
      <c r="F72" s="106"/>
      <c r="G72" s="106"/>
      <c r="H72" s="106"/>
      <c r="I72" s="106"/>
      <c r="J72" s="107"/>
      <c r="K72" s="100"/>
      <c r="L72" s="100"/>
      <c r="M72" s="4"/>
      <c r="S72" s="291"/>
    </row>
    <row r="73" spans="1:30" ht="64.900000000000006" customHeight="1" x14ac:dyDescent="0.35">
      <c r="A73" s="4"/>
      <c r="B73" s="75"/>
      <c r="C73" s="5"/>
      <c r="D73" s="58"/>
      <c r="E73" s="58"/>
      <c r="F73" s="58"/>
      <c r="G73" s="58"/>
      <c r="H73" s="58"/>
      <c r="I73" s="58"/>
      <c r="J73" s="58"/>
      <c r="K73" s="58"/>
      <c r="L73" s="58"/>
      <c r="M73" s="248"/>
      <c r="N73" s="249"/>
      <c r="O73" s="5"/>
      <c r="P73" s="5"/>
      <c r="Q73" s="5"/>
      <c r="R73" s="5"/>
      <c r="S73" s="291"/>
      <c r="T73" s="5"/>
      <c r="U73" s="5"/>
      <c r="V73" s="5"/>
      <c r="W73" s="5"/>
      <c r="X73" s="5"/>
      <c r="Y73" s="5"/>
      <c r="Z73" s="5"/>
      <c r="AA73" s="5"/>
      <c r="AB73" s="5"/>
      <c r="AC73" s="5"/>
      <c r="AD73" s="5"/>
    </row>
    <row r="74" spans="1:30" ht="49.9" customHeight="1" x14ac:dyDescent="0.25">
      <c r="A74" s="4"/>
      <c r="B74" s="5"/>
      <c r="C74" s="5"/>
      <c r="D74" s="5"/>
      <c r="E74" s="5"/>
      <c r="F74" s="5"/>
      <c r="G74" s="5"/>
      <c r="H74" s="5"/>
      <c r="I74" s="5"/>
      <c r="J74" s="5"/>
      <c r="K74" s="5"/>
      <c r="L74" s="5"/>
      <c r="M74" s="248"/>
      <c r="N74" s="249"/>
      <c r="O74" s="5"/>
      <c r="P74" s="5"/>
      <c r="Q74" s="5"/>
      <c r="R74" s="5"/>
      <c r="S74" s="291"/>
      <c r="T74" s="5"/>
      <c r="U74" s="5"/>
      <c r="V74" s="5"/>
      <c r="W74" s="5"/>
      <c r="X74" s="5"/>
      <c r="Y74" s="5"/>
      <c r="Z74" s="5"/>
      <c r="AA74" s="5"/>
      <c r="AB74" s="5"/>
      <c r="AC74" s="5"/>
      <c r="AD74" s="5"/>
    </row>
    <row r="75" spans="1:30" ht="49.9" customHeight="1" x14ac:dyDescent="0.25">
      <c r="A75" s="4"/>
      <c r="B75" s="5"/>
      <c r="C75" s="15"/>
      <c r="D75" s="15"/>
      <c r="E75" s="15"/>
      <c r="F75" s="15"/>
      <c r="G75" s="5"/>
      <c r="H75" s="5"/>
      <c r="I75" s="5"/>
      <c r="J75" s="5"/>
      <c r="K75" s="5"/>
      <c r="L75" s="5"/>
      <c r="M75" s="4"/>
      <c r="N75" s="12"/>
      <c r="O75" s="5"/>
      <c r="P75" s="5"/>
      <c r="Q75" s="5"/>
      <c r="R75" s="5"/>
      <c r="S75" s="291"/>
      <c r="T75" s="5"/>
      <c r="U75" s="5"/>
      <c r="V75" s="5"/>
      <c r="W75" s="5"/>
      <c r="X75" s="5"/>
      <c r="Y75" s="5"/>
      <c r="Z75" s="5"/>
      <c r="AA75" s="5"/>
      <c r="AB75" s="5"/>
      <c r="AC75" s="5"/>
      <c r="AD75" s="5"/>
    </row>
    <row r="76" spans="1:30" x14ac:dyDescent="0.25">
      <c r="A76" s="4"/>
      <c r="B76" s="5"/>
      <c r="C76" s="15"/>
      <c r="D76" s="15"/>
      <c r="E76" s="15"/>
      <c r="F76" s="15"/>
      <c r="G76" s="5"/>
      <c r="H76" s="5"/>
      <c r="I76" s="5"/>
      <c r="J76" s="5"/>
      <c r="K76" s="5"/>
      <c r="L76" s="5"/>
      <c r="M76" s="4"/>
      <c r="N76" s="5"/>
      <c r="O76" s="5"/>
      <c r="P76" s="5"/>
      <c r="Q76" s="5"/>
      <c r="R76" s="5"/>
      <c r="S76" s="291"/>
      <c r="T76" s="5"/>
      <c r="U76" s="5"/>
      <c r="V76" s="5"/>
      <c r="W76" s="5"/>
      <c r="X76" s="5"/>
      <c r="Y76" s="5"/>
      <c r="Z76" s="5"/>
      <c r="AA76" s="5"/>
      <c r="AB76" s="5"/>
      <c r="AC76" s="5"/>
      <c r="AD76" s="5"/>
    </row>
    <row r="77" spans="1:30" x14ac:dyDescent="0.25">
      <c r="A77" s="4"/>
      <c r="B77" s="5"/>
      <c r="C77" s="15"/>
      <c r="D77" s="15"/>
      <c r="E77" s="15"/>
      <c r="F77" s="15"/>
      <c r="G77" s="5"/>
      <c r="H77" s="5"/>
      <c r="I77" s="5"/>
      <c r="J77" s="5"/>
      <c r="K77" s="5"/>
      <c r="L77" s="5"/>
      <c r="M77" s="4"/>
      <c r="N77" s="5"/>
      <c r="O77" s="5"/>
      <c r="P77" s="5"/>
      <c r="Q77" s="5"/>
      <c r="R77" s="5"/>
      <c r="S77" s="291"/>
      <c r="T77" s="5"/>
      <c r="U77" s="5"/>
      <c r="V77" s="5"/>
      <c r="W77" s="5"/>
      <c r="X77" s="5"/>
      <c r="Y77" s="5"/>
      <c r="Z77" s="5"/>
      <c r="AA77" s="5"/>
      <c r="AB77" s="5"/>
      <c r="AC77" s="5"/>
      <c r="AD77" s="5"/>
    </row>
    <row r="78" spans="1:30" ht="43.5" customHeight="1" x14ac:dyDescent="0.25">
      <c r="A78" s="4"/>
      <c r="B78" s="5"/>
      <c r="C78" s="15"/>
      <c r="D78" s="248" t="s">
        <v>99</v>
      </c>
      <c r="E78" s="250">
        <f>(E52+E45+E55+E58+E65)/1000000</f>
        <v>1224.139526009101</v>
      </c>
      <c r="F78" s="15"/>
      <c r="G78" s="5"/>
      <c r="H78" s="5"/>
      <c r="I78" s="5"/>
      <c r="J78" s="5"/>
      <c r="K78" s="5"/>
      <c r="L78" s="5"/>
      <c r="M78" s="4"/>
      <c r="N78" s="5"/>
      <c r="O78" s="5"/>
      <c r="P78" s="5"/>
      <c r="Q78" s="5"/>
      <c r="R78" s="5"/>
      <c r="S78" s="291"/>
      <c r="T78" s="5"/>
      <c r="U78" s="5"/>
      <c r="V78" s="5"/>
      <c r="W78" s="5"/>
      <c r="X78" s="5"/>
      <c r="Y78" s="5"/>
      <c r="Z78" s="5"/>
      <c r="AA78" s="5"/>
      <c r="AB78" s="5"/>
      <c r="AC78" s="5"/>
      <c r="AD78" s="5"/>
    </row>
    <row r="79" spans="1:30" ht="43.5" customHeight="1" x14ac:dyDescent="0.25">
      <c r="A79" s="4"/>
      <c r="B79" s="5"/>
      <c r="C79" s="15"/>
      <c r="D79" s="248" t="s">
        <v>98</v>
      </c>
      <c r="E79" s="250">
        <f>(E18+E24+E31+E36+E40+E43)/1000000</f>
        <v>2172.5871232205668</v>
      </c>
      <c r="F79" s="15"/>
      <c r="G79" s="5"/>
      <c r="H79" s="5"/>
      <c r="I79" s="5"/>
      <c r="J79" s="5"/>
      <c r="K79" s="5"/>
      <c r="L79" s="5"/>
      <c r="M79" s="4"/>
      <c r="N79" s="5"/>
      <c r="O79" s="5"/>
      <c r="P79" s="5"/>
      <c r="Q79" s="5"/>
      <c r="R79" s="5"/>
      <c r="S79" s="291"/>
      <c r="T79" s="5"/>
      <c r="U79" s="5"/>
      <c r="V79" s="5"/>
      <c r="W79" s="5"/>
      <c r="X79" s="5"/>
      <c r="Y79" s="5"/>
      <c r="Z79" s="5"/>
      <c r="AA79" s="5"/>
      <c r="AB79" s="5"/>
      <c r="AC79" s="5"/>
      <c r="AD79" s="5"/>
    </row>
    <row r="80" spans="1:30" x14ac:dyDescent="0.25">
      <c r="A80" s="4"/>
      <c r="B80" s="5"/>
      <c r="C80" s="15"/>
      <c r="D80" s="15"/>
      <c r="E80" s="15"/>
      <c r="F80" s="15"/>
      <c r="G80" s="5"/>
      <c r="H80" s="5"/>
      <c r="I80" s="5"/>
      <c r="J80" s="5"/>
      <c r="K80" s="5"/>
      <c r="L80" s="5"/>
      <c r="M80" s="4"/>
      <c r="N80" s="5"/>
      <c r="O80" s="5"/>
      <c r="P80" s="5"/>
      <c r="Q80" s="5"/>
      <c r="R80" s="5"/>
      <c r="S80" s="291"/>
      <c r="T80" s="5"/>
      <c r="U80" s="5"/>
      <c r="V80" s="5"/>
      <c r="W80" s="5"/>
      <c r="X80" s="5"/>
      <c r="Y80" s="5"/>
      <c r="Z80" s="5"/>
      <c r="AA80" s="5"/>
      <c r="AB80" s="5"/>
      <c r="AC80" s="5"/>
      <c r="AD80" s="5"/>
    </row>
    <row r="81" spans="1:30" x14ac:dyDescent="0.25">
      <c r="A81" s="4"/>
      <c r="B81" s="5"/>
      <c r="C81" s="15"/>
      <c r="D81" s="15"/>
      <c r="E81" s="15"/>
      <c r="F81" s="15"/>
      <c r="G81" s="5"/>
      <c r="H81" s="5"/>
      <c r="I81" s="5"/>
      <c r="J81" s="5"/>
      <c r="K81" s="5"/>
      <c r="L81" s="5"/>
      <c r="M81" s="4"/>
      <c r="N81" s="5"/>
      <c r="O81" s="5"/>
      <c r="P81" s="5"/>
      <c r="Q81" s="5"/>
      <c r="R81" s="5"/>
      <c r="S81" s="291"/>
      <c r="T81" s="5"/>
      <c r="U81" s="5"/>
      <c r="V81" s="5"/>
      <c r="W81" s="5"/>
      <c r="X81" s="5"/>
      <c r="Y81" s="5"/>
      <c r="Z81" s="5"/>
      <c r="AA81" s="5"/>
      <c r="AB81" s="5"/>
      <c r="AC81" s="5"/>
      <c r="AD81" s="5"/>
    </row>
    <row r="82" spans="1:30" x14ac:dyDescent="0.25">
      <c r="A82" s="4"/>
      <c r="B82" s="5"/>
      <c r="C82" s="15"/>
      <c r="D82" s="15"/>
      <c r="E82" s="15"/>
      <c r="F82" s="15"/>
      <c r="G82" s="5"/>
      <c r="H82" s="5"/>
      <c r="I82" s="5"/>
      <c r="J82" s="5"/>
      <c r="K82" s="5"/>
      <c r="L82" s="5"/>
      <c r="M82" s="4"/>
      <c r="N82" s="5"/>
      <c r="O82" s="5"/>
      <c r="P82" s="5"/>
      <c r="Q82" s="5"/>
      <c r="R82" s="5"/>
      <c r="S82" s="291"/>
      <c r="T82" s="5"/>
      <c r="U82" s="5"/>
      <c r="V82" s="5"/>
      <c r="W82" s="5"/>
      <c r="X82" s="5"/>
      <c r="Y82" s="5"/>
      <c r="Z82" s="5"/>
      <c r="AA82" s="5"/>
      <c r="AB82" s="5"/>
      <c r="AC82" s="5"/>
      <c r="AD82" s="5"/>
    </row>
    <row r="83" spans="1:30" x14ac:dyDescent="0.25">
      <c r="A83" s="4"/>
      <c r="B83" s="5"/>
      <c r="C83" s="15"/>
      <c r="D83" s="15"/>
      <c r="E83" s="15"/>
      <c r="F83" s="15"/>
      <c r="G83" s="5"/>
      <c r="H83" s="5"/>
      <c r="I83" s="5"/>
      <c r="J83" s="5"/>
      <c r="K83" s="5"/>
      <c r="L83" s="5"/>
      <c r="M83" s="4"/>
      <c r="N83" s="5"/>
      <c r="O83" s="5"/>
      <c r="P83" s="5"/>
      <c r="Q83" s="5"/>
      <c r="R83" s="5"/>
      <c r="S83" s="291"/>
      <c r="T83" s="5"/>
      <c r="U83" s="5"/>
      <c r="V83" s="5"/>
      <c r="W83" s="5"/>
      <c r="X83" s="5"/>
      <c r="Y83" s="5"/>
      <c r="Z83" s="5"/>
      <c r="AA83" s="5"/>
      <c r="AB83" s="5"/>
      <c r="AC83" s="5"/>
      <c r="AD83" s="5"/>
    </row>
    <row r="84" spans="1:30" x14ac:dyDescent="0.25">
      <c r="A84" s="4"/>
      <c r="B84" s="5"/>
      <c r="C84" s="15"/>
      <c r="D84" s="15"/>
      <c r="E84" s="15"/>
      <c r="F84" s="15"/>
      <c r="G84" s="5"/>
      <c r="H84" s="5"/>
      <c r="I84" s="5"/>
      <c r="J84" s="5"/>
      <c r="K84" s="5"/>
      <c r="L84" s="5"/>
      <c r="M84" s="4"/>
      <c r="N84" s="5"/>
      <c r="O84" s="5"/>
      <c r="P84" s="5"/>
      <c r="Q84" s="5"/>
      <c r="R84" s="5"/>
      <c r="S84" s="291"/>
      <c r="T84" s="5"/>
      <c r="U84" s="5"/>
      <c r="V84" s="5"/>
      <c r="W84" s="5"/>
      <c r="X84" s="5"/>
      <c r="Y84" s="5"/>
      <c r="Z84" s="5"/>
      <c r="AA84" s="5"/>
      <c r="AB84" s="5"/>
      <c r="AC84" s="5"/>
      <c r="AD84" s="5"/>
    </row>
    <row r="85" spans="1:30" x14ac:dyDescent="0.25">
      <c r="A85" s="4"/>
      <c r="B85" s="5"/>
      <c r="C85" s="15"/>
      <c r="D85" s="15"/>
      <c r="E85" s="15"/>
      <c r="F85" s="15"/>
      <c r="G85" s="5"/>
      <c r="H85" s="5"/>
      <c r="I85" s="5"/>
      <c r="J85" s="5"/>
      <c r="K85" s="5"/>
      <c r="L85" s="5"/>
      <c r="M85" s="4"/>
      <c r="N85" s="5"/>
      <c r="O85" s="5"/>
      <c r="P85" s="5"/>
      <c r="Q85" s="5"/>
      <c r="R85" s="5"/>
      <c r="S85" s="291"/>
      <c r="T85" s="5"/>
      <c r="U85" s="5"/>
      <c r="V85" s="5"/>
      <c r="W85" s="5"/>
      <c r="X85" s="5"/>
      <c r="Y85" s="5"/>
      <c r="Z85" s="5"/>
      <c r="AA85" s="5"/>
      <c r="AB85" s="5"/>
      <c r="AC85" s="5"/>
      <c r="AD85" s="5"/>
    </row>
    <row r="86" spans="1:30" x14ac:dyDescent="0.25">
      <c r="A86" s="4"/>
      <c r="B86" s="5"/>
      <c r="C86" s="15"/>
      <c r="D86" s="15"/>
      <c r="E86" s="15"/>
      <c r="F86" s="15"/>
      <c r="G86" s="5"/>
      <c r="H86" s="5"/>
      <c r="I86" s="5"/>
      <c r="J86" s="5"/>
      <c r="K86" s="5"/>
      <c r="L86" s="5"/>
      <c r="M86" s="4"/>
      <c r="N86" s="5"/>
      <c r="O86" s="5"/>
      <c r="P86" s="5"/>
      <c r="Q86" s="5"/>
      <c r="R86" s="5"/>
      <c r="S86" s="291"/>
      <c r="T86" s="5"/>
      <c r="U86" s="5"/>
      <c r="V86" s="5"/>
      <c r="W86" s="5"/>
      <c r="X86" s="5"/>
      <c r="Y86" s="5"/>
      <c r="Z86" s="5"/>
      <c r="AA86" s="5"/>
      <c r="AB86" s="5"/>
      <c r="AC86" s="5"/>
      <c r="AD86" s="5"/>
    </row>
    <row r="87" spans="1:30" x14ac:dyDescent="0.25">
      <c r="A87" s="4"/>
      <c r="B87" s="5"/>
      <c r="C87" s="15"/>
      <c r="D87" s="15"/>
      <c r="E87" s="15"/>
      <c r="F87" s="15"/>
      <c r="G87" s="5"/>
      <c r="H87" s="5"/>
      <c r="I87" s="5"/>
      <c r="J87" s="5"/>
      <c r="K87" s="5"/>
      <c r="L87" s="5"/>
      <c r="M87" s="4"/>
      <c r="N87" s="5"/>
      <c r="O87" s="5"/>
      <c r="P87" s="5"/>
      <c r="Q87" s="5"/>
      <c r="R87" s="5"/>
      <c r="S87" s="291"/>
      <c r="T87" s="5"/>
      <c r="U87" s="5"/>
      <c r="V87" s="5"/>
      <c r="W87" s="5"/>
      <c r="X87" s="5"/>
      <c r="Y87" s="5"/>
      <c r="Z87" s="5"/>
      <c r="AA87" s="5"/>
      <c r="AB87" s="5"/>
      <c r="AC87" s="5"/>
      <c r="AD87" s="5"/>
    </row>
    <row r="88" spans="1:30" x14ac:dyDescent="0.25">
      <c r="A88" s="4"/>
      <c r="B88" s="5"/>
      <c r="C88" s="5"/>
      <c r="D88" s="5"/>
      <c r="E88" s="5"/>
      <c r="F88" s="5"/>
      <c r="G88" s="5"/>
      <c r="H88" s="5"/>
      <c r="I88" s="5"/>
      <c r="J88" s="5"/>
      <c r="K88" s="5"/>
      <c r="L88" s="5"/>
      <c r="M88" s="4"/>
      <c r="N88" s="5"/>
      <c r="O88" s="5"/>
      <c r="P88" s="5"/>
      <c r="Q88" s="5"/>
      <c r="R88" s="5"/>
      <c r="S88" s="291"/>
      <c r="T88" s="5"/>
      <c r="U88" s="5"/>
      <c r="V88" s="5"/>
      <c r="W88" s="5"/>
      <c r="X88" s="5"/>
      <c r="Y88" s="5"/>
      <c r="Z88" s="5"/>
      <c r="AA88" s="5"/>
      <c r="AB88" s="5"/>
      <c r="AC88" s="5"/>
      <c r="AD88" s="5"/>
    </row>
    <row r="89" spans="1:30" x14ac:dyDescent="0.25">
      <c r="A89" s="4"/>
      <c r="B89" s="5"/>
      <c r="C89" s="5"/>
      <c r="D89" s="5"/>
      <c r="E89" s="5"/>
      <c r="F89" s="5"/>
      <c r="G89" s="5"/>
      <c r="H89" s="5"/>
      <c r="I89" s="5"/>
      <c r="J89" s="5"/>
      <c r="K89" s="5"/>
      <c r="L89" s="5"/>
      <c r="M89" s="4"/>
      <c r="N89" s="5"/>
      <c r="O89" s="5"/>
      <c r="P89" s="5"/>
      <c r="Q89" s="5"/>
      <c r="R89" s="5"/>
      <c r="S89" s="291"/>
      <c r="T89" s="5"/>
      <c r="U89" s="5"/>
      <c r="V89" s="5"/>
      <c r="W89" s="5"/>
      <c r="X89" s="5"/>
      <c r="Y89" s="5"/>
      <c r="Z89" s="5"/>
      <c r="AA89" s="5"/>
      <c r="AB89" s="5"/>
      <c r="AC89" s="5"/>
      <c r="AD89" s="5"/>
    </row>
    <row r="90" spans="1:30" x14ac:dyDescent="0.25">
      <c r="A90" s="4"/>
      <c r="B90" s="5"/>
      <c r="C90" s="5"/>
      <c r="D90" s="5"/>
      <c r="E90" s="5"/>
      <c r="F90" s="5"/>
      <c r="G90" s="2"/>
      <c r="H90" s="5"/>
      <c r="I90" s="5"/>
      <c r="J90" s="5"/>
      <c r="K90" s="5"/>
      <c r="L90" s="5"/>
      <c r="M90" s="4"/>
      <c r="N90" s="5"/>
      <c r="O90" s="5"/>
      <c r="P90" s="5"/>
      <c r="Q90" s="5"/>
      <c r="R90" s="5"/>
      <c r="S90" s="291"/>
      <c r="T90" s="5"/>
      <c r="U90" s="5"/>
      <c r="V90" s="5"/>
      <c r="W90" s="5"/>
      <c r="X90" s="5"/>
      <c r="Y90" s="5"/>
      <c r="Z90" s="5"/>
      <c r="AA90" s="5"/>
      <c r="AB90" s="5"/>
      <c r="AC90" s="5"/>
      <c r="AD90" s="5"/>
    </row>
    <row r="91" spans="1:30" x14ac:dyDescent="0.25">
      <c r="A91" s="4"/>
      <c r="B91" s="5"/>
      <c r="C91" s="5"/>
      <c r="D91" s="5"/>
      <c r="E91" s="5"/>
      <c r="F91" s="5"/>
      <c r="G91" s="5"/>
      <c r="H91" s="5"/>
      <c r="I91" s="5"/>
      <c r="J91" s="5"/>
      <c r="K91" s="5"/>
      <c r="L91" s="5"/>
      <c r="M91" s="4"/>
      <c r="N91" s="5"/>
      <c r="O91" s="5"/>
      <c r="P91" s="5"/>
      <c r="Q91" s="5"/>
      <c r="R91" s="5"/>
      <c r="S91" s="291"/>
      <c r="T91" s="5"/>
      <c r="U91" s="5"/>
      <c r="V91" s="5"/>
      <c r="W91" s="5"/>
      <c r="X91" s="5"/>
      <c r="Y91" s="5"/>
      <c r="Z91" s="5"/>
      <c r="AA91" s="5"/>
      <c r="AB91" s="5"/>
      <c r="AC91" s="5"/>
      <c r="AD91" s="5"/>
    </row>
    <row r="92" spans="1:30" x14ac:dyDescent="0.25">
      <c r="A92" s="4"/>
      <c r="B92" s="5"/>
      <c r="C92" s="5"/>
      <c r="D92" s="5"/>
      <c r="E92" s="5"/>
      <c r="F92" s="5"/>
      <c r="G92" s="5"/>
      <c r="H92" s="5"/>
      <c r="I92" s="5"/>
      <c r="J92" s="5"/>
      <c r="K92" s="5"/>
      <c r="L92" s="5"/>
      <c r="M92" s="4"/>
      <c r="N92" s="5"/>
      <c r="O92" s="5"/>
      <c r="P92" s="5"/>
      <c r="Q92" s="5"/>
      <c r="R92" s="5"/>
      <c r="S92" s="291"/>
      <c r="T92" s="5"/>
      <c r="U92" s="5"/>
      <c r="V92" s="5"/>
      <c r="W92" s="5"/>
      <c r="X92" s="5"/>
      <c r="Y92" s="5"/>
      <c r="Z92" s="5"/>
      <c r="AA92" s="5"/>
      <c r="AB92" s="5"/>
      <c r="AC92" s="5"/>
      <c r="AD92" s="5"/>
    </row>
    <row r="93" spans="1:30" x14ac:dyDescent="0.25">
      <c r="A93" s="4"/>
      <c r="B93" s="5"/>
      <c r="C93" s="5"/>
      <c r="D93" s="5"/>
      <c r="E93" s="5"/>
      <c r="F93" s="5"/>
      <c r="G93" s="5"/>
      <c r="H93" s="5"/>
      <c r="I93" s="5"/>
      <c r="J93" s="5"/>
      <c r="K93" s="5"/>
      <c r="L93" s="5"/>
      <c r="M93" s="4"/>
      <c r="N93" s="5"/>
      <c r="O93" s="5"/>
      <c r="P93" s="5"/>
      <c r="Q93" s="5"/>
      <c r="R93" s="5"/>
      <c r="S93" s="291"/>
      <c r="T93" s="5"/>
      <c r="U93" s="5"/>
      <c r="V93" s="5"/>
      <c r="W93" s="5"/>
      <c r="X93" s="5"/>
      <c r="Y93" s="5"/>
      <c r="Z93" s="5"/>
      <c r="AA93" s="5"/>
      <c r="AB93" s="5"/>
      <c r="AC93" s="5"/>
      <c r="AD93" s="5"/>
    </row>
    <row r="94" spans="1:30" x14ac:dyDescent="0.25">
      <c r="A94" s="4"/>
      <c r="B94" s="5"/>
      <c r="C94" s="5"/>
      <c r="D94" s="5"/>
      <c r="E94" s="5"/>
      <c r="F94" s="5"/>
      <c r="G94" s="5"/>
      <c r="H94" s="8"/>
      <c r="I94" s="5"/>
      <c r="J94" s="5"/>
      <c r="K94" s="5"/>
      <c r="L94" s="5"/>
      <c r="M94" s="4"/>
      <c r="N94" s="5"/>
      <c r="O94" s="5"/>
      <c r="P94" s="5"/>
      <c r="Q94" s="5"/>
      <c r="R94" s="5"/>
      <c r="S94" s="291"/>
      <c r="T94" s="5"/>
      <c r="U94" s="5"/>
      <c r="V94" s="5"/>
      <c r="W94" s="5"/>
      <c r="X94" s="5"/>
      <c r="Y94" s="5"/>
      <c r="Z94" s="5"/>
      <c r="AA94" s="5"/>
      <c r="AB94" s="5"/>
      <c r="AC94" s="5"/>
      <c r="AD94" s="5"/>
    </row>
    <row r="95" spans="1:30" x14ac:dyDescent="0.25">
      <c r="A95" s="4"/>
      <c r="B95" s="5"/>
      <c r="C95" s="5"/>
      <c r="D95" s="5"/>
      <c r="E95" s="5"/>
      <c r="F95" s="5"/>
      <c r="G95" s="5"/>
      <c r="H95" s="5"/>
      <c r="I95" s="5"/>
      <c r="J95" s="5"/>
      <c r="K95" s="5"/>
      <c r="L95" s="5"/>
      <c r="M95" s="4"/>
      <c r="N95" s="5"/>
      <c r="O95" s="5"/>
      <c r="P95" s="5"/>
      <c r="Q95" s="5"/>
      <c r="R95" s="5"/>
      <c r="S95" s="291"/>
      <c r="T95" s="5"/>
      <c r="U95" s="5"/>
      <c r="V95" s="5"/>
      <c r="W95" s="5"/>
      <c r="X95" s="5"/>
      <c r="Y95" s="5"/>
      <c r="Z95" s="5"/>
      <c r="AA95" s="5"/>
      <c r="AB95" s="5"/>
      <c r="AC95" s="5"/>
      <c r="AD95" s="5"/>
    </row>
    <row r="96" spans="1:30" x14ac:dyDescent="0.25">
      <c r="A96" s="4"/>
      <c r="B96" s="5"/>
      <c r="C96" s="5"/>
      <c r="D96" s="5"/>
      <c r="E96" s="5"/>
      <c r="F96" s="5"/>
      <c r="G96" s="5"/>
      <c r="H96" s="5"/>
      <c r="I96" s="5"/>
      <c r="J96" s="5"/>
      <c r="K96" s="5"/>
      <c r="L96" s="5"/>
      <c r="M96" s="4"/>
      <c r="N96" s="5"/>
      <c r="O96" s="5"/>
      <c r="P96" s="5"/>
      <c r="Q96" s="5"/>
      <c r="R96" s="5"/>
      <c r="S96" s="291"/>
      <c r="T96" s="5"/>
      <c r="U96" s="5"/>
      <c r="V96" s="5"/>
      <c r="W96" s="5"/>
      <c r="X96" s="5"/>
      <c r="Y96" s="5"/>
      <c r="Z96" s="5"/>
      <c r="AA96" s="5"/>
      <c r="AB96" s="5"/>
      <c r="AC96" s="5"/>
      <c r="AD96" s="5"/>
    </row>
    <row r="97" spans="1:30" x14ac:dyDescent="0.25">
      <c r="A97" s="4"/>
      <c r="B97" s="5"/>
      <c r="C97" s="5"/>
      <c r="D97" s="5"/>
      <c r="E97" s="5"/>
      <c r="F97" s="5"/>
      <c r="G97" s="5"/>
      <c r="H97" s="5"/>
      <c r="I97" s="5"/>
      <c r="J97" s="5"/>
      <c r="K97" s="5"/>
      <c r="L97" s="5"/>
      <c r="M97" s="4"/>
      <c r="N97" s="5"/>
      <c r="O97" s="5"/>
      <c r="P97" s="5"/>
      <c r="Q97" s="5"/>
      <c r="R97" s="5"/>
      <c r="S97" s="291"/>
      <c r="T97" s="5"/>
      <c r="U97" s="5"/>
      <c r="V97" s="5"/>
      <c r="W97" s="5"/>
      <c r="X97" s="5"/>
      <c r="Y97" s="5"/>
      <c r="Z97" s="5"/>
      <c r="AA97" s="5"/>
      <c r="AB97" s="5"/>
      <c r="AC97" s="5"/>
      <c r="AD97" s="5"/>
    </row>
    <row r="98" spans="1:30" x14ac:dyDescent="0.25">
      <c r="A98" s="4"/>
      <c r="B98" s="5"/>
      <c r="C98" s="5"/>
      <c r="D98" s="5"/>
      <c r="E98" s="5"/>
      <c r="F98" s="5"/>
      <c r="G98" s="5"/>
      <c r="H98" s="5"/>
      <c r="I98" s="5"/>
      <c r="J98" s="5"/>
      <c r="K98" s="5"/>
      <c r="L98" s="5"/>
      <c r="M98" s="4"/>
      <c r="N98" s="5"/>
      <c r="O98" s="5"/>
      <c r="P98" s="5"/>
      <c r="Q98" s="5"/>
      <c r="R98" s="5"/>
      <c r="S98" s="291"/>
      <c r="T98" s="5"/>
      <c r="U98" s="5"/>
      <c r="V98" s="5"/>
      <c r="W98" s="5"/>
      <c r="X98" s="5"/>
      <c r="Y98" s="5"/>
      <c r="Z98" s="5"/>
      <c r="AA98" s="5"/>
      <c r="AB98" s="5"/>
      <c r="AC98" s="5"/>
      <c r="AD98" s="5"/>
    </row>
    <row r="99" spans="1:30" x14ac:dyDescent="0.25">
      <c r="A99" s="4"/>
      <c r="B99" s="5"/>
      <c r="C99" s="5"/>
      <c r="D99" s="5"/>
      <c r="E99" s="5"/>
      <c r="F99" s="5"/>
      <c r="G99" s="5"/>
      <c r="H99" s="5"/>
      <c r="I99" s="5"/>
      <c r="J99" s="5"/>
      <c r="K99" s="5"/>
      <c r="L99" s="5"/>
      <c r="M99" s="4"/>
      <c r="N99" s="5"/>
      <c r="O99" s="5"/>
      <c r="P99" s="5"/>
      <c r="Q99" s="5"/>
      <c r="R99" s="5"/>
      <c r="S99" s="291"/>
      <c r="T99" s="5"/>
      <c r="U99" s="5"/>
      <c r="V99" s="5"/>
      <c r="W99" s="5"/>
      <c r="X99" s="5"/>
      <c r="Y99" s="5"/>
      <c r="Z99" s="5"/>
      <c r="AA99" s="5"/>
      <c r="AB99" s="5"/>
      <c r="AC99" s="5"/>
      <c r="AD99" s="5"/>
    </row>
    <row r="100" spans="1:30" x14ac:dyDescent="0.25">
      <c r="A100" s="4"/>
      <c r="B100" s="257"/>
      <c r="C100" s="257"/>
      <c r="D100" s="257"/>
      <c r="E100" s="257"/>
      <c r="F100" s="257"/>
      <c r="G100" s="257"/>
      <c r="H100" s="257"/>
      <c r="I100" s="257"/>
      <c r="J100" s="257"/>
      <c r="K100" s="257"/>
      <c r="L100" s="257"/>
      <c r="M100" s="257"/>
      <c r="N100" s="257"/>
      <c r="O100" s="257"/>
      <c r="P100" s="257"/>
      <c r="Q100" s="257"/>
      <c r="R100" s="257"/>
      <c r="S100" s="291"/>
    </row>
    <row r="101" spans="1:30" x14ac:dyDescent="0.25">
      <c r="A101" s="4"/>
      <c r="B101" s="257"/>
      <c r="C101" s="257"/>
      <c r="D101" s="257"/>
      <c r="E101" s="257"/>
      <c r="F101" s="257"/>
      <c r="G101" s="257"/>
      <c r="H101" s="257"/>
      <c r="I101" s="257"/>
      <c r="J101" s="257"/>
      <c r="K101" s="257"/>
      <c r="L101" s="257"/>
      <c r="M101" s="257"/>
      <c r="N101" s="257"/>
      <c r="O101" s="257"/>
      <c r="P101" s="257"/>
      <c r="Q101" s="257"/>
      <c r="R101" s="257"/>
      <c r="S101" s="291"/>
    </row>
    <row r="102" spans="1:30" x14ac:dyDescent="0.25">
      <c r="A102" s="4"/>
      <c r="B102" s="257"/>
      <c r="C102" s="257"/>
      <c r="D102" s="257"/>
      <c r="E102" s="257"/>
      <c r="F102" s="257"/>
      <c r="G102" s="257"/>
      <c r="H102" s="257"/>
      <c r="I102" s="257"/>
      <c r="J102" s="257"/>
      <c r="K102" s="257"/>
      <c r="L102" s="257"/>
      <c r="M102" s="257"/>
      <c r="N102" s="257"/>
      <c r="O102" s="257"/>
      <c r="P102" s="257"/>
      <c r="Q102" s="257"/>
      <c r="R102" s="257"/>
      <c r="S102" s="291"/>
    </row>
    <row r="103" spans="1:30" x14ac:dyDescent="0.25">
      <c r="A103" s="4"/>
      <c r="B103" s="257"/>
      <c r="C103" s="257"/>
      <c r="D103" s="257"/>
      <c r="E103" s="257"/>
      <c r="F103" s="257"/>
      <c r="G103" s="257"/>
      <c r="H103" s="257"/>
      <c r="I103" s="257"/>
      <c r="J103" s="257"/>
      <c r="K103" s="257"/>
      <c r="L103" s="257"/>
      <c r="M103" s="257"/>
      <c r="O103" s="257"/>
      <c r="P103" s="257"/>
      <c r="Q103" s="257"/>
      <c r="R103" s="257"/>
      <c r="S103" s="291"/>
    </row>
    <row r="104" spans="1:30" x14ac:dyDescent="0.25">
      <c r="A104" s="4"/>
      <c r="B104" s="257"/>
      <c r="C104" s="257"/>
      <c r="D104" s="257"/>
      <c r="E104" s="257"/>
      <c r="F104" s="257"/>
      <c r="G104" s="257"/>
      <c r="H104" s="257"/>
      <c r="I104" s="257"/>
      <c r="J104" s="257"/>
      <c r="K104" s="257"/>
      <c r="L104" s="257"/>
      <c r="M104" s="257"/>
      <c r="N104" s="257"/>
      <c r="O104" s="257"/>
      <c r="P104" s="257"/>
      <c r="Q104" s="257"/>
      <c r="R104" s="257"/>
      <c r="S104" s="291"/>
    </row>
    <row r="105" spans="1:30" x14ac:dyDescent="0.25">
      <c r="A105" s="4"/>
      <c r="B105" s="257"/>
      <c r="C105" s="257"/>
      <c r="D105" s="257"/>
      <c r="E105" s="257"/>
      <c r="F105" s="257"/>
      <c r="G105" s="257"/>
      <c r="H105" s="257"/>
      <c r="I105" s="257"/>
      <c r="J105" s="257"/>
      <c r="K105" s="257"/>
      <c r="L105" s="257"/>
      <c r="M105" s="257"/>
      <c r="N105" s="257"/>
      <c r="O105" s="257"/>
      <c r="P105" s="257"/>
      <c r="Q105" s="257"/>
      <c r="R105" s="257"/>
      <c r="S105" s="291"/>
    </row>
    <row r="106" spans="1:30" x14ac:dyDescent="0.25">
      <c r="A106" s="4"/>
      <c r="B106" s="257"/>
      <c r="C106" s="257"/>
      <c r="D106" s="257"/>
      <c r="E106" s="257"/>
      <c r="F106" s="257"/>
      <c r="G106" s="257"/>
      <c r="H106" s="257"/>
      <c r="I106" s="257"/>
      <c r="J106" s="257"/>
      <c r="K106" s="257"/>
      <c r="L106" s="257"/>
      <c r="M106" s="257"/>
      <c r="N106" s="257"/>
      <c r="O106" s="257"/>
      <c r="P106" s="257"/>
      <c r="Q106" s="257"/>
      <c r="R106" s="257"/>
      <c r="S106" s="291"/>
    </row>
    <row r="107" spans="1:30" x14ac:dyDescent="0.25">
      <c r="A107" s="4"/>
      <c r="B107" s="257"/>
      <c r="C107" s="257"/>
      <c r="D107" s="257"/>
      <c r="E107" s="257"/>
      <c r="F107" s="257"/>
      <c r="G107" s="257"/>
      <c r="H107" s="257"/>
      <c r="I107" s="257"/>
      <c r="J107" s="257"/>
      <c r="K107" s="257"/>
      <c r="L107" s="257"/>
      <c r="M107" s="257"/>
      <c r="N107" s="257"/>
      <c r="O107" s="257"/>
      <c r="P107" s="257"/>
      <c r="Q107" s="257"/>
      <c r="R107" s="257"/>
      <c r="S107" s="291"/>
    </row>
    <row r="108" spans="1:30" x14ac:dyDescent="0.25">
      <c r="A108" s="4"/>
      <c r="B108" s="257"/>
      <c r="C108" s="257"/>
      <c r="D108" s="257"/>
      <c r="E108" s="257"/>
      <c r="F108" s="257"/>
      <c r="G108" s="257"/>
      <c r="H108" s="257"/>
      <c r="J108" s="257"/>
      <c r="K108" s="257"/>
      <c r="L108" s="257"/>
      <c r="M108" s="257"/>
      <c r="N108" s="257"/>
      <c r="O108" s="257"/>
      <c r="P108" s="257"/>
      <c r="Q108" s="257"/>
      <c r="R108" s="257"/>
      <c r="S108" s="291"/>
    </row>
    <row r="109" spans="1:30" x14ac:dyDescent="0.25">
      <c r="A109" s="4"/>
      <c r="B109" s="257"/>
      <c r="C109" s="257"/>
      <c r="D109" s="257"/>
      <c r="E109" s="257"/>
      <c r="F109" s="257"/>
      <c r="G109" s="257"/>
      <c r="H109" s="257"/>
      <c r="I109" s="257"/>
      <c r="J109" s="257"/>
      <c r="K109" s="257"/>
      <c r="L109" s="257"/>
      <c r="M109" s="257"/>
      <c r="N109" s="257"/>
      <c r="O109" s="257"/>
      <c r="P109" s="257"/>
      <c r="Q109" s="257"/>
      <c r="R109" s="257"/>
      <c r="S109" s="291"/>
    </row>
    <row r="110" spans="1:30" x14ac:dyDescent="0.25">
      <c r="A110" s="4"/>
      <c r="B110" s="257"/>
      <c r="C110" s="257"/>
      <c r="D110" s="257"/>
      <c r="E110" s="257"/>
      <c r="F110" s="257"/>
      <c r="G110" s="257"/>
      <c r="H110" s="257"/>
      <c r="I110" s="257"/>
      <c r="J110" s="257"/>
      <c r="K110" s="257"/>
      <c r="L110" s="257"/>
      <c r="M110" s="257"/>
      <c r="N110" s="257"/>
      <c r="O110" s="257"/>
      <c r="P110" s="257"/>
      <c r="Q110" s="257"/>
      <c r="R110" s="257"/>
      <c r="S110" s="291"/>
    </row>
    <row r="111" spans="1:30" x14ac:dyDescent="0.25">
      <c r="A111" s="4"/>
      <c r="B111" s="257"/>
      <c r="C111" s="257"/>
      <c r="D111" s="257"/>
      <c r="E111" s="257"/>
      <c r="F111" s="257"/>
      <c r="G111" s="257"/>
      <c r="H111" s="257"/>
      <c r="I111" s="257"/>
      <c r="J111" s="257"/>
      <c r="K111" s="257"/>
      <c r="L111" s="257"/>
      <c r="M111" s="257"/>
      <c r="N111" s="257"/>
      <c r="O111" s="257"/>
      <c r="P111" s="257"/>
      <c r="Q111" s="257"/>
      <c r="R111" s="257"/>
      <c r="S111" s="291"/>
    </row>
    <row r="112" spans="1:30" x14ac:dyDescent="0.25">
      <c r="A112" s="4"/>
      <c r="B112" s="257"/>
      <c r="C112" s="257"/>
      <c r="D112" s="257"/>
      <c r="E112" s="257"/>
      <c r="F112" s="257"/>
      <c r="G112" s="257"/>
      <c r="H112" s="257"/>
      <c r="I112" s="257"/>
      <c r="J112" s="257"/>
      <c r="K112" s="257"/>
      <c r="L112" s="257"/>
      <c r="M112" s="257"/>
      <c r="N112" s="257"/>
      <c r="O112" s="257"/>
      <c r="P112" s="257"/>
      <c r="Q112" s="257"/>
      <c r="R112" s="257"/>
      <c r="S112" s="291"/>
    </row>
    <row r="113" spans="1:19" x14ac:dyDescent="0.25">
      <c r="A113" s="4"/>
      <c r="B113" s="257"/>
      <c r="C113" s="257"/>
      <c r="D113" s="257"/>
      <c r="E113" s="257"/>
      <c r="F113" s="257"/>
      <c r="G113" s="257"/>
      <c r="H113" s="257"/>
      <c r="I113" s="257"/>
      <c r="J113" s="257"/>
      <c r="K113" s="257"/>
      <c r="L113" s="257"/>
      <c r="M113" s="257"/>
      <c r="N113" s="257"/>
      <c r="O113" s="257"/>
      <c r="P113" s="257"/>
      <c r="Q113" s="257"/>
      <c r="R113" s="257"/>
      <c r="S113" s="291"/>
    </row>
    <row r="114" spans="1:19" x14ac:dyDescent="0.25">
      <c r="A114" s="4"/>
      <c r="B114" s="257"/>
      <c r="C114" s="257"/>
      <c r="D114" s="257"/>
      <c r="E114" s="257"/>
      <c r="F114" s="257"/>
      <c r="G114" s="257"/>
      <c r="H114" s="257"/>
      <c r="I114" s="257"/>
      <c r="J114" s="257"/>
      <c r="K114" s="257"/>
      <c r="L114" s="257"/>
      <c r="M114" s="257"/>
      <c r="N114" s="257"/>
      <c r="O114" s="257"/>
      <c r="P114" s="257"/>
      <c r="Q114" s="257"/>
      <c r="R114" s="257"/>
      <c r="S114" s="291"/>
    </row>
    <row r="115" spans="1:19" x14ac:dyDescent="0.25">
      <c r="A115" s="4"/>
      <c r="B115" s="257"/>
      <c r="C115" s="257"/>
      <c r="D115" s="257"/>
      <c r="E115" s="257"/>
      <c r="F115" s="257"/>
      <c r="G115" s="257"/>
      <c r="H115" s="257"/>
      <c r="I115" s="257"/>
      <c r="J115" s="257"/>
      <c r="K115" s="257"/>
      <c r="L115" s="257"/>
      <c r="M115" s="257"/>
      <c r="N115" s="257"/>
      <c r="O115" s="257"/>
      <c r="P115" s="257"/>
      <c r="Q115" s="257"/>
      <c r="R115" s="257"/>
      <c r="S115" s="291"/>
    </row>
    <row r="116" spans="1:19" x14ac:dyDescent="0.25">
      <c r="A116" s="4"/>
      <c r="B116" s="257"/>
      <c r="C116" s="257"/>
      <c r="D116" s="257"/>
      <c r="E116" s="257"/>
      <c r="F116" s="257"/>
      <c r="G116" s="257"/>
      <c r="H116" s="257"/>
      <c r="I116" s="257"/>
      <c r="J116" s="257"/>
      <c r="K116" s="257"/>
      <c r="L116" s="257"/>
      <c r="M116" s="257"/>
      <c r="N116" s="257"/>
      <c r="O116" s="257"/>
      <c r="P116" s="257"/>
      <c r="Q116" s="257"/>
      <c r="R116" s="257"/>
      <c r="S116" s="291"/>
    </row>
    <row r="117" spans="1:19" x14ac:dyDescent="0.25">
      <c r="A117" s="4"/>
      <c r="B117" s="257"/>
      <c r="C117" s="257"/>
      <c r="D117" s="257"/>
      <c r="E117" s="257"/>
      <c r="F117" s="257"/>
      <c r="G117" s="257"/>
      <c r="H117" s="257"/>
      <c r="I117" s="257"/>
      <c r="J117" s="257"/>
      <c r="K117" s="257"/>
      <c r="L117" s="257"/>
      <c r="M117" s="257"/>
      <c r="N117" s="257"/>
      <c r="O117" s="257"/>
      <c r="P117" s="257"/>
      <c r="Q117" s="257"/>
      <c r="R117" s="257"/>
      <c r="S117" s="291"/>
    </row>
    <row r="118" spans="1:19" x14ac:dyDescent="0.25">
      <c r="A118" s="4"/>
      <c r="B118" s="257"/>
      <c r="C118" s="257"/>
      <c r="D118" s="257"/>
      <c r="E118" s="257"/>
      <c r="F118" s="257"/>
      <c r="G118" s="257"/>
      <c r="H118" s="257"/>
      <c r="I118" s="257"/>
      <c r="J118" s="257"/>
      <c r="K118" s="257"/>
      <c r="L118" s="257"/>
      <c r="M118" s="257"/>
      <c r="N118" s="257"/>
      <c r="O118" s="257"/>
      <c r="P118" s="257"/>
      <c r="Q118" s="257"/>
      <c r="R118" s="257"/>
      <c r="S118" s="291"/>
    </row>
    <row r="119" spans="1:19" x14ac:dyDescent="0.25">
      <c r="A119" s="4"/>
      <c r="B119" s="257"/>
      <c r="C119" s="257"/>
      <c r="D119" s="257"/>
      <c r="E119" s="257"/>
      <c r="F119" s="257"/>
      <c r="G119" s="257"/>
      <c r="H119" s="257"/>
      <c r="I119" s="257"/>
      <c r="J119" s="257"/>
      <c r="K119" s="257"/>
      <c r="L119" s="257"/>
      <c r="M119" s="257"/>
      <c r="N119" s="257"/>
      <c r="O119" s="257"/>
      <c r="P119" s="257"/>
      <c r="Q119" s="257"/>
      <c r="R119" s="257"/>
      <c r="S119" s="291"/>
    </row>
    <row r="120" spans="1:19" x14ac:dyDescent="0.25">
      <c r="A120" s="4"/>
      <c r="B120" s="257"/>
      <c r="C120" s="257"/>
      <c r="D120" s="257"/>
      <c r="E120" s="257"/>
      <c r="F120" s="257"/>
      <c r="G120" s="257"/>
      <c r="H120" s="257"/>
      <c r="I120" s="257"/>
      <c r="J120" s="257"/>
      <c r="K120" s="257"/>
      <c r="L120" s="257"/>
      <c r="M120" s="257"/>
      <c r="N120" s="257"/>
      <c r="O120" s="257"/>
      <c r="P120" s="257"/>
      <c r="Q120" s="257"/>
      <c r="R120" s="257"/>
      <c r="S120" s="291"/>
    </row>
    <row r="121" spans="1:19" x14ac:dyDescent="0.25">
      <c r="A121" s="4"/>
      <c r="B121" s="257"/>
      <c r="C121" s="257"/>
      <c r="D121" s="257"/>
      <c r="E121" s="257"/>
      <c r="F121" s="257"/>
      <c r="G121" s="257"/>
      <c r="H121" s="257"/>
      <c r="I121" s="257"/>
      <c r="J121" s="257"/>
      <c r="K121" s="257"/>
      <c r="L121" s="257"/>
      <c r="M121" s="257"/>
      <c r="N121" s="257"/>
      <c r="O121" s="257"/>
      <c r="P121" s="257"/>
      <c r="Q121" s="257"/>
      <c r="R121" s="257"/>
      <c r="S121" s="291"/>
    </row>
    <row r="122" spans="1:19" x14ac:dyDescent="0.25">
      <c r="A122" s="4"/>
      <c r="B122" s="257"/>
      <c r="C122" s="257"/>
      <c r="D122" s="257"/>
      <c r="E122" s="257"/>
      <c r="F122" s="257"/>
      <c r="G122" s="257"/>
      <c r="H122" s="257"/>
      <c r="I122" s="257"/>
      <c r="J122" s="257"/>
      <c r="K122" s="257"/>
      <c r="L122" s="257"/>
      <c r="M122" s="257"/>
      <c r="N122" s="257"/>
      <c r="O122" s="257"/>
      <c r="P122" s="257"/>
      <c r="Q122" s="257"/>
      <c r="R122" s="257"/>
      <c r="S122" s="291"/>
    </row>
    <row r="123" spans="1:19" x14ac:dyDescent="0.25">
      <c r="A123" s="4"/>
      <c r="B123" s="257"/>
      <c r="C123" s="257"/>
      <c r="D123" s="257"/>
      <c r="E123" s="257"/>
      <c r="F123" s="257"/>
      <c r="G123" s="257"/>
      <c r="H123" s="257"/>
      <c r="I123" s="257"/>
      <c r="J123" s="257"/>
      <c r="K123" s="257"/>
      <c r="L123" s="257"/>
      <c r="M123" s="257"/>
      <c r="N123" s="257"/>
      <c r="O123" s="257"/>
      <c r="P123" s="257"/>
      <c r="Q123" s="257"/>
      <c r="R123" s="257"/>
      <c r="S123" s="291"/>
    </row>
    <row r="124" spans="1:19" x14ac:dyDescent="0.25">
      <c r="A124" s="4"/>
      <c r="B124" s="257"/>
      <c r="C124" s="257"/>
      <c r="D124" s="257"/>
      <c r="E124" s="257"/>
      <c r="F124" s="257"/>
      <c r="G124" s="257"/>
      <c r="H124" s="257"/>
      <c r="I124" s="257"/>
      <c r="J124" s="257"/>
      <c r="K124" s="257"/>
      <c r="L124" s="257"/>
      <c r="M124" s="257"/>
      <c r="N124" s="257"/>
      <c r="O124" s="257"/>
      <c r="P124" s="257"/>
      <c r="Q124" s="257"/>
      <c r="R124" s="257"/>
      <c r="S124" s="291"/>
    </row>
    <row r="125" spans="1:19" x14ac:dyDescent="0.25">
      <c r="A125" s="4"/>
      <c r="B125" s="257"/>
      <c r="C125" s="257"/>
      <c r="D125" s="257"/>
      <c r="E125" s="257"/>
      <c r="F125" s="257"/>
      <c r="G125" s="257"/>
      <c r="H125" s="257"/>
      <c r="I125" s="257"/>
      <c r="J125" s="257"/>
      <c r="K125" s="257"/>
      <c r="L125" s="257"/>
      <c r="M125" s="257"/>
      <c r="N125" s="257"/>
      <c r="O125" s="257"/>
      <c r="P125" s="257"/>
      <c r="Q125" s="257"/>
      <c r="R125" s="257"/>
      <c r="S125" s="291"/>
    </row>
    <row r="126" spans="1:19" x14ac:dyDescent="0.25">
      <c r="A126" s="4"/>
      <c r="B126" s="257"/>
      <c r="C126" s="257"/>
      <c r="D126" s="257"/>
      <c r="E126" s="257"/>
      <c r="F126" s="257"/>
      <c r="G126" s="257"/>
      <c r="H126" s="257"/>
      <c r="I126" s="257"/>
      <c r="J126" s="257"/>
      <c r="K126" s="257"/>
      <c r="L126" s="257"/>
      <c r="M126" s="257"/>
      <c r="N126" s="257"/>
      <c r="O126" s="257"/>
      <c r="P126" s="257"/>
      <c r="Q126" s="257"/>
      <c r="R126" s="257"/>
      <c r="S126" s="291"/>
    </row>
    <row r="127" spans="1:19" x14ac:dyDescent="0.25">
      <c r="A127" s="4"/>
      <c r="B127" s="257"/>
      <c r="C127" s="257"/>
      <c r="D127" s="257"/>
      <c r="E127" s="257"/>
      <c r="F127" s="257"/>
      <c r="G127" s="257"/>
      <c r="H127" s="257"/>
      <c r="I127" s="257"/>
      <c r="J127" s="257"/>
      <c r="K127" s="257"/>
      <c r="L127" s="257"/>
      <c r="M127" s="257"/>
      <c r="N127" s="257"/>
      <c r="O127" s="257"/>
      <c r="P127" s="257"/>
      <c r="Q127" s="257"/>
      <c r="R127" s="257"/>
      <c r="S127" s="291"/>
    </row>
    <row r="128" spans="1:19" x14ac:dyDescent="0.25">
      <c r="A128" s="4"/>
      <c r="B128" s="257"/>
      <c r="C128" s="257"/>
      <c r="D128" s="257"/>
      <c r="E128" s="257"/>
      <c r="F128" s="257"/>
      <c r="G128" s="257"/>
      <c r="H128" s="257"/>
      <c r="I128" s="257"/>
      <c r="J128" s="257"/>
      <c r="K128" s="257"/>
      <c r="L128" s="257"/>
      <c r="M128" s="257"/>
      <c r="N128" s="257"/>
      <c r="O128" s="257"/>
      <c r="P128" s="257"/>
      <c r="Q128" s="257"/>
      <c r="R128" s="257"/>
      <c r="S128" s="291"/>
    </row>
    <row r="129" spans="1:19" x14ac:dyDescent="0.25">
      <c r="A129" s="4"/>
      <c r="B129" s="257"/>
      <c r="C129" s="257"/>
      <c r="D129" s="257"/>
      <c r="E129" s="257"/>
      <c r="F129" s="257"/>
      <c r="G129" s="257"/>
      <c r="H129" s="257"/>
      <c r="I129" s="257"/>
      <c r="J129" s="257"/>
      <c r="K129" s="257"/>
      <c r="L129" s="257"/>
      <c r="M129" s="257"/>
      <c r="N129" s="257"/>
      <c r="O129" s="257"/>
      <c r="P129" s="257"/>
      <c r="Q129" s="257"/>
      <c r="R129" s="257"/>
      <c r="S129" s="291"/>
    </row>
    <row r="130" spans="1:19" x14ac:dyDescent="0.25">
      <c r="A130" s="4"/>
      <c r="B130" s="257"/>
      <c r="C130" s="257"/>
      <c r="D130" s="257"/>
      <c r="E130" s="257"/>
      <c r="F130" s="257"/>
      <c r="G130" s="257"/>
      <c r="H130" s="257"/>
      <c r="I130" s="257"/>
      <c r="J130" s="257"/>
      <c r="K130" s="257"/>
      <c r="L130" s="257"/>
      <c r="M130" s="257"/>
      <c r="N130" s="257"/>
      <c r="O130" s="257"/>
      <c r="P130" s="257"/>
      <c r="Q130" s="257"/>
      <c r="R130" s="257"/>
      <c r="S130" s="291"/>
    </row>
  </sheetData>
  <dataConsolidate/>
  <mergeCells count="68">
    <mergeCell ref="M14:N14"/>
    <mergeCell ref="M9:N9"/>
    <mergeCell ref="M10:N10"/>
    <mergeCell ref="M11:N11"/>
    <mergeCell ref="M12:N12"/>
    <mergeCell ref="M13:N13"/>
    <mergeCell ref="M4:N4"/>
    <mergeCell ref="M5:N5"/>
    <mergeCell ref="M6:N6"/>
    <mergeCell ref="M7:N7"/>
    <mergeCell ref="M8:N8"/>
    <mergeCell ref="K4:L4"/>
    <mergeCell ref="K5:L5"/>
    <mergeCell ref="K6:L6"/>
    <mergeCell ref="K7:L7"/>
    <mergeCell ref="K8:L8"/>
    <mergeCell ref="K9:L9"/>
    <mergeCell ref="K10:L10"/>
    <mergeCell ref="K11:L11"/>
    <mergeCell ref="K12:L12"/>
    <mergeCell ref="K13:L13"/>
    <mergeCell ref="K14:L14"/>
    <mergeCell ref="B71:C71"/>
    <mergeCell ref="C1:I1"/>
    <mergeCell ref="C12:D12"/>
    <mergeCell ref="E12:F12"/>
    <mergeCell ref="G12:H12"/>
    <mergeCell ref="I12:J12"/>
    <mergeCell ref="C4:D4"/>
    <mergeCell ref="E4:F4"/>
    <mergeCell ref="G4:H4"/>
    <mergeCell ref="I4:J4"/>
    <mergeCell ref="C5:D5"/>
    <mergeCell ref="E5:F5"/>
    <mergeCell ref="G5:H5"/>
    <mergeCell ref="C11:D11"/>
    <mergeCell ref="E11:F11"/>
    <mergeCell ref="G11:H11"/>
    <mergeCell ref="I11:J11"/>
    <mergeCell ref="I5:J5"/>
    <mergeCell ref="C6:D6"/>
    <mergeCell ref="E6:F6"/>
    <mergeCell ref="G6:H6"/>
    <mergeCell ref="I6:J6"/>
    <mergeCell ref="I8:J8"/>
    <mergeCell ref="G8:H8"/>
    <mergeCell ref="E8:F8"/>
    <mergeCell ref="C8:D8"/>
    <mergeCell ref="C7:D7"/>
    <mergeCell ref="E7:F7"/>
    <mergeCell ref="G7:H7"/>
    <mergeCell ref="I7:J7"/>
    <mergeCell ref="C10:D10"/>
    <mergeCell ref="C14:D14"/>
    <mergeCell ref="E14:F14"/>
    <mergeCell ref="G14:H14"/>
    <mergeCell ref="I14:J14"/>
    <mergeCell ref="I13:J13"/>
    <mergeCell ref="G13:H13"/>
    <mergeCell ref="E13:F13"/>
    <mergeCell ref="C13:D13"/>
    <mergeCell ref="C9:D9"/>
    <mergeCell ref="E9:F9"/>
    <mergeCell ref="G9:H9"/>
    <mergeCell ref="I9:J9"/>
    <mergeCell ref="E10:F10"/>
    <mergeCell ref="G10:H10"/>
    <mergeCell ref="I10:J10"/>
  </mergeCells>
  <phoneticPr fontId="13" type="noConversion"/>
  <pageMargins left="0.23622047244094491" right="3.937007874015748E-2" top="0.19685039370078741" bottom="0.19685039370078741" header="0.11811023622047245" footer="0.11811023622047245"/>
  <pageSetup paperSize="9" scale="21" orientation="landscape" r:id="rId1"/>
  <ignoredErrors>
    <ignoredError sqref="J55 J46 J48 J41 J19:J22 J32:J34 J37:J38 J57 J59:J62"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22EBD-E273-4FC2-AB2B-A6D28C771999}">
  <sheetPr codeName="Feuil8">
    <tabColor rgb="FFFF0000"/>
    <pageSetUpPr fitToPage="1"/>
  </sheetPr>
  <dimension ref="A1:HW170"/>
  <sheetViews>
    <sheetView zoomScale="40" zoomScaleNormal="40" zoomScaleSheetLayoutView="25" workbookViewId="0">
      <selection activeCell="S20" sqref="S20"/>
    </sheetView>
  </sheetViews>
  <sheetFormatPr baseColWidth="10" defaultRowHeight="15" outlineLevelRow="1" x14ac:dyDescent="0.25"/>
  <cols>
    <col min="1" max="1" width="3.42578125" customWidth="1"/>
    <col min="2" max="2" width="4.5703125" customWidth="1"/>
    <col min="3" max="3" width="33" customWidth="1"/>
    <col min="4" max="4" width="20.85546875" customWidth="1"/>
    <col min="5" max="16" width="19.28515625" customWidth="1"/>
  </cols>
  <sheetData>
    <row r="1" spans="1:223" ht="277.14999999999998" customHeight="1" x14ac:dyDescent="0.45">
      <c r="A1" s="5"/>
      <c r="B1" s="5"/>
      <c r="C1" s="59"/>
      <c r="D1" s="5"/>
      <c r="E1" s="5"/>
      <c r="F1" s="5"/>
      <c r="G1" s="5"/>
      <c r="H1" s="5"/>
      <c r="I1" s="5"/>
      <c r="J1" s="5"/>
      <c r="K1" s="5"/>
      <c r="L1" s="181" t="s">
        <v>117</v>
      </c>
      <c r="M1" s="181"/>
      <c r="N1" s="181" t="s">
        <v>118</v>
      </c>
      <c r="O1" s="181"/>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row>
    <row r="2" spans="1:223" ht="100.15" customHeight="1" x14ac:dyDescent="0.4">
      <c r="A2" s="5"/>
      <c r="B2" s="5"/>
      <c r="C2" s="59"/>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row>
    <row r="3" spans="1:223" ht="101.45" customHeight="1" x14ac:dyDescent="0.25">
      <c r="A3" s="5"/>
      <c r="B3" s="4"/>
      <c r="C3" s="35"/>
      <c r="D3" s="35" t="s">
        <v>105</v>
      </c>
      <c r="E3" s="35" t="s">
        <v>106</v>
      </c>
      <c r="F3" s="35" t="s">
        <v>107</v>
      </c>
      <c r="G3" s="35" t="s">
        <v>108</v>
      </c>
      <c r="H3" s="176" t="s">
        <v>109</v>
      </c>
      <c r="I3" s="176" t="s">
        <v>110</v>
      </c>
      <c r="J3" s="176" t="s">
        <v>111</v>
      </c>
      <c r="K3" s="176" t="s">
        <v>112</v>
      </c>
      <c r="L3" s="176" t="s">
        <v>113</v>
      </c>
      <c r="M3" s="176" t="s">
        <v>114</v>
      </c>
      <c r="N3" s="176" t="s">
        <v>115</v>
      </c>
      <c r="O3" s="176" t="s">
        <v>116</v>
      </c>
      <c r="P3" s="36"/>
      <c r="Q3" s="36"/>
      <c r="R3" s="36"/>
      <c r="S3" s="36"/>
      <c r="T3" s="36"/>
      <c r="U3" s="36"/>
      <c r="V3" s="36"/>
      <c r="W3" s="36"/>
      <c r="X3" s="36"/>
      <c r="Y3" s="36"/>
      <c r="Z3" s="36"/>
      <c r="AA3" s="36"/>
      <c r="AB3" s="36"/>
      <c r="AC3" s="36"/>
      <c r="AD3" s="36"/>
      <c r="AE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c r="EV3" s="33"/>
      <c r="EW3" s="33"/>
      <c r="EX3" s="33"/>
      <c r="EY3" s="33"/>
      <c r="EZ3" s="33"/>
      <c r="FA3" s="33"/>
      <c r="FB3" s="33"/>
      <c r="FC3" s="33"/>
      <c r="FD3" s="33"/>
      <c r="FE3" s="33"/>
      <c r="FF3" s="33"/>
      <c r="FG3" s="33"/>
      <c r="FH3" s="33"/>
      <c r="FI3" s="33"/>
      <c r="FJ3" s="33"/>
      <c r="FK3" s="33"/>
      <c r="FL3" s="33"/>
      <c r="FM3" s="33"/>
      <c r="FN3" s="33"/>
      <c r="FO3" s="33"/>
      <c r="FP3" s="33"/>
      <c r="FQ3" s="33"/>
      <c r="FR3" s="33"/>
      <c r="FS3" s="33"/>
      <c r="FT3" s="33"/>
      <c r="FU3" s="33"/>
      <c r="FV3" s="33"/>
      <c r="FW3" s="33"/>
      <c r="FX3" s="33"/>
      <c r="FY3" s="33"/>
      <c r="FZ3" s="33"/>
      <c r="GA3" s="33"/>
      <c r="GB3" s="33"/>
      <c r="GC3" s="33"/>
      <c r="GD3" s="33"/>
      <c r="GE3" s="33"/>
      <c r="GF3" s="33"/>
      <c r="GG3" s="33"/>
      <c r="GH3" s="33"/>
      <c r="GI3" s="33"/>
      <c r="GJ3" s="33"/>
      <c r="GK3" s="33"/>
      <c r="GL3" s="33"/>
      <c r="GM3" s="33"/>
      <c r="GN3" s="33"/>
      <c r="GO3" s="33"/>
      <c r="GP3" s="33"/>
      <c r="GQ3" s="33"/>
      <c r="GR3" s="33"/>
      <c r="GS3" s="33"/>
      <c r="GT3" s="33"/>
      <c r="GU3" s="33"/>
      <c r="GV3" s="33"/>
      <c r="GW3" s="33"/>
      <c r="GX3" s="33"/>
      <c r="GY3" s="33"/>
      <c r="GZ3" s="33"/>
      <c r="HA3" s="33"/>
      <c r="HB3" s="33"/>
      <c r="HC3" s="33"/>
      <c r="HD3" s="33"/>
      <c r="HE3" s="33"/>
      <c r="HF3" s="33"/>
      <c r="HG3" s="33"/>
      <c r="HH3" s="33"/>
      <c r="HI3" s="33"/>
      <c r="HJ3" s="33"/>
      <c r="HK3" s="33"/>
      <c r="HL3" s="33"/>
      <c r="HM3" s="33"/>
      <c r="HN3" s="33"/>
      <c r="HO3" s="33"/>
    </row>
    <row r="4" spans="1:223" ht="83.25" customHeight="1" x14ac:dyDescent="0.25">
      <c r="A4" s="5"/>
      <c r="B4" s="4"/>
      <c r="C4" s="162" t="s">
        <v>100</v>
      </c>
      <c r="D4" s="163">
        <f t="shared" ref="D4:O4" si="0">SUM(D5:D10)</f>
        <v>464998219.25999999</v>
      </c>
      <c r="E4" s="163">
        <f t="shared" si="0"/>
        <v>8272498.79</v>
      </c>
      <c r="F4" s="163">
        <f t="shared" si="0"/>
        <v>111228829.7</v>
      </c>
      <c r="G4" s="163">
        <f t="shared" si="0"/>
        <v>5053935.88</v>
      </c>
      <c r="H4" s="163">
        <f t="shared" si="0"/>
        <v>1713085890.5650332</v>
      </c>
      <c r="I4" s="163">
        <f t="shared" si="0"/>
        <v>1213085718.1291008</v>
      </c>
      <c r="J4" s="163">
        <f t="shared" si="0"/>
        <v>929087275.03463483</v>
      </c>
      <c r="K4" s="163">
        <f t="shared" si="0"/>
        <v>1304827887.3727372</v>
      </c>
      <c r="L4" s="163">
        <f t="shared" si="0"/>
        <v>1750284943.6405671</v>
      </c>
      <c r="M4" s="163">
        <f t="shared" si="0"/>
        <v>8272498.79</v>
      </c>
      <c r="N4" s="163">
        <f t="shared" si="0"/>
        <v>1713085890.5650332</v>
      </c>
      <c r="O4" s="163">
        <f t="shared" si="0"/>
        <v>173272498.79000002</v>
      </c>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c r="CO4" s="34"/>
      <c r="CP4" s="3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c r="DS4" s="34"/>
      <c r="DT4" s="34"/>
      <c r="DU4" s="34"/>
      <c r="DV4" s="34"/>
      <c r="DW4" s="34"/>
      <c r="DX4" s="34"/>
      <c r="DY4" s="34"/>
      <c r="DZ4" s="34"/>
      <c r="EA4" s="34"/>
      <c r="EB4" s="34"/>
      <c r="EC4" s="34"/>
      <c r="ED4" s="34"/>
      <c r="EE4" s="34"/>
      <c r="EF4" s="34"/>
      <c r="EG4" s="34"/>
      <c r="EH4" s="34"/>
      <c r="EI4" s="34"/>
      <c r="EJ4" s="34"/>
      <c r="EK4" s="34"/>
      <c r="EL4" s="34"/>
      <c r="EM4" s="34"/>
      <c r="EN4" s="34"/>
      <c r="EO4" s="34"/>
      <c r="EP4" s="34"/>
      <c r="EQ4" s="34"/>
      <c r="ER4" s="34"/>
      <c r="ES4" s="34"/>
      <c r="ET4" s="34"/>
      <c r="EU4" s="34"/>
      <c r="EV4" s="34"/>
      <c r="EW4" s="34"/>
      <c r="EX4" s="34"/>
      <c r="EY4" s="34"/>
      <c r="EZ4" s="34"/>
      <c r="FA4" s="34"/>
      <c r="FB4" s="34"/>
      <c r="FC4" s="34"/>
      <c r="FD4" s="34"/>
      <c r="FE4" s="34"/>
      <c r="FF4" s="34"/>
      <c r="FG4" s="34"/>
      <c r="FH4" s="34"/>
      <c r="FI4" s="34"/>
      <c r="FJ4" s="34"/>
      <c r="FK4" s="34"/>
      <c r="FL4" s="34"/>
      <c r="FM4" s="34"/>
      <c r="FN4" s="34"/>
      <c r="FO4" s="34"/>
      <c r="FP4" s="34"/>
      <c r="FQ4" s="34"/>
      <c r="FR4" s="34"/>
      <c r="FS4" s="34"/>
      <c r="FT4" s="34"/>
      <c r="FU4" s="34"/>
      <c r="FV4" s="34"/>
      <c r="FW4" s="34"/>
      <c r="FX4" s="34"/>
      <c r="FY4" s="34"/>
      <c r="FZ4" s="34"/>
      <c r="GA4" s="34"/>
      <c r="GB4" s="34"/>
      <c r="GC4" s="34"/>
      <c r="GD4" s="34"/>
      <c r="GE4" s="34"/>
      <c r="GF4" s="34"/>
      <c r="GG4" s="34"/>
      <c r="GH4" s="34"/>
      <c r="GI4" s="34"/>
      <c r="GJ4" s="34"/>
      <c r="GK4" s="34"/>
      <c r="GL4" s="34"/>
      <c r="GM4" s="34"/>
      <c r="GN4" s="34"/>
      <c r="GO4" s="34"/>
      <c r="GP4" s="34"/>
      <c r="GQ4" s="34"/>
      <c r="GR4" s="34"/>
      <c r="GS4" s="34"/>
      <c r="GT4" s="34"/>
      <c r="GU4" s="34"/>
      <c r="GV4" s="34"/>
      <c r="GW4" s="34"/>
      <c r="GX4" s="34"/>
      <c r="GY4" s="34"/>
      <c r="GZ4" s="34"/>
      <c r="HA4" s="34"/>
      <c r="HB4" s="34"/>
      <c r="HC4" s="34"/>
      <c r="HD4" s="34"/>
      <c r="HE4" s="34"/>
      <c r="HF4" s="34"/>
      <c r="HG4" s="34"/>
      <c r="HH4" s="34"/>
      <c r="HI4" s="34"/>
      <c r="HJ4" s="34"/>
      <c r="HK4" s="34"/>
      <c r="HL4" s="34"/>
      <c r="HM4" s="34"/>
      <c r="HN4" s="34"/>
      <c r="HO4" s="34"/>
    </row>
    <row r="5" spans="1:223" ht="83.25" hidden="1" customHeight="1" outlineLevel="1" x14ac:dyDescent="0.25">
      <c r="A5" s="5"/>
      <c r="B5" s="4"/>
      <c r="C5" s="161" t="s">
        <v>73</v>
      </c>
      <c r="D5" s="164">
        <f>SUM('Synthèse allocation'!E66,'Synthèse allocation'!E53)</f>
        <v>30499872</v>
      </c>
      <c r="E5" s="164">
        <v>0</v>
      </c>
      <c r="F5" s="164">
        <f>'Synthèse allocation'!E59</f>
        <v>38154280.700000003</v>
      </c>
      <c r="G5" s="164">
        <f>'Synthèse allocation'!E56</f>
        <v>3153608.58</v>
      </c>
      <c r="H5" s="164">
        <f>SUM('Synthèse allocation'!E25,'Synthèse allocation'!E19)</f>
        <v>393697477.64680004</v>
      </c>
      <c r="I5" s="164">
        <f>SUM('Synthèse allocation'!E66,'Synthèse allocation'!E59,'Synthèse allocation'!E46)</f>
        <v>153290619.33636361</v>
      </c>
      <c r="J5" s="164">
        <f>'Synthèse allocation'!E46</f>
        <v>90636338.636363626</v>
      </c>
      <c r="K5" s="164">
        <f>'Synthèse allocation'!E48+'Synthèse allocation'!E56+'Synthèse allocation'!E59+'Synthèse allocation'!E66+'Synthèse allocation'!E53</f>
        <v>234707761.28000003</v>
      </c>
      <c r="L5" s="164">
        <f>'Synthèse allocation'!E25+'Synthèse allocation'!E53</f>
        <v>374867693.15680003</v>
      </c>
      <c r="M5" s="164">
        <v>0</v>
      </c>
      <c r="N5" s="164">
        <f>'Synthèse allocation'!E25+'Synthèse allocation'!E19</f>
        <v>393697477.64680004</v>
      </c>
      <c r="O5" s="165">
        <f>'Synthèse allocation'!E37</f>
        <v>40000000</v>
      </c>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4"/>
      <c r="BO5" s="34"/>
      <c r="BP5" s="34"/>
      <c r="BQ5" s="34"/>
      <c r="BR5" s="34"/>
      <c r="BS5" s="34"/>
      <c r="BT5" s="34"/>
      <c r="BU5" s="34"/>
      <c r="BV5" s="34"/>
      <c r="BW5" s="34"/>
      <c r="BX5" s="34"/>
      <c r="BY5" s="34"/>
      <c r="BZ5" s="34"/>
      <c r="CA5" s="34"/>
      <c r="CB5" s="34"/>
      <c r="CC5" s="34"/>
      <c r="CD5" s="34"/>
      <c r="CE5" s="34"/>
      <c r="CF5" s="34"/>
      <c r="CG5" s="34"/>
      <c r="CH5" s="34"/>
      <c r="CI5" s="34"/>
      <c r="CJ5" s="34"/>
      <c r="CK5" s="34"/>
      <c r="CL5" s="34"/>
      <c r="CM5" s="34"/>
      <c r="CN5" s="34"/>
      <c r="CO5" s="34"/>
      <c r="CP5" s="34"/>
      <c r="CQ5" s="34"/>
      <c r="CR5" s="34"/>
      <c r="CS5" s="34"/>
      <c r="CT5" s="34"/>
      <c r="CU5" s="34"/>
      <c r="CV5" s="34"/>
      <c r="CW5" s="34"/>
      <c r="CX5" s="34"/>
      <c r="CY5" s="34"/>
      <c r="CZ5" s="34"/>
      <c r="DA5" s="34"/>
      <c r="DB5" s="34"/>
      <c r="DC5" s="34"/>
      <c r="DD5" s="34"/>
      <c r="DE5" s="34"/>
      <c r="DF5" s="34"/>
      <c r="DG5" s="34"/>
      <c r="DH5" s="34"/>
      <c r="DI5" s="34"/>
      <c r="DJ5" s="34"/>
      <c r="DK5" s="34"/>
      <c r="DL5" s="34"/>
      <c r="DM5" s="34"/>
      <c r="DN5" s="34"/>
      <c r="DO5" s="34"/>
      <c r="DP5" s="34"/>
      <c r="DQ5" s="34"/>
      <c r="DR5" s="34"/>
      <c r="DS5" s="34"/>
      <c r="DT5" s="34"/>
      <c r="DU5" s="34"/>
      <c r="DV5" s="34"/>
      <c r="DW5" s="34"/>
      <c r="DX5" s="34"/>
      <c r="DY5" s="34"/>
      <c r="DZ5" s="34"/>
      <c r="EA5" s="34"/>
      <c r="EB5" s="34"/>
      <c r="EC5" s="34"/>
      <c r="ED5" s="34"/>
      <c r="EE5" s="34"/>
      <c r="EF5" s="34"/>
      <c r="EG5" s="34"/>
      <c r="EH5" s="34"/>
      <c r="EI5" s="34"/>
      <c r="EJ5" s="34"/>
      <c r="EK5" s="34"/>
      <c r="EL5" s="34"/>
      <c r="EM5" s="34"/>
      <c r="EN5" s="34"/>
      <c r="EO5" s="34"/>
      <c r="EP5" s="34"/>
      <c r="EQ5" s="34"/>
      <c r="ER5" s="34"/>
      <c r="ES5" s="34"/>
      <c r="ET5" s="34"/>
      <c r="EU5" s="34"/>
      <c r="EV5" s="34"/>
      <c r="EW5" s="34"/>
      <c r="EX5" s="34"/>
      <c r="EY5" s="34"/>
      <c r="EZ5" s="34"/>
      <c r="FA5" s="34"/>
      <c r="FB5" s="34"/>
      <c r="FC5" s="34"/>
      <c r="FD5" s="34"/>
      <c r="FE5" s="34"/>
      <c r="FF5" s="34"/>
      <c r="FG5" s="34"/>
      <c r="FH5" s="34"/>
      <c r="FI5" s="34"/>
      <c r="FJ5" s="34"/>
      <c r="FK5" s="34"/>
      <c r="FL5" s="34"/>
      <c r="FM5" s="34"/>
      <c r="FN5" s="34"/>
      <c r="FO5" s="34"/>
      <c r="FP5" s="34"/>
      <c r="FQ5" s="34"/>
      <c r="FR5" s="34"/>
      <c r="FS5" s="34"/>
      <c r="FT5" s="34"/>
      <c r="FU5" s="34"/>
      <c r="FV5" s="34"/>
      <c r="FW5" s="34"/>
      <c r="FX5" s="34"/>
      <c r="FY5" s="34"/>
      <c r="FZ5" s="34"/>
      <c r="GA5" s="34"/>
      <c r="GB5" s="34"/>
      <c r="GC5" s="34"/>
      <c r="GD5" s="34"/>
      <c r="GE5" s="34"/>
      <c r="GF5" s="34"/>
      <c r="GG5" s="34"/>
      <c r="GH5" s="34"/>
      <c r="GI5" s="34"/>
      <c r="GJ5" s="34"/>
      <c r="GK5" s="34"/>
      <c r="GL5" s="34"/>
      <c r="GM5" s="34"/>
      <c r="GN5" s="34"/>
      <c r="GO5" s="34"/>
      <c r="GP5" s="34"/>
      <c r="GQ5" s="34"/>
      <c r="GR5" s="34"/>
      <c r="GS5" s="34"/>
      <c r="GT5" s="34"/>
      <c r="GU5" s="34"/>
      <c r="GV5" s="34"/>
      <c r="GW5" s="34"/>
      <c r="GX5" s="34"/>
      <c r="GY5" s="34"/>
      <c r="GZ5" s="34"/>
      <c r="HA5" s="34"/>
      <c r="HB5" s="34"/>
      <c r="HC5" s="34"/>
      <c r="HD5" s="34"/>
      <c r="HE5" s="34"/>
      <c r="HF5" s="34"/>
      <c r="HG5" s="34"/>
      <c r="HH5" s="34"/>
      <c r="HI5" s="34"/>
      <c r="HJ5" s="34"/>
      <c r="HK5" s="34"/>
      <c r="HL5" s="34"/>
      <c r="HM5" s="34"/>
      <c r="HN5" s="34"/>
      <c r="HO5" s="34"/>
    </row>
    <row r="6" spans="1:223" ht="83.25" hidden="1" customHeight="1" outlineLevel="1" x14ac:dyDescent="0.25">
      <c r="A6" s="5"/>
      <c r="B6" s="4"/>
      <c r="C6" s="148" t="s">
        <v>74</v>
      </c>
      <c r="D6" s="166">
        <v>0</v>
      </c>
      <c r="E6" s="166">
        <v>0</v>
      </c>
      <c r="F6" s="166">
        <f>'Synthèse allocation'!E60</f>
        <v>16201850</v>
      </c>
      <c r="G6" s="166">
        <v>0</v>
      </c>
      <c r="H6" s="166">
        <f>SUM('Synthèse allocation'!E26,'Synthèse allocation'!E20)</f>
        <v>432944646.00823331</v>
      </c>
      <c r="I6" s="166">
        <f>SUM('Synthèse allocation'!E47,'Synthèse allocation'!E60)</f>
        <v>57469031.899999999</v>
      </c>
      <c r="J6" s="166">
        <f>'Synthèse allocation'!E44+'Synthèse allocation'!E47+'Synthèse allocation'!E32</f>
        <v>74817399.065533891</v>
      </c>
      <c r="K6" s="166">
        <f>'Synthèse allocation'!E47+'Synthèse allocation'!E60+'Synthèse allocation'!E44</f>
        <v>65893731.899999999</v>
      </c>
      <c r="L6" s="166">
        <f>'Synthèse allocation'!E32+'Synthèse allocation'!E26</f>
        <v>413512975.17376721</v>
      </c>
      <c r="M6" s="166">
        <v>0</v>
      </c>
      <c r="N6" s="166">
        <f>'Synthèse allocation'!E20+'Synthèse allocation'!E26</f>
        <v>432944646.00823331</v>
      </c>
      <c r="O6" s="167">
        <v>0</v>
      </c>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34"/>
      <c r="CY6" s="34"/>
      <c r="CZ6" s="34"/>
      <c r="DA6" s="34"/>
      <c r="DB6" s="34"/>
      <c r="DC6" s="34"/>
      <c r="DD6" s="34"/>
      <c r="DE6" s="34"/>
      <c r="DF6" s="34"/>
      <c r="DG6" s="34"/>
      <c r="DH6" s="34"/>
      <c r="DI6" s="34"/>
      <c r="DJ6" s="34"/>
      <c r="DK6" s="34"/>
      <c r="DL6" s="34"/>
      <c r="DM6" s="34"/>
      <c r="DN6" s="34"/>
      <c r="DO6" s="34"/>
      <c r="DP6" s="34"/>
      <c r="DQ6" s="34"/>
      <c r="DR6" s="34"/>
      <c r="DS6" s="34"/>
      <c r="DT6" s="34"/>
      <c r="DU6" s="34"/>
      <c r="DV6" s="34"/>
      <c r="DW6" s="34"/>
      <c r="DX6" s="34"/>
      <c r="DY6" s="34"/>
      <c r="DZ6" s="34"/>
      <c r="EA6" s="34"/>
      <c r="EB6" s="34"/>
      <c r="EC6" s="34"/>
      <c r="ED6" s="34"/>
      <c r="EE6" s="34"/>
      <c r="EF6" s="34"/>
      <c r="EG6" s="34"/>
      <c r="EH6" s="34"/>
      <c r="EI6" s="34"/>
      <c r="EJ6" s="34"/>
      <c r="EK6" s="34"/>
      <c r="EL6" s="34"/>
      <c r="EM6" s="34"/>
      <c r="EN6" s="34"/>
      <c r="EO6" s="34"/>
      <c r="EP6" s="34"/>
      <c r="EQ6" s="34"/>
      <c r="ER6" s="34"/>
      <c r="ES6" s="34"/>
      <c r="ET6" s="34"/>
      <c r="EU6" s="34"/>
      <c r="EV6" s="34"/>
      <c r="EW6" s="34"/>
      <c r="EX6" s="34"/>
      <c r="EY6" s="34"/>
      <c r="EZ6" s="34"/>
      <c r="FA6" s="34"/>
      <c r="FB6" s="34"/>
      <c r="FC6" s="34"/>
      <c r="FD6" s="34"/>
      <c r="FE6" s="34"/>
      <c r="FF6" s="34"/>
      <c r="FG6" s="34"/>
      <c r="FH6" s="34"/>
      <c r="FI6" s="34"/>
      <c r="FJ6" s="34"/>
      <c r="FK6" s="34"/>
      <c r="FL6" s="34"/>
      <c r="FM6" s="34"/>
      <c r="FN6" s="34"/>
      <c r="FO6" s="34"/>
      <c r="FP6" s="34"/>
      <c r="FQ6" s="34"/>
      <c r="FR6" s="34"/>
      <c r="FS6" s="34"/>
      <c r="FT6" s="34"/>
      <c r="FU6" s="34"/>
      <c r="FV6" s="34"/>
      <c r="FW6" s="34"/>
      <c r="FX6" s="34"/>
      <c r="FY6" s="34"/>
      <c r="FZ6" s="34"/>
      <c r="GA6" s="34"/>
      <c r="GB6" s="34"/>
      <c r="GC6" s="34"/>
      <c r="GD6" s="34"/>
      <c r="GE6" s="34"/>
      <c r="GF6" s="34"/>
      <c r="GG6" s="34"/>
      <c r="GH6" s="34"/>
      <c r="GI6" s="34"/>
      <c r="GJ6" s="34"/>
      <c r="GK6" s="34"/>
      <c r="GL6" s="34"/>
      <c r="GM6" s="34"/>
      <c r="GN6" s="34"/>
      <c r="GO6" s="34"/>
      <c r="GP6" s="34"/>
      <c r="GQ6" s="34"/>
      <c r="GR6" s="34"/>
      <c r="GS6" s="34"/>
      <c r="GT6" s="34"/>
      <c r="GU6" s="34"/>
      <c r="GV6" s="34"/>
      <c r="GW6" s="34"/>
      <c r="GX6" s="34"/>
      <c r="GY6" s="34"/>
      <c r="GZ6" s="34"/>
      <c r="HA6" s="34"/>
      <c r="HB6" s="34"/>
      <c r="HC6" s="34"/>
      <c r="HD6" s="34"/>
      <c r="HE6" s="34"/>
      <c r="HF6" s="34"/>
      <c r="HG6" s="34"/>
      <c r="HH6" s="34"/>
      <c r="HI6" s="34"/>
      <c r="HJ6" s="34"/>
      <c r="HK6" s="34"/>
      <c r="HL6" s="34"/>
      <c r="HM6" s="34"/>
      <c r="HN6" s="34"/>
      <c r="HO6" s="34"/>
    </row>
    <row r="7" spans="1:223" ht="83.25" hidden="1" customHeight="1" outlineLevel="1" x14ac:dyDescent="0.25">
      <c r="A7" s="5"/>
      <c r="B7" s="4"/>
      <c r="C7" s="147" t="s">
        <v>75</v>
      </c>
      <c r="D7" s="168">
        <f>'Synthèse allocation'!E67</f>
        <v>2092868.48</v>
      </c>
      <c r="E7" s="168">
        <v>0</v>
      </c>
      <c r="F7" s="168">
        <f>'Synthèse allocation'!E61</f>
        <v>19331671</v>
      </c>
      <c r="G7" s="168">
        <v>0</v>
      </c>
      <c r="H7" s="168">
        <f>SUM('Synthèse allocation'!E27,'Synthèse allocation'!E21)</f>
        <v>324064367.27999997</v>
      </c>
      <c r="I7" s="168">
        <f>SUM('Synthèse allocation'!E61,'Synthèse allocation'!E48,'Synthèse allocation'!E67)</f>
        <v>184324539.47999999</v>
      </c>
      <c r="J7" s="168">
        <f>'Synthèse allocation'!E48+'Synthèse allocation'!E33</f>
        <v>172503856.62</v>
      </c>
      <c r="K7" s="168">
        <f>'Synthèse allocation'!E48+'Synthèse allocation'!E61+'Synthèse allocation'!E67</f>
        <v>184324539.47999999</v>
      </c>
      <c r="L7" s="168">
        <f>'Synthèse allocation'!E27+'Synthèse allocation'!E33</f>
        <v>316318592.68000001</v>
      </c>
      <c r="M7" s="168">
        <v>0</v>
      </c>
      <c r="N7" s="168">
        <f>'Synthèse allocation'!E21+'Synthèse allocation'!E27</f>
        <v>324064367.27999997</v>
      </c>
      <c r="O7" s="169">
        <v>0</v>
      </c>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4"/>
      <c r="BO7" s="34"/>
      <c r="BP7" s="34"/>
      <c r="BQ7" s="34"/>
      <c r="BR7" s="34"/>
      <c r="BS7" s="34"/>
      <c r="BT7" s="34"/>
      <c r="BU7" s="34"/>
      <c r="BV7" s="34"/>
      <c r="BW7" s="34"/>
      <c r="BX7" s="34"/>
      <c r="BY7" s="34"/>
      <c r="BZ7" s="34"/>
      <c r="CA7" s="34"/>
      <c r="CB7" s="34"/>
      <c r="CC7" s="34"/>
      <c r="CD7" s="34"/>
      <c r="CE7" s="34"/>
      <c r="CF7" s="34"/>
      <c r="CG7" s="34"/>
      <c r="CH7" s="34"/>
      <c r="CI7" s="34"/>
      <c r="CJ7" s="34"/>
      <c r="CK7" s="34"/>
      <c r="CL7" s="34"/>
      <c r="CM7" s="34"/>
      <c r="CN7" s="34"/>
      <c r="CO7" s="34"/>
      <c r="CP7" s="34"/>
      <c r="CQ7" s="34"/>
      <c r="CR7" s="34"/>
      <c r="CS7" s="34"/>
      <c r="CT7" s="34"/>
      <c r="CU7" s="34"/>
      <c r="CV7" s="34"/>
      <c r="CW7" s="34"/>
      <c r="CX7" s="34"/>
      <c r="CY7" s="34"/>
      <c r="CZ7" s="34"/>
      <c r="DA7" s="34"/>
      <c r="DB7" s="34"/>
      <c r="DC7" s="34"/>
      <c r="DD7" s="34"/>
      <c r="DE7" s="34"/>
      <c r="DF7" s="34"/>
      <c r="DG7" s="34"/>
      <c r="DH7" s="34"/>
      <c r="DI7" s="34"/>
      <c r="DJ7" s="34"/>
      <c r="DK7" s="34"/>
      <c r="DL7" s="34"/>
      <c r="DM7" s="34"/>
      <c r="DN7" s="34"/>
      <c r="DO7" s="34"/>
      <c r="DP7" s="34"/>
      <c r="DQ7" s="34"/>
      <c r="DR7" s="34"/>
      <c r="DS7" s="34"/>
      <c r="DT7" s="34"/>
      <c r="DU7" s="34"/>
      <c r="DV7" s="34"/>
      <c r="DW7" s="34"/>
      <c r="DX7" s="34"/>
      <c r="DY7" s="34"/>
      <c r="DZ7" s="34"/>
      <c r="EA7" s="34"/>
      <c r="EB7" s="34"/>
      <c r="EC7" s="34"/>
      <c r="ED7" s="34"/>
      <c r="EE7" s="34"/>
      <c r="EF7" s="34"/>
      <c r="EG7" s="34"/>
      <c r="EH7" s="34"/>
      <c r="EI7" s="34"/>
      <c r="EJ7" s="34"/>
      <c r="EK7" s="34"/>
      <c r="EL7" s="34"/>
      <c r="EM7" s="34"/>
      <c r="EN7" s="34"/>
      <c r="EO7" s="34"/>
      <c r="EP7" s="34"/>
      <c r="EQ7" s="34"/>
      <c r="ER7" s="34"/>
      <c r="ES7" s="34"/>
      <c r="ET7" s="34"/>
      <c r="EU7" s="34"/>
      <c r="EV7" s="34"/>
      <c r="EW7" s="34"/>
      <c r="EX7" s="34"/>
      <c r="EY7" s="34"/>
      <c r="EZ7" s="34"/>
      <c r="FA7" s="34"/>
      <c r="FB7" s="34"/>
      <c r="FC7" s="34"/>
      <c r="FD7" s="34"/>
      <c r="FE7" s="34"/>
      <c r="FF7" s="34"/>
      <c r="FG7" s="34"/>
      <c r="FH7" s="34"/>
      <c r="FI7" s="34"/>
      <c r="FJ7" s="34"/>
      <c r="FK7" s="34"/>
      <c r="FL7" s="34"/>
      <c r="FM7" s="34"/>
      <c r="FN7" s="34"/>
      <c r="FO7" s="34"/>
      <c r="FP7" s="34"/>
      <c r="FQ7" s="34"/>
      <c r="FR7" s="34"/>
      <c r="FS7" s="34"/>
      <c r="FT7" s="34"/>
      <c r="FU7" s="34"/>
      <c r="FV7" s="34"/>
      <c r="FW7" s="34"/>
      <c r="FX7" s="34"/>
      <c r="FY7" s="34"/>
      <c r="FZ7" s="34"/>
      <c r="GA7" s="34"/>
      <c r="GB7" s="34"/>
      <c r="GC7" s="34"/>
      <c r="GD7" s="34"/>
      <c r="GE7" s="34"/>
      <c r="GF7" s="34"/>
      <c r="GG7" s="34"/>
      <c r="GH7" s="34"/>
      <c r="GI7" s="34"/>
      <c r="GJ7" s="34"/>
      <c r="GK7" s="34"/>
      <c r="GL7" s="34"/>
      <c r="GM7" s="34"/>
      <c r="GN7" s="34"/>
      <c r="GO7" s="34"/>
      <c r="GP7" s="34"/>
      <c r="GQ7" s="34"/>
      <c r="GR7" s="34"/>
      <c r="GS7" s="34"/>
      <c r="GT7" s="34"/>
      <c r="GU7" s="34"/>
      <c r="GV7" s="34"/>
      <c r="GW7" s="34"/>
      <c r="GX7" s="34"/>
      <c r="GY7" s="34"/>
      <c r="GZ7" s="34"/>
      <c r="HA7" s="34"/>
      <c r="HB7" s="34"/>
      <c r="HC7" s="34"/>
      <c r="HD7" s="34"/>
      <c r="HE7" s="34"/>
      <c r="HF7" s="34"/>
      <c r="HG7" s="34"/>
      <c r="HH7" s="34"/>
      <c r="HI7" s="34"/>
      <c r="HJ7" s="34"/>
      <c r="HK7" s="34"/>
      <c r="HL7" s="34"/>
      <c r="HM7" s="34"/>
      <c r="HN7" s="34"/>
      <c r="HO7" s="34"/>
    </row>
    <row r="8" spans="1:223" ht="83.25" hidden="1" customHeight="1" outlineLevel="1" x14ac:dyDescent="0.25">
      <c r="A8" s="5"/>
      <c r="B8" s="4"/>
      <c r="C8" s="149" t="s">
        <v>76</v>
      </c>
      <c r="D8" s="170">
        <f>'Synthèse allocation'!E68</f>
        <v>5000000</v>
      </c>
      <c r="E8" s="170">
        <f>'Synthèse allocation'!E41</f>
        <v>1772498.79</v>
      </c>
      <c r="F8" s="170">
        <f>'Synthèse allocation'!E62</f>
        <v>17051512</v>
      </c>
      <c r="G8" s="170">
        <f>'Synthèse allocation'!E57</f>
        <v>1900327.2999999998</v>
      </c>
      <c r="H8" s="170">
        <f>SUM('Synthèse allocation'!E28,'Synthèse allocation'!E22)</f>
        <v>284209588.27999997</v>
      </c>
      <c r="I8" s="170">
        <f>SUM('Synthèse allocation'!E49,'Synthèse allocation'!E68,'Synthèse allocation'!E62)</f>
        <v>142698004.434663</v>
      </c>
      <c r="J8" s="170">
        <f>'Synthèse allocation'!E34+'Synthèse allocation'!E49</f>
        <v>193721152.51466298</v>
      </c>
      <c r="K8" s="170">
        <f>'Synthèse allocation'!E68+'Synthèse allocation'!E62+'Synthèse allocation'!E57+'Synthèse allocation'!E49</f>
        <v>144598331.73466298</v>
      </c>
      <c r="L8" s="170">
        <f>'Synthèse allocation'!E34+'Synthèse allocation'!E28</f>
        <v>220415871.27999997</v>
      </c>
      <c r="M8" s="170">
        <f>'Synthèse allocation'!E41</f>
        <v>1772498.79</v>
      </c>
      <c r="N8" s="170">
        <f>'Synthèse allocation'!E22+'Synthèse allocation'!E28</f>
        <v>284209588.27999997</v>
      </c>
      <c r="O8" s="171">
        <f>SUM('Synthèse allocation'!E38,'Synthèse allocation'!E41)</f>
        <v>76772498.790000007</v>
      </c>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4"/>
      <c r="BO8" s="34"/>
      <c r="BP8" s="34"/>
      <c r="BQ8" s="34"/>
      <c r="BR8" s="34"/>
      <c r="BS8" s="34"/>
      <c r="BT8" s="34"/>
      <c r="BU8" s="34"/>
      <c r="BV8" s="34"/>
      <c r="BW8" s="34"/>
      <c r="BX8" s="34"/>
      <c r="BY8" s="34"/>
      <c r="BZ8" s="34"/>
      <c r="CA8" s="34"/>
      <c r="CB8" s="34"/>
      <c r="CC8" s="34"/>
      <c r="CD8" s="34"/>
      <c r="CE8" s="34"/>
      <c r="CF8" s="34"/>
      <c r="CG8" s="34"/>
      <c r="CH8" s="34"/>
      <c r="CI8" s="34"/>
      <c r="CJ8" s="34"/>
      <c r="CK8" s="34"/>
      <c r="CL8" s="34"/>
      <c r="CM8" s="34"/>
      <c r="CN8" s="34"/>
      <c r="CO8" s="34"/>
      <c r="CP8" s="34"/>
      <c r="CQ8" s="34"/>
      <c r="CR8" s="34"/>
      <c r="CS8" s="34"/>
      <c r="CT8" s="34"/>
      <c r="CU8" s="34"/>
      <c r="CV8" s="34"/>
      <c r="CW8" s="34"/>
      <c r="CX8" s="34"/>
      <c r="CY8" s="34"/>
      <c r="CZ8" s="34"/>
      <c r="DA8" s="34"/>
      <c r="DB8" s="34"/>
      <c r="DC8" s="34"/>
      <c r="DD8" s="34"/>
      <c r="DE8" s="34"/>
      <c r="DF8" s="34"/>
      <c r="DG8" s="34"/>
      <c r="DH8" s="34"/>
      <c r="DI8" s="34"/>
      <c r="DJ8" s="34"/>
      <c r="DK8" s="34"/>
      <c r="DL8" s="34"/>
      <c r="DM8" s="34"/>
      <c r="DN8" s="34"/>
      <c r="DO8" s="34"/>
      <c r="DP8" s="34"/>
      <c r="DQ8" s="34"/>
      <c r="DR8" s="34"/>
      <c r="DS8" s="34"/>
      <c r="DT8" s="34"/>
      <c r="DU8" s="34"/>
      <c r="DV8" s="34"/>
      <c r="DW8" s="34"/>
      <c r="DX8" s="34"/>
      <c r="DY8" s="34"/>
      <c r="DZ8" s="34"/>
      <c r="EA8" s="34"/>
      <c r="EB8" s="34"/>
      <c r="EC8" s="34"/>
      <c r="ED8" s="34"/>
      <c r="EE8" s="34"/>
      <c r="EF8" s="34"/>
      <c r="EG8" s="34"/>
      <c r="EH8" s="34"/>
      <c r="EI8" s="34"/>
      <c r="EJ8" s="34"/>
      <c r="EK8" s="34"/>
      <c r="EL8" s="34"/>
      <c r="EM8" s="34"/>
      <c r="EN8" s="34"/>
      <c r="EO8" s="34"/>
      <c r="EP8" s="34"/>
      <c r="EQ8" s="34"/>
      <c r="ER8" s="34"/>
      <c r="ES8" s="34"/>
      <c r="ET8" s="34"/>
      <c r="EU8" s="34"/>
      <c r="EV8" s="34"/>
      <c r="EW8" s="34"/>
      <c r="EX8" s="34"/>
      <c r="EY8" s="34"/>
      <c r="EZ8" s="34"/>
      <c r="FA8" s="34"/>
      <c r="FB8" s="34"/>
      <c r="FC8" s="34"/>
      <c r="FD8" s="34"/>
      <c r="FE8" s="34"/>
      <c r="FF8" s="34"/>
      <c r="FG8" s="34"/>
      <c r="FH8" s="34"/>
      <c r="FI8" s="34"/>
      <c r="FJ8" s="34"/>
      <c r="FK8" s="34"/>
      <c r="FL8" s="34"/>
      <c r="FM8" s="34"/>
      <c r="FN8" s="34"/>
      <c r="FO8" s="34"/>
      <c r="FP8" s="34"/>
      <c r="FQ8" s="34"/>
      <c r="FR8" s="34"/>
      <c r="FS8" s="34"/>
      <c r="FT8" s="34"/>
      <c r="FU8" s="34"/>
      <c r="FV8" s="34"/>
      <c r="FW8" s="34"/>
      <c r="FX8" s="34"/>
      <c r="FY8" s="34"/>
      <c r="FZ8" s="34"/>
      <c r="GA8" s="34"/>
      <c r="GB8" s="34"/>
      <c r="GC8" s="34"/>
      <c r="GD8" s="34"/>
      <c r="GE8" s="34"/>
      <c r="GF8" s="34"/>
      <c r="GG8" s="34"/>
      <c r="GH8" s="34"/>
      <c r="GI8" s="34"/>
      <c r="GJ8" s="34"/>
      <c r="GK8" s="34"/>
      <c r="GL8" s="34"/>
      <c r="GM8" s="34"/>
      <c r="GN8" s="34"/>
      <c r="GO8" s="34"/>
      <c r="GP8" s="34"/>
      <c r="GQ8" s="34"/>
      <c r="GR8" s="34"/>
      <c r="GS8" s="34"/>
      <c r="GT8" s="34"/>
      <c r="GU8" s="34"/>
      <c r="GV8" s="34"/>
      <c r="GW8" s="34"/>
      <c r="GX8" s="34"/>
      <c r="GY8" s="34"/>
      <c r="GZ8" s="34"/>
      <c r="HA8" s="34"/>
      <c r="HB8" s="34"/>
      <c r="HC8" s="34"/>
      <c r="HD8" s="34"/>
      <c r="HE8" s="34"/>
      <c r="HF8" s="34"/>
      <c r="HG8" s="34"/>
      <c r="HH8" s="34"/>
      <c r="HI8" s="34"/>
      <c r="HJ8" s="34"/>
      <c r="HK8" s="34"/>
      <c r="HL8" s="34"/>
      <c r="HM8" s="34"/>
      <c r="HN8" s="34"/>
      <c r="HO8" s="34"/>
    </row>
    <row r="9" spans="1:223" ht="83.25" hidden="1" customHeight="1" outlineLevel="1" x14ac:dyDescent="0.25">
      <c r="A9" s="255"/>
      <c r="B9" s="4"/>
      <c r="C9" s="147" t="s">
        <v>510</v>
      </c>
      <c r="D9" s="168">
        <f>SUM('Allocation OD 2023-1'!G23)</f>
        <v>21283391</v>
      </c>
      <c r="E9" s="168">
        <f>'Allocation OD 2023-1'!G20</f>
        <v>6500000</v>
      </c>
      <c r="F9" s="168">
        <f>'Allocation OD 2023-1'!G22</f>
        <v>9459616</v>
      </c>
      <c r="G9" s="168">
        <v>0</v>
      </c>
      <c r="H9" s="168">
        <f>SUM('Allocation OD 2023-1'!G16:G17)</f>
        <v>150565200</v>
      </c>
      <c r="I9" s="168">
        <f>SUM('Allocation OD 2023-1'!G23,'Allocation OD 2023-1'!G22,'Allocation OD 2023-1'!G21)</f>
        <v>162173543.45116919</v>
      </c>
      <c r="J9" s="168">
        <f>SUM('Allocation OD 2023-1'!G18,'Allocation OD 2023-1'!G21)</f>
        <v>301430536.45116919</v>
      </c>
      <c r="K9" s="168">
        <f>SUM('Allocation OD 2023-1'!G21:G23)</f>
        <v>162173543.45116919</v>
      </c>
      <c r="L9" s="168">
        <f>SUM('Allocation OD 2023-1'!G17:G18)</f>
        <v>297565200</v>
      </c>
      <c r="M9" s="168">
        <f>'Allocation OD 2023-1'!G20</f>
        <v>6500000</v>
      </c>
      <c r="N9" s="168">
        <f>SUM('Allocation OD 2023-1'!G16:G17)</f>
        <v>150565200</v>
      </c>
      <c r="O9" s="169">
        <f>SUM('Allocation OD 2023-1'!G19:G20)</f>
        <v>56500000</v>
      </c>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37"/>
      <c r="EX9" s="37"/>
      <c r="EY9" s="37"/>
      <c r="EZ9" s="37"/>
      <c r="FA9" s="37"/>
      <c r="FB9" s="37"/>
      <c r="FC9" s="37"/>
      <c r="FD9" s="37"/>
      <c r="FE9" s="37"/>
      <c r="FF9" s="37"/>
      <c r="FG9" s="37"/>
      <c r="FH9" s="37"/>
      <c r="FI9" s="37"/>
      <c r="FJ9" s="37"/>
      <c r="FK9" s="37"/>
      <c r="FL9" s="37"/>
      <c r="FM9" s="37"/>
      <c r="FN9" s="37"/>
      <c r="FO9" s="37"/>
      <c r="FP9" s="37"/>
      <c r="FQ9" s="37"/>
      <c r="FR9" s="37"/>
      <c r="FS9" s="37"/>
      <c r="FT9" s="37"/>
      <c r="FU9" s="37"/>
      <c r="FV9" s="37"/>
      <c r="FW9" s="37"/>
      <c r="FX9" s="37"/>
      <c r="FY9" s="37"/>
      <c r="FZ9" s="37"/>
      <c r="GA9" s="37"/>
      <c r="GB9" s="37"/>
      <c r="GC9" s="37"/>
      <c r="GD9" s="37"/>
      <c r="GE9" s="37"/>
      <c r="GF9" s="37"/>
      <c r="GG9" s="37"/>
      <c r="GH9" s="37"/>
      <c r="GI9" s="37"/>
      <c r="GJ9" s="37"/>
      <c r="GK9" s="37"/>
      <c r="GL9" s="37"/>
      <c r="GM9" s="37"/>
      <c r="GN9" s="37"/>
      <c r="GO9" s="37"/>
      <c r="GP9" s="37"/>
      <c r="GQ9" s="37"/>
      <c r="GR9" s="37"/>
      <c r="GS9" s="37"/>
      <c r="GT9" s="37"/>
      <c r="GU9" s="37"/>
      <c r="GV9" s="37"/>
      <c r="GW9" s="37"/>
      <c r="GX9" s="37"/>
      <c r="GY9" s="37"/>
      <c r="GZ9" s="37"/>
      <c r="HA9" s="37"/>
      <c r="HB9" s="37"/>
      <c r="HC9" s="37"/>
      <c r="HD9" s="37"/>
      <c r="HE9" s="37"/>
      <c r="HF9" s="37"/>
      <c r="HG9" s="37"/>
      <c r="HH9" s="37"/>
      <c r="HI9" s="37"/>
      <c r="HJ9" s="37"/>
      <c r="HK9" s="37"/>
      <c r="HL9" s="37"/>
      <c r="HM9" s="37"/>
      <c r="HN9" s="37"/>
      <c r="HO9" s="37"/>
    </row>
    <row r="10" spans="1:223" ht="83.25" hidden="1" customHeight="1" outlineLevel="1" x14ac:dyDescent="0.25">
      <c r="A10" s="255"/>
      <c r="B10" s="4"/>
      <c r="C10" s="258" t="s">
        <v>511</v>
      </c>
      <c r="D10" s="259">
        <f>SUM('Allocation OD 2023-2'!G18:G19)</f>
        <v>406122087.77999997</v>
      </c>
      <c r="E10" s="259">
        <v>0</v>
      </c>
      <c r="F10" s="259">
        <f>'Allocation OD 2023-2'!G20</f>
        <v>11029900</v>
      </c>
      <c r="G10" s="259">
        <v>0</v>
      </c>
      <c r="H10" s="259">
        <f>SUM('Allocation OD 2023-2'!G16:G16)</f>
        <v>127604611.34999999</v>
      </c>
      <c r="I10" s="259">
        <f>SUM('Allocation OD 2023-2'!G17:G20)</f>
        <v>513129979.52690506</v>
      </c>
      <c r="J10" s="259">
        <f>'Allocation OD 2023-2'!G17</f>
        <v>95977991.746905088</v>
      </c>
      <c r="K10" s="259">
        <f>SUM('Allocation OD 2023-2'!G17:G20)</f>
        <v>513129979.52690506</v>
      </c>
      <c r="L10" s="259">
        <f>SUM('Allocation OD 2023-2'!G16:G16)</f>
        <v>127604611.34999999</v>
      </c>
      <c r="M10" s="259">
        <v>0</v>
      </c>
      <c r="N10" s="259">
        <f>SUM('Allocation OD 2023-2'!G16:G16)</f>
        <v>127604611.34999999</v>
      </c>
      <c r="O10" s="259">
        <v>0</v>
      </c>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c r="DL10" s="37"/>
      <c r="DM10" s="37"/>
      <c r="DN10" s="37"/>
      <c r="DO10" s="37"/>
      <c r="DP10" s="37"/>
      <c r="DQ10" s="37"/>
      <c r="DR10" s="37"/>
      <c r="DS10" s="37"/>
      <c r="DT10" s="37"/>
      <c r="DU10" s="37"/>
      <c r="DV10" s="37"/>
      <c r="DW10" s="37"/>
      <c r="DX10" s="37"/>
      <c r="DY10" s="37"/>
      <c r="DZ10" s="37"/>
      <c r="EA10" s="37"/>
      <c r="EB10" s="37"/>
      <c r="EC10" s="37"/>
      <c r="ED10" s="37"/>
      <c r="EE10" s="37"/>
      <c r="EF10" s="37"/>
      <c r="EG10" s="37"/>
      <c r="EH10" s="37"/>
      <c r="EI10" s="37"/>
      <c r="EJ10" s="37"/>
      <c r="EK10" s="37"/>
      <c r="EL10" s="37"/>
      <c r="EM10" s="37"/>
      <c r="EN10" s="37"/>
      <c r="EO10" s="37"/>
      <c r="EP10" s="37"/>
      <c r="EQ10" s="37"/>
      <c r="ER10" s="37"/>
      <c r="ES10" s="37"/>
      <c r="ET10" s="37"/>
      <c r="EU10" s="37"/>
      <c r="EV10" s="37"/>
      <c r="EW10" s="37"/>
      <c r="EX10" s="37"/>
      <c r="EY10" s="37"/>
      <c r="EZ10" s="37"/>
      <c r="FA10" s="37"/>
      <c r="FB10" s="37"/>
      <c r="FC10" s="37"/>
      <c r="FD10" s="37"/>
      <c r="FE10" s="37"/>
      <c r="FF10" s="37"/>
      <c r="FG10" s="37"/>
      <c r="FH10" s="37"/>
      <c r="FI10" s="37"/>
      <c r="FJ10" s="37"/>
      <c r="FK10" s="37"/>
      <c r="FL10" s="37"/>
      <c r="FM10" s="37"/>
      <c r="FN10" s="37"/>
      <c r="FO10" s="37"/>
      <c r="FP10" s="37"/>
      <c r="FQ10" s="37"/>
      <c r="FR10" s="37"/>
      <c r="FS10" s="37"/>
      <c r="FT10" s="37"/>
      <c r="FU10" s="37"/>
      <c r="FV10" s="37"/>
      <c r="FW10" s="37"/>
      <c r="FX10" s="37"/>
      <c r="FY10" s="37"/>
      <c r="FZ10" s="37"/>
      <c r="GA10" s="37"/>
      <c r="GB10" s="37"/>
      <c r="GC10" s="37"/>
      <c r="GD10" s="37"/>
      <c r="GE10" s="37"/>
      <c r="GF10" s="37"/>
      <c r="GG10" s="37"/>
      <c r="GH10" s="37"/>
      <c r="GI10" s="37"/>
      <c r="GJ10" s="37"/>
      <c r="GK10" s="37"/>
      <c r="GL10" s="37"/>
      <c r="GM10" s="37"/>
      <c r="GN10" s="37"/>
      <c r="GO10" s="37"/>
      <c r="GP10" s="37"/>
      <c r="GQ10" s="37"/>
      <c r="GR10" s="37"/>
      <c r="GS10" s="37"/>
      <c r="GT10" s="37"/>
      <c r="GU10" s="37"/>
      <c r="GV10" s="37"/>
      <c r="GW10" s="37"/>
      <c r="GX10" s="37"/>
      <c r="GY10" s="37"/>
      <c r="GZ10" s="37"/>
      <c r="HA10" s="37"/>
      <c r="HB10" s="37"/>
      <c r="HC10" s="37"/>
      <c r="HD10" s="37"/>
      <c r="HE10" s="37"/>
      <c r="HF10" s="37"/>
      <c r="HG10" s="37"/>
      <c r="HH10" s="37"/>
      <c r="HI10" s="37"/>
      <c r="HJ10" s="37"/>
      <c r="HK10" s="37"/>
      <c r="HL10" s="37"/>
      <c r="HM10" s="37"/>
      <c r="HN10" s="37"/>
      <c r="HO10" s="37"/>
    </row>
    <row r="11" spans="1:223" ht="100.15" customHeight="1" collapsed="1" x14ac:dyDescent="0.25">
      <c r="A11" s="5"/>
      <c r="B11" s="4"/>
      <c r="C11" s="150" t="s">
        <v>9</v>
      </c>
      <c r="D11" s="177"/>
      <c r="E11" s="177"/>
      <c r="F11" s="177"/>
      <c r="G11" s="177"/>
      <c r="H11" s="177">
        <v>1</v>
      </c>
      <c r="I11" s="177"/>
      <c r="J11" s="177"/>
      <c r="K11" s="177"/>
      <c r="L11" s="177"/>
      <c r="M11" s="177"/>
      <c r="N11" s="177">
        <v>1</v>
      </c>
      <c r="O11" s="177"/>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3"/>
      <c r="BO11" s="33"/>
      <c r="BP11" s="33"/>
      <c r="BQ11" s="33"/>
      <c r="BR11" s="33"/>
      <c r="BS11" s="33"/>
      <c r="BT11" s="33"/>
      <c r="BU11" s="33"/>
      <c r="BV11" s="33"/>
      <c r="BW11" s="33"/>
      <c r="BX11" s="33"/>
      <c r="BY11" s="33"/>
      <c r="BZ11" s="33"/>
      <c r="CA11" s="33"/>
      <c r="CB11" s="33"/>
      <c r="CC11" s="33"/>
      <c r="CD11" s="33"/>
      <c r="CE11" s="33"/>
      <c r="CF11" s="33"/>
      <c r="CG11" s="33"/>
      <c r="CH11" s="33"/>
      <c r="CI11" s="33"/>
      <c r="CJ11" s="33"/>
      <c r="CK11" s="33"/>
      <c r="CL11" s="33"/>
      <c r="CM11" s="33"/>
      <c r="CN11" s="33"/>
      <c r="CO11" s="33"/>
      <c r="CP11" s="33"/>
      <c r="CQ11" s="33"/>
      <c r="CR11" s="33"/>
      <c r="CS11" s="33"/>
      <c r="CT11" s="33"/>
      <c r="CU11" s="33"/>
      <c r="CV11" s="33"/>
      <c r="CW11" s="33"/>
      <c r="CX11" s="33"/>
      <c r="CY11" s="33"/>
      <c r="CZ11" s="33"/>
      <c r="DA11" s="33"/>
      <c r="DB11" s="33"/>
      <c r="DC11" s="33"/>
      <c r="DD11" s="33"/>
      <c r="DE11" s="33"/>
      <c r="DF11" s="33"/>
      <c r="DG11" s="33"/>
      <c r="DH11" s="33"/>
      <c r="DI11" s="33"/>
      <c r="DJ11" s="33"/>
      <c r="DK11" s="33"/>
      <c r="DL11" s="33"/>
      <c r="DM11" s="33"/>
      <c r="DN11" s="33"/>
      <c r="DO11" s="33"/>
      <c r="DP11" s="33"/>
      <c r="DQ11" s="33"/>
      <c r="DR11" s="33"/>
      <c r="DS11" s="33"/>
      <c r="DT11" s="33"/>
      <c r="DU11" s="33"/>
      <c r="DV11" s="33"/>
      <c r="DW11" s="33"/>
      <c r="DX11" s="33"/>
      <c r="DY11" s="33"/>
      <c r="DZ11" s="33"/>
      <c r="EA11" s="33"/>
      <c r="EB11" s="33"/>
      <c r="EC11" s="33"/>
      <c r="ED11" s="33"/>
      <c r="EE11" s="33"/>
      <c r="EF11" s="33"/>
      <c r="EG11" s="33"/>
      <c r="EH11" s="33"/>
      <c r="EI11" s="33"/>
      <c r="EJ11" s="33"/>
      <c r="EK11" s="33"/>
      <c r="EL11" s="33"/>
      <c r="EM11" s="33"/>
      <c r="EN11" s="33"/>
      <c r="EO11" s="33"/>
      <c r="EP11" s="33"/>
      <c r="EQ11" s="33"/>
      <c r="ER11" s="33"/>
      <c r="ES11" s="33"/>
      <c r="ET11" s="33"/>
      <c r="EU11" s="33"/>
      <c r="EV11" s="33"/>
      <c r="EW11" s="33"/>
      <c r="EX11" s="33"/>
      <c r="EY11" s="33"/>
      <c r="EZ11" s="33"/>
      <c r="FA11" s="33"/>
      <c r="FB11" s="33"/>
      <c r="FC11" s="33"/>
      <c r="FD11" s="33"/>
      <c r="FE11" s="33"/>
      <c r="FF11" s="33"/>
      <c r="FG11" s="33"/>
      <c r="FH11" s="33"/>
      <c r="FI11" s="33"/>
      <c r="FJ11" s="33"/>
      <c r="FK11" s="33"/>
      <c r="FL11" s="33"/>
      <c r="FM11" s="33"/>
      <c r="FN11" s="33"/>
      <c r="FO11" s="33"/>
      <c r="FP11" s="33"/>
      <c r="FQ11" s="33"/>
      <c r="FR11" s="33"/>
      <c r="FS11" s="33"/>
      <c r="FT11" s="33"/>
      <c r="FU11" s="33"/>
      <c r="FV11" s="33"/>
      <c r="FW11" s="33"/>
      <c r="FX11" s="33"/>
      <c r="FY11" s="33"/>
      <c r="FZ11" s="33"/>
      <c r="GA11" s="33"/>
      <c r="GB11" s="33"/>
      <c r="GC11" s="33"/>
      <c r="GD11" s="33"/>
      <c r="GE11" s="33"/>
      <c r="GF11" s="33"/>
      <c r="GG11" s="33"/>
      <c r="GH11" s="33"/>
      <c r="GI11" s="33"/>
      <c r="GJ11" s="33"/>
      <c r="GK11" s="33"/>
      <c r="GL11" s="33"/>
      <c r="GM11" s="33"/>
      <c r="GN11" s="33"/>
      <c r="GO11" s="33"/>
      <c r="GP11" s="33"/>
      <c r="GQ11" s="33"/>
      <c r="GR11" s="33"/>
      <c r="GS11" s="33"/>
      <c r="GT11" s="33"/>
      <c r="GU11" s="33"/>
      <c r="GV11" s="33"/>
      <c r="GW11" s="33"/>
      <c r="GX11" s="33"/>
      <c r="GY11" s="33"/>
      <c r="GZ11" s="33"/>
      <c r="HA11" s="33"/>
      <c r="HB11" s="33"/>
      <c r="HC11" s="33"/>
      <c r="HD11" s="33"/>
      <c r="HE11" s="33"/>
      <c r="HF11" s="33"/>
      <c r="HG11" s="33"/>
      <c r="HH11" s="33"/>
      <c r="HI11" s="33"/>
      <c r="HJ11" s="33"/>
      <c r="HK11" s="33"/>
      <c r="HL11" s="33"/>
      <c r="HM11" s="33"/>
      <c r="HN11" s="33"/>
      <c r="HO11" s="33"/>
    </row>
    <row r="12" spans="1:223" ht="100.15" customHeight="1" x14ac:dyDescent="0.25">
      <c r="A12" s="5"/>
      <c r="B12" s="4"/>
      <c r="C12" s="151" t="s">
        <v>13</v>
      </c>
      <c r="D12" s="177"/>
      <c r="E12" s="177"/>
      <c r="F12" s="177"/>
      <c r="G12" s="177"/>
      <c r="H12" s="177">
        <v>1</v>
      </c>
      <c r="I12" s="177"/>
      <c r="J12" s="177"/>
      <c r="K12" s="177"/>
      <c r="L12" s="177">
        <v>1</v>
      </c>
      <c r="M12" s="177"/>
      <c r="N12" s="177">
        <v>1</v>
      </c>
      <c r="O12" s="177"/>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row>
    <row r="13" spans="1:223" ht="100.15" customHeight="1" x14ac:dyDescent="0.25">
      <c r="A13" s="5"/>
      <c r="B13" s="4"/>
      <c r="C13" s="152" t="s">
        <v>33</v>
      </c>
      <c r="D13" s="177"/>
      <c r="E13" s="177"/>
      <c r="F13" s="177"/>
      <c r="G13" s="177"/>
      <c r="H13" s="177"/>
      <c r="I13" s="177"/>
      <c r="J13" s="177">
        <v>1</v>
      </c>
      <c r="L13" s="177"/>
      <c r="M13" s="177">
        <v>1</v>
      </c>
      <c r="N13" s="177"/>
      <c r="O13" s="177"/>
      <c r="P13" s="4"/>
      <c r="Q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row>
    <row r="14" spans="1:223" ht="100.15" customHeight="1" x14ac:dyDescent="0.25">
      <c r="A14" s="5"/>
      <c r="B14" s="4"/>
      <c r="C14" s="153" t="s">
        <v>11</v>
      </c>
      <c r="D14" s="177"/>
      <c r="E14" s="177"/>
      <c r="F14" s="177"/>
      <c r="G14" s="177"/>
      <c r="H14" s="177"/>
      <c r="I14" s="177"/>
      <c r="J14" s="177"/>
      <c r="K14" s="177"/>
      <c r="L14" s="177"/>
      <c r="M14" s="177"/>
      <c r="N14" s="177"/>
      <c r="O14" s="177">
        <v>1</v>
      </c>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row>
    <row r="15" spans="1:223" ht="100.15" customHeight="1" x14ac:dyDescent="0.25">
      <c r="A15" s="5"/>
      <c r="B15" s="4"/>
      <c r="C15" s="154" t="s">
        <v>38</v>
      </c>
      <c r="D15" s="177"/>
      <c r="E15" s="177">
        <v>1</v>
      </c>
      <c r="F15" s="177"/>
      <c r="G15" s="177"/>
      <c r="H15" s="177"/>
      <c r="I15" s="177"/>
      <c r="J15" s="177"/>
      <c r="K15" s="177"/>
      <c r="L15" s="177"/>
      <c r="M15" s="177">
        <v>1</v>
      </c>
      <c r="N15" s="177"/>
      <c r="O15" s="177">
        <v>1</v>
      </c>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row>
    <row r="16" spans="1:223" ht="100.15" customHeight="1" x14ac:dyDescent="0.25">
      <c r="A16" s="5"/>
      <c r="B16" s="4"/>
      <c r="C16" s="155" t="s">
        <v>94</v>
      </c>
      <c r="D16" s="177"/>
      <c r="E16" s="177"/>
      <c r="F16" s="177"/>
      <c r="G16" s="177"/>
      <c r="H16" s="177"/>
      <c r="I16" s="177"/>
      <c r="J16" s="177">
        <v>1</v>
      </c>
      <c r="K16" s="177"/>
      <c r="L16" s="177"/>
      <c r="M16" s="177"/>
      <c r="N16" s="177"/>
      <c r="O16" s="177"/>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row>
    <row r="17" spans="1:231" ht="100.15" customHeight="1" x14ac:dyDescent="0.25">
      <c r="A17" s="5"/>
      <c r="B17" s="4"/>
      <c r="C17" s="156" t="s">
        <v>8</v>
      </c>
      <c r="D17" s="177"/>
      <c r="E17" s="177"/>
      <c r="F17" s="177"/>
      <c r="G17" s="177"/>
      <c r="H17" s="177"/>
      <c r="I17" s="177">
        <v>1</v>
      </c>
      <c r="J17" s="177">
        <v>1</v>
      </c>
      <c r="K17" s="177"/>
      <c r="L17" s="177">
        <v>1</v>
      </c>
      <c r="M17" s="177"/>
      <c r="N17" s="177"/>
      <c r="O17" s="177"/>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row>
    <row r="18" spans="1:231" ht="100.15" customHeight="1" x14ac:dyDescent="0.25">
      <c r="A18" s="5"/>
      <c r="B18" s="4"/>
      <c r="C18" s="157" t="s">
        <v>2</v>
      </c>
      <c r="D18" s="177">
        <v>1</v>
      </c>
      <c r="E18" s="177"/>
      <c r="F18" s="177"/>
      <c r="G18" s="177"/>
      <c r="H18" s="177"/>
      <c r="I18" s="177"/>
      <c r="J18" s="177"/>
      <c r="K18" s="177">
        <v>1</v>
      </c>
      <c r="L18" s="177">
        <v>1</v>
      </c>
      <c r="M18" s="177"/>
      <c r="N18" s="177"/>
      <c r="O18" s="177"/>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row>
    <row r="19" spans="1:231" ht="100.15" customHeight="1" x14ac:dyDescent="0.25">
      <c r="A19" s="5"/>
      <c r="B19" s="4"/>
      <c r="C19" s="158" t="s">
        <v>46</v>
      </c>
      <c r="D19" s="177"/>
      <c r="E19" s="177"/>
      <c r="F19" s="177">
        <v>1</v>
      </c>
      <c r="G19" s="177"/>
      <c r="H19" s="177"/>
      <c r="I19" s="177">
        <v>1</v>
      </c>
      <c r="J19" s="177"/>
      <c r="K19" s="177">
        <v>1</v>
      </c>
      <c r="L19" s="177"/>
      <c r="M19" s="177"/>
      <c r="N19" s="177"/>
      <c r="O19" s="177"/>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row>
    <row r="20" spans="1:231" ht="100.15" customHeight="1" x14ac:dyDescent="0.25">
      <c r="A20" s="5"/>
      <c r="B20" s="4"/>
      <c r="C20" s="159" t="s">
        <v>5</v>
      </c>
      <c r="D20" s="177"/>
      <c r="E20" s="177"/>
      <c r="F20" s="177"/>
      <c r="G20" s="177">
        <v>1</v>
      </c>
      <c r="H20" s="177"/>
      <c r="I20" s="177"/>
      <c r="J20" s="177"/>
      <c r="K20" s="177">
        <v>1</v>
      </c>
      <c r="L20" s="177"/>
      <c r="M20" s="177"/>
      <c r="N20" s="177"/>
      <c r="O20" s="177"/>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row>
    <row r="21" spans="1:231" ht="100.15" customHeight="1" x14ac:dyDescent="0.25">
      <c r="A21" s="5"/>
      <c r="B21" s="4"/>
      <c r="C21" s="160" t="s">
        <v>4</v>
      </c>
      <c r="D21" s="177">
        <v>1</v>
      </c>
      <c r="E21" s="177"/>
      <c r="F21" s="177"/>
      <c r="G21" s="177"/>
      <c r="H21" s="177"/>
      <c r="I21" s="177">
        <v>1</v>
      </c>
      <c r="J21" s="177"/>
      <c r="K21" s="177">
        <v>1</v>
      </c>
      <c r="L21" s="177"/>
      <c r="M21" s="177"/>
      <c r="N21" s="177"/>
      <c r="O21" s="177"/>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row>
    <row r="22" spans="1:231" x14ac:dyDescent="0.25">
      <c r="A22" s="5"/>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row>
    <row r="23" spans="1:231" ht="21" x14ac:dyDescent="0.35">
      <c r="A23" s="5"/>
      <c r="B23" s="4"/>
      <c r="C23" s="75" t="s">
        <v>496</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row>
    <row r="24" spans="1:231" x14ac:dyDescent="0.25">
      <c r="A24" s="5"/>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row>
    <row r="25" spans="1:231" x14ac:dyDescent="0.25">
      <c r="A25" s="5"/>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row>
    <row r="26" spans="1:231" x14ac:dyDescent="0.25">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row>
    <row r="27" spans="1:231" x14ac:dyDescent="0.25">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row>
    <row r="28" spans="1:231" x14ac:dyDescent="0.25">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row>
    <row r="29" spans="1:231" x14ac:dyDescent="0.25">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row>
    <row r="30" spans="1:231" x14ac:dyDescent="0.25">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row>
    <row r="31" spans="1:231" x14ac:dyDescent="0.25">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row>
    <row r="32" spans="1:231" x14ac:dyDescent="0.25">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5"/>
      <c r="GN32" s="5"/>
      <c r="GO32" s="5"/>
      <c r="GP32" s="5"/>
      <c r="GQ32" s="5"/>
      <c r="GR32" s="5"/>
      <c r="GS32" s="5"/>
      <c r="GT32" s="5"/>
      <c r="GU32" s="5"/>
      <c r="GV32" s="5"/>
      <c r="GW32" s="5"/>
      <c r="GX32" s="5"/>
      <c r="GY32" s="5"/>
      <c r="GZ32" s="5"/>
      <c r="HA32" s="5"/>
      <c r="HB32" s="5"/>
      <c r="HC32" s="5"/>
      <c r="HD32" s="5"/>
      <c r="HE32" s="5"/>
      <c r="HF32" s="5"/>
      <c r="HG32" s="5"/>
      <c r="HH32" s="5"/>
      <c r="HI32" s="5"/>
      <c r="HJ32" s="5"/>
      <c r="HK32" s="5"/>
      <c r="HL32" s="5"/>
      <c r="HM32" s="5"/>
      <c r="HN32" s="5"/>
      <c r="HO32" s="5"/>
      <c r="HP32" s="5"/>
      <c r="HQ32" s="5"/>
      <c r="HR32" s="5"/>
      <c r="HS32" s="5"/>
      <c r="HT32" s="5"/>
      <c r="HU32" s="5"/>
      <c r="HV32" s="5"/>
      <c r="HW32" s="5"/>
    </row>
    <row r="33" spans="1:231" x14ac:dyDescent="0.25">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row>
    <row r="34" spans="1:231" x14ac:dyDescent="0.25">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c r="GK34" s="5"/>
      <c r="GL34" s="5"/>
      <c r="GM34" s="5"/>
      <c r="GN34" s="5"/>
      <c r="GO34" s="5"/>
      <c r="GP34" s="5"/>
      <c r="GQ34" s="5"/>
      <c r="GR34" s="5"/>
      <c r="GS34" s="5"/>
      <c r="GT34" s="5"/>
      <c r="GU34" s="5"/>
      <c r="GV34" s="5"/>
      <c r="GW34" s="5"/>
      <c r="GX34" s="5"/>
      <c r="GY34" s="5"/>
      <c r="GZ34" s="5"/>
      <c r="HA34" s="5"/>
      <c r="HB34" s="5"/>
      <c r="HC34" s="5"/>
      <c r="HD34" s="5"/>
      <c r="HE34" s="5"/>
      <c r="HF34" s="5"/>
      <c r="HG34" s="5"/>
      <c r="HH34" s="5"/>
      <c r="HI34" s="5"/>
      <c r="HJ34" s="5"/>
      <c r="HK34" s="5"/>
      <c r="HL34" s="5"/>
      <c r="HM34" s="5"/>
      <c r="HN34" s="5"/>
      <c r="HO34" s="5"/>
      <c r="HP34" s="5"/>
      <c r="HQ34" s="5"/>
      <c r="HR34" s="5"/>
      <c r="HS34" s="5"/>
      <c r="HT34" s="5"/>
      <c r="HU34" s="5"/>
      <c r="HV34" s="5"/>
      <c r="HW34" s="5"/>
    </row>
    <row r="35" spans="1:231" x14ac:dyDescent="0.25">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row>
    <row r="36" spans="1:231" x14ac:dyDescent="0.25">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c r="GH36" s="5"/>
      <c r="GI36" s="5"/>
      <c r="GJ36" s="5"/>
      <c r="GK36" s="5"/>
      <c r="GL36" s="5"/>
      <c r="GM36" s="5"/>
      <c r="GN36" s="5"/>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row>
    <row r="37" spans="1:231" x14ac:dyDescent="0.25">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row>
    <row r="38" spans="1:231" x14ac:dyDescent="0.25">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row>
    <row r="39" spans="1:231" x14ac:dyDescent="0.25">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row>
    <row r="40" spans="1:231" x14ac:dyDescent="0.25">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row>
    <row r="41" spans="1:231" x14ac:dyDescent="0.25">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row>
    <row r="42" spans="1:231" x14ac:dyDescent="0.25">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row>
    <row r="43" spans="1:231" x14ac:dyDescent="0.25">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row>
    <row r="44" spans="1:231" x14ac:dyDescent="0.25">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row>
    <row r="45" spans="1:231" x14ac:dyDescent="0.25">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row>
    <row r="46" spans="1:231" x14ac:dyDescent="0.25">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row>
    <row r="47" spans="1:231" x14ac:dyDescent="0.25">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row>
    <row r="48" spans="1:231" x14ac:dyDescent="0.25">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row>
    <row r="49" spans="1:231" x14ac:dyDescent="0.25">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row>
    <row r="50" spans="1:231" x14ac:dyDescent="0.25">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row>
    <row r="51" spans="1:231" x14ac:dyDescent="0.25">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row>
    <row r="52" spans="1:231" x14ac:dyDescent="0.25">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row>
    <row r="53" spans="1:231" x14ac:dyDescent="0.25">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row>
    <row r="54" spans="1:231" x14ac:dyDescent="0.25">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row>
    <row r="55" spans="1:231" x14ac:dyDescent="0.2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c r="GK55" s="5"/>
      <c r="GL55" s="5"/>
      <c r="GM55" s="5"/>
      <c r="GN55" s="5"/>
      <c r="GO55" s="5"/>
      <c r="GP55" s="5"/>
      <c r="GQ55" s="5"/>
      <c r="GR55" s="5"/>
      <c r="GS55" s="5"/>
      <c r="GT55" s="5"/>
      <c r="GU55" s="5"/>
      <c r="GV55" s="5"/>
      <c r="GW55" s="5"/>
      <c r="GX55" s="5"/>
      <c r="GY55" s="5"/>
      <c r="GZ55" s="5"/>
      <c r="HA55" s="5"/>
      <c r="HB55" s="5"/>
      <c r="HC55" s="5"/>
      <c r="HD55" s="5"/>
      <c r="HE55" s="5"/>
      <c r="HF55" s="5"/>
      <c r="HG55" s="5"/>
      <c r="HH55" s="5"/>
      <c r="HI55" s="5"/>
      <c r="HJ55" s="5"/>
      <c r="HK55" s="5"/>
      <c r="HL55" s="5"/>
      <c r="HM55" s="5"/>
      <c r="HN55" s="5"/>
      <c r="HO55" s="5"/>
      <c r="HP55" s="5"/>
      <c r="HQ55" s="5"/>
      <c r="HR55" s="5"/>
      <c r="HS55" s="5"/>
      <c r="HT55" s="5"/>
      <c r="HU55" s="5"/>
      <c r="HV55" s="5"/>
      <c r="HW55" s="5"/>
    </row>
    <row r="56" spans="1:231" x14ac:dyDescent="0.2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c r="EO56" s="5"/>
      <c r="EP56" s="5"/>
      <c r="EQ56" s="5"/>
      <c r="ER56" s="5"/>
      <c r="ES56" s="5"/>
      <c r="ET56" s="5"/>
      <c r="EU56" s="5"/>
      <c r="EV56" s="5"/>
      <c r="EW56" s="5"/>
      <c r="EX56" s="5"/>
      <c r="EY56" s="5"/>
      <c r="EZ56" s="5"/>
      <c r="FA56" s="5"/>
      <c r="FB56" s="5"/>
      <c r="FC56" s="5"/>
      <c r="FD56" s="5"/>
      <c r="FE56" s="5"/>
      <c r="FF56" s="5"/>
      <c r="FG56" s="5"/>
      <c r="FH56" s="5"/>
      <c r="FI56" s="5"/>
      <c r="FJ56" s="5"/>
      <c r="FK56" s="5"/>
      <c r="FL56" s="5"/>
      <c r="FM56" s="5"/>
      <c r="FN56" s="5"/>
      <c r="FO56" s="5"/>
      <c r="FP56" s="5"/>
      <c r="FQ56" s="5"/>
      <c r="FR56" s="5"/>
      <c r="FS56" s="5"/>
      <c r="FT56" s="5"/>
      <c r="FU56" s="5"/>
      <c r="FV56" s="5"/>
      <c r="FW56" s="5"/>
      <c r="FX56" s="5"/>
      <c r="FY56" s="5"/>
      <c r="FZ56" s="5"/>
      <c r="GA56" s="5"/>
      <c r="GB56" s="5"/>
      <c r="GC56" s="5"/>
      <c r="GD56" s="5"/>
      <c r="GE56" s="5"/>
      <c r="GF56" s="5"/>
      <c r="GG56" s="5"/>
      <c r="GH56" s="5"/>
      <c r="GI56" s="5"/>
      <c r="GJ56" s="5"/>
      <c r="GK56" s="5"/>
      <c r="GL56" s="5"/>
      <c r="GM56" s="5"/>
      <c r="GN56" s="5"/>
      <c r="GO56" s="5"/>
      <c r="GP56" s="5"/>
      <c r="GQ56" s="5"/>
      <c r="GR56" s="5"/>
      <c r="GS56" s="5"/>
      <c r="GT56" s="5"/>
      <c r="GU56" s="5"/>
      <c r="GV56" s="5"/>
      <c r="GW56" s="5"/>
      <c r="GX56" s="5"/>
      <c r="GY56" s="5"/>
      <c r="GZ56" s="5"/>
      <c r="HA56" s="5"/>
      <c r="HB56" s="5"/>
      <c r="HC56" s="5"/>
      <c r="HD56" s="5"/>
      <c r="HE56" s="5"/>
      <c r="HF56" s="5"/>
      <c r="HG56" s="5"/>
      <c r="HH56" s="5"/>
      <c r="HI56" s="5"/>
      <c r="HJ56" s="5"/>
      <c r="HK56" s="5"/>
      <c r="HL56" s="5"/>
      <c r="HM56" s="5"/>
      <c r="HN56" s="5"/>
      <c r="HO56" s="5"/>
      <c r="HP56" s="5"/>
      <c r="HQ56" s="5"/>
      <c r="HR56" s="5"/>
      <c r="HS56" s="5"/>
      <c r="HT56" s="5"/>
      <c r="HU56" s="5"/>
      <c r="HV56" s="5"/>
      <c r="HW56" s="5"/>
    </row>
    <row r="57" spans="1:231" x14ac:dyDescent="0.25">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row>
    <row r="58" spans="1:231" x14ac:dyDescent="0.25">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row>
    <row r="59" spans="1:231" x14ac:dyDescent="0.25">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c r="EO59" s="5"/>
      <c r="EP59" s="5"/>
      <c r="EQ59" s="5"/>
      <c r="ER59" s="5"/>
      <c r="ES59" s="5"/>
      <c r="ET59" s="5"/>
      <c r="EU59" s="5"/>
      <c r="EV59" s="5"/>
      <c r="EW59" s="5"/>
      <c r="EX59" s="5"/>
      <c r="EY59" s="5"/>
      <c r="EZ59" s="5"/>
      <c r="FA59" s="5"/>
      <c r="FB59" s="5"/>
      <c r="FC59" s="5"/>
      <c r="FD59" s="5"/>
      <c r="FE59" s="5"/>
      <c r="FF59" s="5"/>
      <c r="FG59" s="5"/>
      <c r="FH59" s="5"/>
      <c r="FI59" s="5"/>
      <c r="FJ59" s="5"/>
      <c r="FK59" s="5"/>
      <c r="FL59" s="5"/>
      <c r="FM59" s="5"/>
      <c r="FN59" s="5"/>
      <c r="FO59" s="5"/>
      <c r="FP59" s="5"/>
      <c r="FQ59" s="5"/>
      <c r="FR59" s="5"/>
      <c r="FS59" s="5"/>
      <c r="FT59" s="5"/>
      <c r="FU59" s="5"/>
      <c r="FV59" s="5"/>
      <c r="FW59" s="5"/>
      <c r="FX59" s="5"/>
      <c r="FY59" s="5"/>
      <c r="FZ59" s="5"/>
      <c r="GA59" s="5"/>
      <c r="GB59" s="5"/>
      <c r="GC59" s="5"/>
      <c r="GD59" s="5"/>
      <c r="GE59" s="5"/>
      <c r="GF59" s="5"/>
      <c r="GG59" s="5"/>
      <c r="GH59" s="5"/>
      <c r="GI59" s="5"/>
      <c r="GJ59" s="5"/>
      <c r="GK59" s="5"/>
      <c r="GL59" s="5"/>
      <c r="GM59" s="5"/>
      <c r="GN59" s="5"/>
      <c r="GO59" s="5"/>
      <c r="GP59" s="5"/>
      <c r="GQ59" s="5"/>
      <c r="GR59" s="5"/>
      <c r="GS59" s="5"/>
      <c r="GT59" s="5"/>
      <c r="GU59" s="5"/>
      <c r="GV59" s="5"/>
      <c r="GW59" s="5"/>
      <c r="GX59" s="5"/>
      <c r="GY59" s="5"/>
      <c r="GZ59" s="5"/>
      <c r="HA59" s="5"/>
      <c r="HB59" s="5"/>
      <c r="HC59" s="5"/>
      <c r="HD59" s="5"/>
      <c r="HE59" s="5"/>
      <c r="HF59" s="5"/>
      <c r="HG59" s="5"/>
      <c r="HH59" s="5"/>
      <c r="HI59" s="5"/>
      <c r="HJ59" s="5"/>
      <c r="HK59" s="5"/>
      <c r="HL59" s="5"/>
      <c r="HM59" s="5"/>
      <c r="HN59" s="5"/>
      <c r="HO59" s="5"/>
      <c r="HP59" s="5"/>
      <c r="HQ59" s="5"/>
      <c r="HR59" s="5"/>
      <c r="HS59" s="5"/>
      <c r="HT59" s="5"/>
      <c r="HU59" s="5"/>
      <c r="HV59" s="5"/>
      <c r="HW59" s="5"/>
    </row>
    <row r="60" spans="1:231" x14ac:dyDescent="0.25">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c r="EO60" s="5"/>
      <c r="EP60" s="5"/>
      <c r="EQ60" s="5"/>
      <c r="ER60" s="5"/>
      <c r="ES60" s="5"/>
      <c r="ET60" s="5"/>
      <c r="EU60" s="5"/>
      <c r="EV60" s="5"/>
      <c r="EW60" s="5"/>
      <c r="EX60" s="5"/>
      <c r="EY60" s="5"/>
      <c r="EZ60" s="5"/>
      <c r="FA60" s="5"/>
      <c r="FB60" s="5"/>
      <c r="FC60" s="5"/>
      <c r="FD60" s="5"/>
      <c r="FE60" s="5"/>
      <c r="FF60" s="5"/>
      <c r="FG60" s="5"/>
      <c r="FH60" s="5"/>
      <c r="FI60" s="5"/>
      <c r="FJ60" s="5"/>
      <c r="FK60" s="5"/>
      <c r="FL60" s="5"/>
      <c r="FM60" s="5"/>
      <c r="FN60" s="5"/>
      <c r="FO60" s="5"/>
      <c r="FP60" s="5"/>
      <c r="FQ60" s="5"/>
      <c r="FR60" s="5"/>
      <c r="FS60" s="5"/>
      <c r="FT60" s="5"/>
      <c r="FU60" s="5"/>
      <c r="FV60" s="5"/>
      <c r="FW60" s="5"/>
      <c r="FX60" s="5"/>
      <c r="FY60" s="5"/>
      <c r="FZ60" s="5"/>
      <c r="GA60" s="5"/>
      <c r="GB60" s="5"/>
      <c r="GC60" s="5"/>
      <c r="GD60" s="5"/>
      <c r="GE60" s="5"/>
      <c r="GF60" s="5"/>
      <c r="GG60" s="5"/>
      <c r="GH60" s="5"/>
      <c r="GI60" s="5"/>
      <c r="GJ60" s="5"/>
      <c r="GK60" s="5"/>
      <c r="GL60" s="5"/>
      <c r="GM60" s="5"/>
      <c r="GN60" s="5"/>
      <c r="GO60" s="5"/>
      <c r="GP60" s="5"/>
      <c r="GQ60" s="5"/>
      <c r="GR60" s="5"/>
      <c r="GS60" s="5"/>
      <c r="GT60" s="5"/>
      <c r="GU60" s="5"/>
      <c r="GV60" s="5"/>
      <c r="GW60" s="5"/>
      <c r="GX60" s="5"/>
      <c r="GY60" s="5"/>
      <c r="GZ60" s="5"/>
      <c r="HA60" s="5"/>
      <c r="HB60" s="5"/>
      <c r="HC60" s="5"/>
      <c r="HD60" s="5"/>
      <c r="HE60" s="5"/>
      <c r="HF60" s="5"/>
      <c r="HG60" s="5"/>
      <c r="HH60" s="5"/>
      <c r="HI60" s="5"/>
      <c r="HJ60" s="5"/>
      <c r="HK60" s="5"/>
      <c r="HL60" s="5"/>
      <c r="HM60" s="5"/>
      <c r="HN60" s="5"/>
      <c r="HO60" s="5"/>
      <c r="HP60" s="5"/>
      <c r="HQ60" s="5"/>
      <c r="HR60" s="5"/>
      <c r="HS60" s="5"/>
      <c r="HT60" s="5"/>
      <c r="HU60" s="5"/>
      <c r="HV60" s="5"/>
      <c r="HW60" s="5"/>
    </row>
    <row r="61" spans="1:231" x14ac:dyDescent="0.25">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c r="EO61" s="5"/>
      <c r="EP61" s="5"/>
      <c r="EQ61" s="5"/>
      <c r="ER61" s="5"/>
      <c r="ES61" s="5"/>
      <c r="ET61" s="5"/>
      <c r="EU61" s="5"/>
      <c r="EV61" s="5"/>
      <c r="EW61" s="5"/>
      <c r="EX61" s="5"/>
      <c r="EY61" s="5"/>
      <c r="EZ61" s="5"/>
      <c r="FA61" s="5"/>
      <c r="FB61" s="5"/>
      <c r="FC61" s="5"/>
      <c r="FD61" s="5"/>
      <c r="FE61" s="5"/>
      <c r="FF61" s="5"/>
      <c r="FG61" s="5"/>
      <c r="FH61" s="5"/>
      <c r="FI61" s="5"/>
      <c r="FJ61" s="5"/>
      <c r="FK61" s="5"/>
      <c r="FL61" s="5"/>
      <c r="FM61" s="5"/>
      <c r="FN61" s="5"/>
      <c r="FO61" s="5"/>
      <c r="FP61" s="5"/>
      <c r="FQ61" s="5"/>
      <c r="FR61" s="5"/>
      <c r="FS61" s="5"/>
      <c r="FT61" s="5"/>
      <c r="FU61" s="5"/>
      <c r="FV61" s="5"/>
      <c r="FW61" s="5"/>
      <c r="FX61" s="5"/>
      <c r="FY61" s="5"/>
      <c r="FZ61" s="5"/>
      <c r="GA61" s="5"/>
      <c r="GB61" s="5"/>
      <c r="GC61" s="5"/>
      <c r="GD61" s="5"/>
      <c r="GE61" s="5"/>
      <c r="GF61" s="5"/>
      <c r="GG61" s="5"/>
      <c r="GH61" s="5"/>
      <c r="GI61" s="5"/>
      <c r="GJ61" s="5"/>
      <c r="GK61" s="5"/>
      <c r="GL61" s="5"/>
      <c r="GM61" s="5"/>
      <c r="GN61" s="5"/>
      <c r="GO61" s="5"/>
      <c r="GP61" s="5"/>
      <c r="GQ61" s="5"/>
      <c r="GR61" s="5"/>
      <c r="GS61" s="5"/>
      <c r="GT61" s="5"/>
      <c r="GU61" s="5"/>
      <c r="GV61" s="5"/>
      <c r="GW61" s="5"/>
      <c r="GX61" s="5"/>
      <c r="GY61" s="5"/>
      <c r="GZ61" s="5"/>
      <c r="HA61" s="5"/>
      <c r="HB61" s="5"/>
      <c r="HC61" s="5"/>
      <c r="HD61" s="5"/>
      <c r="HE61" s="5"/>
      <c r="HF61" s="5"/>
      <c r="HG61" s="5"/>
      <c r="HH61" s="5"/>
      <c r="HI61" s="5"/>
      <c r="HJ61" s="5"/>
      <c r="HK61" s="5"/>
      <c r="HL61" s="5"/>
      <c r="HM61" s="5"/>
      <c r="HN61" s="5"/>
      <c r="HO61" s="5"/>
      <c r="HP61" s="5"/>
      <c r="HQ61" s="5"/>
      <c r="HR61" s="5"/>
      <c r="HS61" s="5"/>
      <c r="HT61" s="5"/>
      <c r="HU61" s="5"/>
      <c r="HV61" s="5"/>
      <c r="HW61" s="5"/>
    </row>
    <row r="62" spans="1:231" x14ac:dyDescent="0.25">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5"/>
      <c r="HA62" s="5"/>
      <c r="HB62" s="5"/>
      <c r="HC62" s="5"/>
      <c r="HD62" s="5"/>
      <c r="HE62" s="5"/>
      <c r="HF62" s="5"/>
      <c r="HG62" s="5"/>
      <c r="HH62" s="5"/>
      <c r="HI62" s="5"/>
      <c r="HJ62" s="5"/>
      <c r="HK62" s="5"/>
      <c r="HL62" s="5"/>
      <c r="HM62" s="5"/>
      <c r="HN62" s="5"/>
      <c r="HO62" s="5"/>
      <c r="HP62" s="5"/>
      <c r="HQ62" s="5"/>
      <c r="HR62" s="5"/>
      <c r="HS62" s="5"/>
      <c r="HT62" s="5"/>
      <c r="HU62" s="5"/>
      <c r="HV62" s="5"/>
      <c r="HW62" s="5"/>
    </row>
    <row r="63" spans="1:231" x14ac:dyDescent="0.25">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c r="EO63" s="5"/>
      <c r="EP63" s="5"/>
      <c r="EQ63" s="5"/>
      <c r="ER63" s="5"/>
      <c r="ES63" s="5"/>
      <c r="ET63" s="5"/>
      <c r="EU63" s="5"/>
      <c r="EV63" s="5"/>
      <c r="EW63" s="5"/>
      <c r="EX63" s="5"/>
      <c r="EY63" s="5"/>
      <c r="EZ63" s="5"/>
      <c r="FA63" s="5"/>
      <c r="FB63" s="5"/>
      <c r="FC63" s="5"/>
      <c r="FD63" s="5"/>
      <c r="FE63" s="5"/>
      <c r="FF63" s="5"/>
      <c r="FG63" s="5"/>
      <c r="FH63" s="5"/>
      <c r="FI63" s="5"/>
      <c r="FJ63" s="5"/>
      <c r="FK63" s="5"/>
      <c r="FL63" s="5"/>
      <c r="FM63" s="5"/>
      <c r="FN63" s="5"/>
      <c r="FO63" s="5"/>
      <c r="FP63" s="5"/>
      <c r="FQ63" s="5"/>
      <c r="FR63" s="5"/>
      <c r="FS63" s="5"/>
      <c r="FT63" s="5"/>
      <c r="FU63" s="5"/>
      <c r="FV63" s="5"/>
      <c r="FW63" s="5"/>
      <c r="FX63" s="5"/>
      <c r="FY63" s="5"/>
      <c r="FZ63" s="5"/>
      <c r="GA63" s="5"/>
      <c r="GB63" s="5"/>
      <c r="GC63" s="5"/>
      <c r="GD63" s="5"/>
      <c r="GE63" s="5"/>
      <c r="GF63" s="5"/>
      <c r="GG63" s="5"/>
      <c r="GH63" s="5"/>
      <c r="GI63" s="5"/>
      <c r="GJ63" s="5"/>
      <c r="GK63" s="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row>
    <row r="64" spans="1:231" x14ac:dyDescent="0.25">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row>
    <row r="65" spans="1:231" x14ac:dyDescent="0.25">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c r="EO65" s="5"/>
      <c r="EP65" s="5"/>
      <c r="EQ65" s="5"/>
      <c r="ER65" s="5"/>
      <c r="ES65" s="5"/>
      <c r="ET65" s="5"/>
      <c r="EU65" s="5"/>
      <c r="EV65" s="5"/>
      <c r="EW65" s="5"/>
      <c r="EX65" s="5"/>
      <c r="EY65" s="5"/>
      <c r="EZ65" s="5"/>
      <c r="FA65" s="5"/>
      <c r="FB65" s="5"/>
      <c r="FC65" s="5"/>
      <c r="FD65" s="5"/>
      <c r="FE65" s="5"/>
      <c r="FF65" s="5"/>
      <c r="FG65" s="5"/>
      <c r="FH65" s="5"/>
      <c r="FI65" s="5"/>
      <c r="FJ65" s="5"/>
      <c r="FK65" s="5"/>
      <c r="FL65" s="5"/>
      <c r="FM65" s="5"/>
      <c r="FN65" s="5"/>
      <c r="FO65" s="5"/>
      <c r="FP65" s="5"/>
      <c r="FQ65" s="5"/>
      <c r="FR65" s="5"/>
      <c r="FS65" s="5"/>
      <c r="FT65" s="5"/>
      <c r="FU65" s="5"/>
      <c r="FV65" s="5"/>
      <c r="FW65" s="5"/>
      <c r="FX65" s="5"/>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row>
    <row r="66" spans="1:231" x14ac:dyDescent="0.25">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c r="EO66" s="5"/>
      <c r="EP66" s="5"/>
      <c r="EQ66" s="5"/>
      <c r="ER66" s="5"/>
      <c r="ES66" s="5"/>
      <c r="ET66" s="5"/>
      <c r="EU66" s="5"/>
      <c r="EV66" s="5"/>
      <c r="EW66" s="5"/>
      <c r="EX66" s="5"/>
      <c r="EY66" s="5"/>
      <c r="EZ66" s="5"/>
      <c r="FA66" s="5"/>
      <c r="FB66" s="5"/>
      <c r="FC66" s="5"/>
      <c r="FD66" s="5"/>
      <c r="FE66" s="5"/>
      <c r="FF66" s="5"/>
      <c r="FG66" s="5"/>
      <c r="FH66" s="5"/>
      <c r="FI66" s="5"/>
      <c r="FJ66" s="5"/>
      <c r="FK66" s="5"/>
      <c r="FL66" s="5"/>
      <c r="FM66" s="5"/>
      <c r="FN66" s="5"/>
      <c r="FO66" s="5"/>
      <c r="FP66" s="5"/>
      <c r="FQ66" s="5"/>
      <c r="FR66" s="5"/>
      <c r="FS66" s="5"/>
      <c r="FT66" s="5"/>
      <c r="FU66" s="5"/>
      <c r="FV66" s="5"/>
      <c r="FW66" s="5"/>
      <c r="FX66" s="5"/>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row>
    <row r="67" spans="1:231" x14ac:dyDescent="0.25">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row>
    <row r="68" spans="1:231" x14ac:dyDescent="0.2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row>
    <row r="69" spans="1:231" x14ac:dyDescent="0.25">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row>
    <row r="70" spans="1:231" x14ac:dyDescent="0.25">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row>
    <row r="71" spans="1:231" x14ac:dyDescent="0.25">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row>
    <row r="72" spans="1:231" x14ac:dyDescent="0.25">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row>
    <row r="73" spans="1:231" x14ac:dyDescent="0.25">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row>
    <row r="74" spans="1:231" x14ac:dyDescent="0.25">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row>
    <row r="75" spans="1:231" x14ac:dyDescent="0.25">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row>
    <row r="76" spans="1:231" x14ac:dyDescent="0.25">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row>
    <row r="77" spans="1:231" x14ac:dyDescent="0.25">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row>
    <row r="78" spans="1:231" x14ac:dyDescent="0.25">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c r="EO78" s="5"/>
      <c r="EP78" s="5"/>
      <c r="EQ78" s="5"/>
      <c r="ER78" s="5"/>
      <c r="ES78" s="5"/>
      <c r="ET78" s="5"/>
      <c r="EU78" s="5"/>
      <c r="EV78" s="5"/>
      <c r="EW78" s="5"/>
      <c r="EX78" s="5"/>
      <c r="EY78" s="5"/>
      <c r="EZ78" s="5"/>
      <c r="FA78" s="5"/>
      <c r="FB78" s="5"/>
      <c r="FC78" s="5"/>
      <c r="FD78" s="5"/>
      <c r="FE78" s="5"/>
      <c r="FF78" s="5"/>
      <c r="FG78" s="5"/>
      <c r="FH78" s="5"/>
      <c r="FI78" s="5"/>
      <c r="FJ78" s="5"/>
      <c r="FK78" s="5"/>
      <c r="FL78" s="5"/>
      <c r="FM78" s="5"/>
      <c r="FN78" s="5"/>
      <c r="FO78" s="5"/>
      <c r="FP78" s="5"/>
      <c r="FQ78" s="5"/>
      <c r="FR78" s="5"/>
      <c r="FS78" s="5"/>
      <c r="FT78" s="5"/>
      <c r="FU78" s="5"/>
      <c r="FV78" s="5"/>
      <c r="FW78" s="5"/>
      <c r="FX78" s="5"/>
      <c r="FY78" s="5"/>
      <c r="FZ78" s="5"/>
      <c r="GA78" s="5"/>
      <c r="GB78" s="5"/>
      <c r="GC78" s="5"/>
      <c r="GD78" s="5"/>
      <c r="GE78" s="5"/>
      <c r="GF78" s="5"/>
      <c r="GG78" s="5"/>
      <c r="GH78" s="5"/>
      <c r="GI78" s="5"/>
      <c r="GJ78" s="5"/>
      <c r="GK78" s="5"/>
      <c r="GL78" s="5"/>
      <c r="GM78" s="5"/>
      <c r="GN78" s="5"/>
      <c r="GO78" s="5"/>
      <c r="GP78" s="5"/>
      <c r="GQ78" s="5"/>
      <c r="GR78" s="5"/>
      <c r="GS78" s="5"/>
      <c r="GT78" s="5"/>
      <c r="GU78" s="5"/>
      <c r="GV78" s="5"/>
      <c r="GW78" s="5"/>
      <c r="GX78" s="5"/>
      <c r="GY78" s="5"/>
      <c r="GZ78" s="5"/>
      <c r="HA78" s="5"/>
      <c r="HB78" s="5"/>
      <c r="HC78" s="5"/>
      <c r="HD78" s="5"/>
      <c r="HE78" s="5"/>
      <c r="HF78" s="5"/>
      <c r="HG78" s="5"/>
      <c r="HH78" s="5"/>
      <c r="HI78" s="5"/>
      <c r="HJ78" s="5"/>
      <c r="HK78" s="5"/>
      <c r="HL78" s="5"/>
      <c r="HM78" s="5"/>
      <c r="HN78" s="5"/>
      <c r="HO78" s="5"/>
      <c r="HP78" s="5"/>
      <c r="HQ78" s="5"/>
      <c r="HR78" s="5"/>
      <c r="HS78" s="5"/>
      <c r="HT78" s="5"/>
      <c r="HU78" s="5"/>
      <c r="HV78" s="5"/>
      <c r="HW78" s="5"/>
    </row>
    <row r="79" spans="1:231" x14ac:dyDescent="0.25">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c r="EO79" s="5"/>
      <c r="EP79" s="5"/>
      <c r="EQ79" s="5"/>
      <c r="ER79" s="5"/>
      <c r="ES79" s="5"/>
      <c r="ET79" s="5"/>
      <c r="EU79" s="5"/>
      <c r="EV79" s="5"/>
      <c r="EW79" s="5"/>
      <c r="EX79" s="5"/>
      <c r="EY79" s="5"/>
      <c r="EZ79" s="5"/>
      <c r="FA79" s="5"/>
      <c r="FB79" s="5"/>
      <c r="FC79" s="5"/>
      <c r="FD79" s="5"/>
      <c r="FE79" s="5"/>
      <c r="FF79" s="5"/>
      <c r="FG79" s="5"/>
      <c r="FH79" s="5"/>
      <c r="FI79" s="5"/>
      <c r="FJ79" s="5"/>
      <c r="FK79" s="5"/>
      <c r="FL79" s="5"/>
      <c r="FM79" s="5"/>
      <c r="FN79" s="5"/>
      <c r="FO79" s="5"/>
      <c r="FP79" s="5"/>
      <c r="FQ79" s="5"/>
      <c r="FR79" s="5"/>
      <c r="FS79" s="5"/>
      <c r="FT79" s="5"/>
      <c r="FU79" s="5"/>
      <c r="FV79" s="5"/>
      <c r="FW79" s="5"/>
      <c r="FX79" s="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row>
    <row r="80" spans="1:231" x14ac:dyDescent="0.25">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5"/>
      <c r="GA80" s="5"/>
      <c r="GB80" s="5"/>
      <c r="GC80" s="5"/>
      <c r="GD80" s="5"/>
      <c r="GE80" s="5"/>
      <c r="GF80" s="5"/>
      <c r="GG80" s="5"/>
      <c r="GH80" s="5"/>
      <c r="GI80" s="5"/>
      <c r="GJ80" s="5"/>
      <c r="GK80" s="5"/>
      <c r="GL80" s="5"/>
      <c r="GM80" s="5"/>
      <c r="GN80" s="5"/>
      <c r="GO80" s="5"/>
      <c r="GP80" s="5"/>
      <c r="GQ80" s="5"/>
      <c r="GR80" s="5"/>
      <c r="GS80" s="5"/>
      <c r="GT80" s="5"/>
      <c r="GU80" s="5"/>
      <c r="GV80" s="5"/>
      <c r="GW80" s="5"/>
      <c r="GX80" s="5"/>
      <c r="GY80" s="5"/>
      <c r="GZ80" s="5"/>
      <c r="HA80" s="5"/>
      <c r="HB80" s="5"/>
      <c r="HC80" s="5"/>
      <c r="HD80" s="5"/>
      <c r="HE80" s="5"/>
      <c r="HF80" s="5"/>
      <c r="HG80" s="5"/>
      <c r="HH80" s="5"/>
      <c r="HI80" s="5"/>
      <c r="HJ80" s="5"/>
      <c r="HK80" s="5"/>
      <c r="HL80" s="5"/>
      <c r="HM80" s="5"/>
      <c r="HN80" s="5"/>
      <c r="HO80" s="5"/>
      <c r="HP80" s="5"/>
      <c r="HQ80" s="5"/>
      <c r="HR80" s="5"/>
      <c r="HS80" s="5"/>
      <c r="HT80" s="5"/>
      <c r="HU80" s="5"/>
      <c r="HV80" s="5"/>
      <c r="HW80" s="5"/>
    </row>
    <row r="81" spans="1:231" x14ac:dyDescent="0.25">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row>
    <row r="82" spans="1:231" x14ac:dyDescent="0.25">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c r="DI82" s="5"/>
      <c r="DJ82" s="5"/>
      <c r="DK82" s="5"/>
      <c r="DL82" s="5"/>
      <c r="DM82" s="5"/>
      <c r="DN82" s="5"/>
      <c r="DO82" s="5"/>
      <c r="DP82" s="5"/>
      <c r="DQ82" s="5"/>
      <c r="DR82" s="5"/>
      <c r="DS82" s="5"/>
      <c r="DT82" s="5"/>
      <c r="DU82" s="5"/>
      <c r="DV82" s="5"/>
      <c r="DW82" s="5"/>
      <c r="DX82" s="5"/>
      <c r="DY82" s="5"/>
      <c r="DZ82" s="5"/>
      <c r="EA82" s="5"/>
      <c r="EB82" s="5"/>
      <c r="EC82" s="5"/>
      <c r="ED82" s="5"/>
      <c r="EE82" s="5"/>
      <c r="EF82" s="5"/>
      <c r="EG82" s="5"/>
      <c r="EH82" s="5"/>
      <c r="EI82" s="5"/>
      <c r="EJ82" s="5"/>
      <c r="EK82" s="5"/>
      <c r="EL82" s="5"/>
      <c r="EM82" s="5"/>
      <c r="EN82" s="5"/>
      <c r="EO82" s="5"/>
      <c r="EP82" s="5"/>
      <c r="EQ82" s="5"/>
      <c r="ER82" s="5"/>
      <c r="ES82" s="5"/>
      <c r="ET82" s="5"/>
      <c r="EU82" s="5"/>
      <c r="EV82" s="5"/>
      <c r="EW82" s="5"/>
      <c r="EX82" s="5"/>
      <c r="EY82" s="5"/>
      <c r="EZ82" s="5"/>
      <c r="FA82" s="5"/>
      <c r="FB82" s="5"/>
      <c r="FC82" s="5"/>
      <c r="FD82" s="5"/>
      <c r="FE82" s="5"/>
      <c r="FF82" s="5"/>
      <c r="FG82" s="5"/>
      <c r="FH82" s="5"/>
      <c r="FI82" s="5"/>
      <c r="FJ82" s="5"/>
      <c r="FK82" s="5"/>
      <c r="FL82" s="5"/>
      <c r="FM82" s="5"/>
      <c r="FN82" s="5"/>
      <c r="FO82" s="5"/>
      <c r="FP82" s="5"/>
      <c r="FQ82" s="5"/>
      <c r="FR82" s="5"/>
      <c r="FS82" s="5"/>
      <c r="FT82" s="5"/>
      <c r="FU82" s="5"/>
      <c r="FV82" s="5"/>
      <c r="FW82" s="5"/>
      <c r="FX82" s="5"/>
      <c r="FY82" s="5"/>
      <c r="FZ82" s="5"/>
      <c r="GA82" s="5"/>
      <c r="GB82" s="5"/>
      <c r="GC82" s="5"/>
      <c r="GD82" s="5"/>
      <c r="GE82" s="5"/>
      <c r="GF82" s="5"/>
      <c r="GG82" s="5"/>
      <c r="GH82" s="5"/>
      <c r="GI82" s="5"/>
      <c r="GJ82" s="5"/>
      <c r="GK82" s="5"/>
      <c r="GL82" s="5"/>
      <c r="GM82" s="5"/>
      <c r="GN82" s="5"/>
      <c r="GO82" s="5"/>
      <c r="GP82" s="5"/>
      <c r="GQ82" s="5"/>
      <c r="GR82" s="5"/>
      <c r="GS82" s="5"/>
      <c r="GT82" s="5"/>
      <c r="GU82" s="5"/>
      <c r="GV82" s="5"/>
      <c r="GW82" s="5"/>
      <c r="GX82" s="5"/>
      <c r="GY82" s="5"/>
      <c r="GZ82" s="5"/>
      <c r="HA82" s="5"/>
      <c r="HB82" s="5"/>
      <c r="HC82" s="5"/>
      <c r="HD82" s="5"/>
      <c r="HE82" s="5"/>
      <c r="HF82" s="5"/>
      <c r="HG82" s="5"/>
      <c r="HH82" s="5"/>
      <c r="HI82" s="5"/>
      <c r="HJ82" s="5"/>
      <c r="HK82" s="5"/>
      <c r="HL82" s="5"/>
      <c r="HM82" s="5"/>
      <c r="HN82" s="5"/>
      <c r="HO82" s="5"/>
      <c r="HP82" s="5"/>
      <c r="HQ82" s="5"/>
      <c r="HR82" s="5"/>
      <c r="HS82" s="5"/>
      <c r="HT82" s="5"/>
      <c r="HU82" s="5"/>
      <c r="HV82" s="5"/>
      <c r="HW82" s="5"/>
    </row>
    <row r="83" spans="1:231" x14ac:dyDescent="0.25">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c r="EO83" s="5"/>
      <c r="EP83" s="5"/>
      <c r="EQ83" s="5"/>
      <c r="ER83" s="5"/>
      <c r="ES83" s="5"/>
      <c r="ET83" s="5"/>
      <c r="EU83" s="5"/>
      <c r="EV83" s="5"/>
      <c r="EW83" s="5"/>
      <c r="EX83" s="5"/>
      <c r="EY83" s="5"/>
      <c r="EZ83" s="5"/>
      <c r="FA83" s="5"/>
      <c r="FB83" s="5"/>
      <c r="FC83" s="5"/>
      <c r="FD83" s="5"/>
      <c r="FE83" s="5"/>
      <c r="FF83" s="5"/>
      <c r="FG83" s="5"/>
      <c r="FH83" s="5"/>
      <c r="FI83" s="5"/>
      <c r="FJ83" s="5"/>
      <c r="FK83" s="5"/>
      <c r="FL83" s="5"/>
      <c r="FM83" s="5"/>
      <c r="FN83" s="5"/>
      <c r="FO83" s="5"/>
      <c r="FP83" s="5"/>
      <c r="FQ83" s="5"/>
      <c r="FR83" s="5"/>
      <c r="FS83" s="5"/>
      <c r="FT83" s="5"/>
      <c r="FU83" s="5"/>
      <c r="FV83" s="5"/>
      <c r="FW83" s="5"/>
      <c r="FX83" s="5"/>
      <c r="FY83" s="5"/>
      <c r="FZ83" s="5"/>
      <c r="GA83" s="5"/>
      <c r="GB83" s="5"/>
      <c r="GC83" s="5"/>
      <c r="GD83" s="5"/>
      <c r="GE83" s="5"/>
      <c r="GF83" s="5"/>
      <c r="GG83" s="5"/>
      <c r="GH83" s="5"/>
      <c r="GI83" s="5"/>
      <c r="GJ83" s="5"/>
      <c r="GK83" s="5"/>
      <c r="GL83" s="5"/>
      <c r="GM83" s="5"/>
      <c r="GN83" s="5"/>
      <c r="GO83" s="5"/>
      <c r="GP83" s="5"/>
      <c r="GQ83" s="5"/>
      <c r="GR83" s="5"/>
      <c r="GS83" s="5"/>
      <c r="GT83" s="5"/>
      <c r="GU83" s="5"/>
      <c r="GV83" s="5"/>
      <c r="GW83" s="5"/>
      <c r="GX83" s="5"/>
      <c r="GY83" s="5"/>
      <c r="GZ83" s="5"/>
      <c r="HA83" s="5"/>
      <c r="HB83" s="5"/>
      <c r="HC83" s="5"/>
      <c r="HD83" s="5"/>
      <c r="HE83" s="5"/>
      <c r="HF83" s="5"/>
      <c r="HG83" s="5"/>
      <c r="HH83" s="5"/>
      <c r="HI83" s="5"/>
      <c r="HJ83" s="5"/>
      <c r="HK83" s="5"/>
      <c r="HL83" s="5"/>
      <c r="HM83" s="5"/>
      <c r="HN83" s="5"/>
      <c r="HO83" s="5"/>
      <c r="HP83" s="5"/>
      <c r="HQ83" s="5"/>
      <c r="HR83" s="5"/>
      <c r="HS83" s="5"/>
      <c r="HT83" s="5"/>
      <c r="HU83" s="5"/>
      <c r="HV83" s="5"/>
      <c r="HW83" s="5"/>
    </row>
    <row r="84" spans="1:231" x14ac:dyDescent="0.25">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c r="EI84" s="5"/>
      <c r="EJ84" s="5"/>
      <c r="EK84" s="5"/>
      <c r="EL84" s="5"/>
      <c r="EM84" s="5"/>
      <c r="EN84" s="5"/>
      <c r="EO84" s="5"/>
      <c r="EP84" s="5"/>
      <c r="EQ84" s="5"/>
      <c r="ER84" s="5"/>
      <c r="ES84" s="5"/>
      <c r="ET84" s="5"/>
      <c r="EU84" s="5"/>
      <c r="EV84" s="5"/>
      <c r="EW84" s="5"/>
      <c r="EX84" s="5"/>
      <c r="EY84" s="5"/>
      <c r="EZ84" s="5"/>
      <c r="FA84" s="5"/>
      <c r="FB84" s="5"/>
      <c r="FC84" s="5"/>
      <c r="FD84" s="5"/>
      <c r="FE84" s="5"/>
      <c r="FF84" s="5"/>
      <c r="FG84" s="5"/>
      <c r="FH84" s="5"/>
      <c r="FI84" s="5"/>
      <c r="FJ84" s="5"/>
      <c r="FK84" s="5"/>
      <c r="FL84" s="5"/>
      <c r="FM84" s="5"/>
      <c r="FN84" s="5"/>
      <c r="FO84" s="5"/>
      <c r="FP84" s="5"/>
      <c r="FQ84" s="5"/>
      <c r="FR84" s="5"/>
      <c r="FS84" s="5"/>
      <c r="FT84" s="5"/>
      <c r="FU84" s="5"/>
      <c r="FV84" s="5"/>
      <c r="FW84" s="5"/>
      <c r="FX84" s="5"/>
      <c r="FY84" s="5"/>
      <c r="FZ84" s="5"/>
      <c r="GA84" s="5"/>
      <c r="GB84" s="5"/>
      <c r="GC84" s="5"/>
      <c r="GD84" s="5"/>
      <c r="GE84" s="5"/>
      <c r="GF84" s="5"/>
      <c r="GG84" s="5"/>
      <c r="GH84" s="5"/>
      <c r="GI84" s="5"/>
      <c r="GJ84" s="5"/>
      <c r="GK84" s="5"/>
      <c r="GL84" s="5"/>
      <c r="GM84" s="5"/>
      <c r="GN84" s="5"/>
      <c r="GO84" s="5"/>
      <c r="GP84" s="5"/>
      <c r="GQ84" s="5"/>
      <c r="GR84" s="5"/>
      <c r="GS84" s="5"/>
      <c r="GT84" s="5"/>
      <c r="GU84" s="5"/>
      <c r="GV84" s="5"/>
      <c r="GW84" s="5"/>
      <c r="GX84" s="5"/>
      <c r="GY84" s="5"/>
      <c r="GZ84" s="5"/>
      <c r="HA84" s="5"/>
      <c r="HB84" s="5"/>
      <c r="HC84" s="5"/>
      <c r="HD84" s="5"/>
      <c r="HE84" s="5"/>
      <c r="HF84" s="5"/>
      <c r="HG84" s="5"/>
      <c r="HH84" s="5"/>
      <c r="HI84" s="5"/>
      <c r="HJ84" s="5"/>
      <c r="HK84" s="5"/>
      <c r="HL84" s="5"/>
      <c r="HM84" s="5"/>
      <c r="HN84" s="5"/>
      <c r="HO84" s="5"/>
      <c r="HP84" s="5"/>
      <c r="HQ84" s="5"/>
      <c r="HR84" s="5"/>
      <c r="HS84" s="5"/>
      <c r="HT84" s="5"/>
      <c r="HU84" s="5"/>
      <c r="HV84" s="5"/>
      <c r="HW84" s="5"/>
    </row>
    <row r="85" spans="1:231" x14ac:dyDescent="0.25">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c r="DI85" s="5"/>
      <c r="DJ85" s="5"/>
      <c r="DK85" s="5"/>
      <c r="DL85" s="5"/>
      <c r="DM85" s="5"/>
      <c r="DN85" s="5"/>
      <c r="DO85" s="5"/>
      <c r="DP85" s="5"/>
      <c r="DQ85" s="5"/>
      <c r="DR85" s="5"/>
      <c r="DS85" s="5"/>
      <c r="DT85" s="5"/>
      <c r="DU85" s="5"/>
      <c r="DV85" s="5"/>
      <c r="DW85" s="5"/>
      <c r="DX85" s="5"/>
      <c r="DY85" s="5"/>
      <c r="DZ85" s="5"/>
      <c r="EA85" s="5"/>
      <c r="EB85" s="5"/>
      <c r="EC85" s="5"/>
      <c r="ED85" s="5"/>
      <c r="EE85" s="5"/>
      <c r="EF85" s="5"/>
      <c r="EG85" s="5"/>
      <c r="EH85" s="5"/>
      <c r="EI85" s="5"/>
      <c r="EJ85" s="5"/>
      <c r="EK85" s="5"/>
      <c r="EL85" s="5"/>
      <c r="EM85" s="5"/>
      <c r="EN85" s="5"/>
      <c r="EO85" s="5"/>
      <c r="EP85" s="5"/>
      <c r="EQ85" s="5"/>
      <c r="ER85" s="5"/>
      <c r="ES85" s="5"/>
      <c r="ET85" s="5"/>
      <c r="EU85" s="5"/>
      <c r="EV85" s="5"/>
      <c r="EW85" s="5"/>
      <c r="EX85" s="5"/>
      <c r="EY85" s="5"/>
      <c r="EZ85" s="5"/>
      <c r="FA85" s="5"/>
      <c r="FB85" s="5"/>
      <c r="FC85" s="5"/>
      <c r="FD85" s="5"/>
      <c r="FE85" s="5"/>
      <c r="FF85" s="5"/>
      <c r="FG85" s="5"/>
      <c r="FH85" s="5"/>
      <c r="FI85" s="5"/>
      <c r="FJ85" s="5"/>
      <c r="FK85" s="5"/>
      <c r="FL85" s="5"/>
      <c r="FM85" s="5"/>
      <c r="FN85" s="5"/>
      <c r="FO85" s="5"/>
      <c r="FP85" s="5"/>
      <c r="FQ85" s="5"/>
      <c r="FR85" s="5"/>
      <c r="FS85" s="5"/>
      <c r="FT85" s="5"/>
      <c r="FU85" s="5"/>
      <c r="FV85" s="5"/>
      <c r="FW85" s="5"/>
      <c r="FX85" s="5"/>
      <c r="FY85" s="5"/>
      <c r="FZ85" s="5"/>
      <c r="GA85" s="5"/>
      <c r="GB85" s="5"/>
      <c r="GC85" s="5"/>
      <c r="GD85" s="5"/>
      <c r="GE85" s="5"/>
      <c r="GF85" s="5"/>
      <c r="GG85" s="5"/>
      <c r="GH85" s="5"/>
      <c r="GI85" s="5"/>
      <c r="GJ85" s="5"/>
      <c r="GK85" s="5"/>
      <c r="GL85" s="5"/>
      <c r="GM85" s="5"/>
      <c r="GN85" s="5"/>
      <c r="GO85" s="5"/>
      <c r="GP85" s="5"/>
      <c r="GQ85" s="5"/>
      <c r="GR85" s="5"/>
      <c r="GS85" s="5"/>
      <c r="GT85" s="5"/>
      <c r="GU85" s="5"/>
      <c r="GV85" s="5"/>
      <c r="GW85" s="5"/>
      <c r="GX85" s="5"/>
      <c r="GY85" s="5"/>
      <c r="GZ85" s="5"/>
      <c r="HA85" s="5"/>
      <c r="HB85" s="5"/>
      <c r="HC85" s="5"/>
      <c r="HD85" s="5"/>
      <c r="HE85" s="5"/>
      <c r="HF85" s="5"/>
      <c r="HG85" s="5"/>
      <c r="HH85" s="5"/>
      <c r="HI85" s="5"/>
      <c r="HJ85" s="5"/>
      <c r="HK85" s="5"/>
      <c r="HL85" s="5"/>
      <c r="HM85" s="5"/>
      <c r="HN85" s="5"/>
      <c r="HO85" s="5"/>
      <c r="HP85" s="5"/>
      <c r="HQ85" s="5"/>
      <c r="HR85" s="5"/>
      <c r="HS85" s="5"/>
      <c r="HT85" s="5"/>
      <c r="HU85" s="5"/>
      <c r="HV85" s="5"/>
      <c r="HW85" s="5"/>
    </row>
    <row r="86" spans="1:231" x14ac:dyDescent="0.25">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c r="DI86" s="5"/>
      <c r="DJ86" s="5"/>
      <c r="DK86" s="5"/>
      <c r="DL86" s="5"/>
      <c r="DM86" s="5"/>
      <c r="DN86" s="5"/>
      <c r="DO86" s="5"/>
      <c r="DP86" s="5"/>
      <c r="DQ86" s="5"/>
      <c r="DR86" s="5"/>
      <c r="DS86" s="5"/>
      <c r="DT86" s="5"/>
      <c r="DU86" s="5"/>
      <c r="DV86" s="5"/>
      <c r="DW86" s="5"/>
      <c r="DX86" s="5"/>
      <c r="DY86" s="5"/>
      <c r="DZ86" s="5"/>
      <c r="EA86" s="5"/>
      <c r="EB86" s="5"/>
      <c r="EC86" s="5"/>
      <c r="ED86" s="5"/>
      <c r="EE86" s="5"/>
      <c r="EF86" s="5"/>
      <c r="EG86" s="5"/>
      <c r="EH86" s="5"/>
      <c r="EI86" s="5"/>
      <c r="EJ86" s="5"/>
      <c r="EK86" s="5"/>
      <c r="EL86" s="5"/>
      <c r="EM86" s="5"/>
      <c r="EN86" s="5"/>
      <c r="EO86" s="5"/>
      <c r="EP86" s="5"/>
      <c r="EQ86" s="5"/>
      <c r="ER86" s="5"/>
      <c r="ES86" s="5"/>
      <c r="ET86" s="5"/>
      <c r="EU86" s="5"/>
      <c r="EV86" s="5"/>
      <c r="EW86" s="5"/>
      <c r="EX86" s="5"/>
      <c r="EY86" s="5"/>
      <c r="EZ86" s="5"/>
      <c r="FA86" s="5"/>
      <c r="FB86" s="5"/>
      <c r="FC86" s="5"/>
      <c r="FD86" s="5"/>
      <c r="FE86" s="5"/>
      <c r="FF86" s="5"/>
      <c r="FG86" s="5"/>
      <c r="FH86" s="5"/>
      <c r="FI86" s="5"/>
      <c r="FJ86" s="5"/>
      <c r="FK86" s="5"/>
      <c r="FL86" s="5"/>
      <c r="FM86" s="5"/>
      <c r="FN86" s="5"/>
      <c r="FO86" s="5"/>
      <c r="FP86" s="5"/>
      <c r="FQ86" s="5"/>
      <c r="FR86" s="5"/>
      <c r="FS86" s="5"/>
      <c r="FT86" s="5"/>
      <c r="FU86" s="5"/>
      <c r="FV86" s="5"/>
      <c r="FW86" s="5"/>
      <c r="FX86" s="5"/>
      <c r="FY86" s="5"/>
      <c r="FZ86" s="5"/>
      <c r="GA86" s="5"/>
      <c r="GB86" s="5"/>
      <c r="GC86" s="5"/>
      <c r="GD86" s="5"/>
      <c r="GE86" s="5"/>
      <c r="GF86" s="5"/>
      <c r="GG86" s="5"/>
      <c r="GH86" s="5"/>
      <c r="GI86" s="5"/>
      <c r="GJ86" s="5"/>
      <c r="GK86" s="5"/>
      <c r="GL86" s="5"/>
      <c r="GM86" s="5"/>
      <c r="GN86" s="5"/>
      <c r="GO86" s="5"/>
      <c r="GP86" s="5"/>
      <c r="GQ86" s="5"/>
      <c r="GR86" s="5"/>
      <c r="GS86" s="5"/>
      <c r="GT86" s="5"/>
      <c r="GU86" s="5"/>
      <c r="GV86" s="5"/>
      <c r="GW86" s="5"/>
      <c r="GX86" s="5"/>
      <c r="GY86" s="5"/>
      <c r="GZ86" s="5"/>
      <c r="HA86" s="5"/>
      <c r="HB86" s="5"/>
      <c r="HC86" s="5"/>
      <c r="HD86" s="5"/>
      <c r="HE86" s="5"/>
      <c r="HF86" s="5"/>
      <c r="HG86" s="5"/>
      <c r="HH86" s="5"/>
      <c r="HI86" s="5"/>
      <c r="HJ86" s="5"/>
      <c r="HK86" s="5"/>
      <c r="HL86" s="5"/>
      <c r="HM86" s="5"/>
      <c r="HN86" s="5"/>
      <c r="HO86" s="5"/>
      <c r="HP86" s="5"/>
      <c r="HQ86" s="5"/>
      <c r="HR86" s="5"/>
      <c r="HS86" s="5"/>
      <c r="HT86" s="5"/>
      <c r="HU86" s="5"/>
      <c r="HV86" s="5"/>
      <c r="HW86" s="5"/>
    </row>
    <row r="87" spans="1:231" x14ac:dyDescent="0.25">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c r="DI87" s="5"/>
      <c r="DJ87" s="5"/>
      <c r="DK87" s="5"/>
      <c r="DL87" s="5"/>
      <c r="DM87" s="5"/>
      <c r="DN87" s="5"/>
      <c r="DO87" s="5"/>
      <c r="DP87" s="5"/>
      <c r="DQ87" s="5"/>
      <c r="DR87" s="5"/>
      <c r="DS87" s="5"/>
      <c r="DT87" s="5"/>
      <c r="DU87" s="5"/>
      <c r="DV87" s="5"/>
      <c r="DW87" s="5"/>
      <c r="DX87" s="5"/>
      <c r="DY87" s="5"/>
      <c r="DZ87" s="5"/>
      <c r="EA87" s="5"/>
      <c r="EB87" s="5"/>
      <c r="EC87" s="5"/>
      <c r="ED87" s="5"/>
      <c r="EE87" s="5"/>
      <c r="EF87" s="5"/>
      <c r="EG87" s="5"/>
      <c r="EH87" s="5"/>
      <c r="EI87" s="5"/>
      <c r="EJ87" s="5"/>
      <c r="EK87" s="5"/>
      <c r="EL87" s="5"/>
      <c r="EM87" s="5"/>
      <c r="EN87" s="5"/>
      <c r="EO87" s="5"/>
      <c r="EP87" s="5"/>
      <c r="EQ87" s="5"/>
      <c r="ER87" s="5"/>
      <c r="ES87" s="5"/>
      <c r="ET87" s="5"/>
      <c r="EU87" s="5"/>
      <c r="EV87" s="5"/>
      <c r="EW87" s="5"/>
      <c r="EX87" s="5"/>
      <c r="EY87" s="5"/>
      <c r="EZ87" s="5"/>
      <c r="FA87" s="5"/>
      <c r="FB87" s="5"/>
      <c r="FC87" s="5"/>
      <c r="FD87" s="5"/>
      <c r="FE87" s="5"/>
      <c r="FF87" s="5"/>
      <c r="FG87" s="5"/>
      <c r="FH87" s="5"/>
      <c r="FI87" s="5"/>
      <c r="FJ87" s="5"/>
      <c r="FK87" s="5"/>
      <c r="FL87" s="5"/>
      <c r="FM87" s="5"/>
      <c r="FN87" s="5"/>
      <c r="FO87" s="5"/>
      <c r="FP87" s="5"/>
      <c r="FQ87" s="5"/>
      <c r="FR87" s="5"/>
      <c r="FS87" s="5"/>
      <c r="FT87" s="5"/>
      <c r="FU87" s="5"/>
      <c r="FV87" s="5"/>
      <c r="FW87" s="5"/>
      <c r="FX87" s="5"/>
      <c r="FY87" s="5"/>
      <c r="FZ87" s="5"/>
      <c r="GA87" s="5"/>
      <c r="GB87" s="5"/>
      <c r="GC87" s="5"/>
      <c r="GD87" s="5"/>
      <c r="GE87" s="5"/>
      <c r="GF87" s="5"/>
      <c r="GG87" s="5"/>
      <c r="GH87" s="5"/>
      <c r="GI87" s="5"/>
      <c r="GJ87" s="5"/>
      <c r="GK87" s="5"/>
      <c r="GL87" s="5"/>
      <c r="GM87" s="5"/>
      <c r="GN87" s="5"/>
      <c r="GO87" s="5"/>
      <c r="GP87" s="5"/>
      <c r="GQ87" s="5"/>
      <c r="GR87" s="5"/>
      <c r="GS87" s="5"/>
      <c r="GT87" s="5"/>
      <c r="GU87" s="5"/>
      <c r="GV87" s="5"/>
      <c r="GW87" s="5"/>
      <c r="GX87" s="5"/>
      <c r="GY87" s="5"/>
      <c r="GZ87" s="5"/>
      <c r="HA87" s="5"/>
      <c r="HB87" s="5"/>
      <c r="HC87" s="5"/>
      <c r="HD87" s="5"/>
      <c r="HE87" s="5"/>
      <c r="HF87" s="5"/>
      <c r="HG87" s="5"/>
      <c r="HH87" s="5"/>
      <c r="HI87" s="5"/>
      <c r="HJ87" s="5"/>
      <c r="HK87" s="5"/>
      <c r="HL87" s="5"/>
      <c r="HM87" s="5"/>
      <c r="HN87" s="5"/>
      <c r="HO87" s="5"/>
      <c r="HP87" s="5"/>
      <c r="HQ87" s="5"/>
      <c r="HR87" s="5"/>
      <c r="HS87" s="5"/>
      <c r="HT87" s="5"/>
      <c r="HU87" s="5"/>
      <c r="HV87" s="5"/>
      <c r="HW87" s="5"/>
    </row>
    <row r="88" spans="1:231" x14ac:dyDescent="0.25">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c r="DI88" s="5"/>
      <c r="DJ88" s="5"/>
      <c r="DK88" s="5"/>
      <c r="DL88" s="5"/>
      <c r="DM88" s="5"/>
      <c r="DN88" s="5"/>
      <c r="DO88" s="5"/>
      <c r="DP88" s="5"/>
      <c r="DQ88" s="5"/>
      <c r="DR88" s="5"/>
      <c r="DS88" s="5"/>
      <c r="DT88" s="5"/>
      <c r="DU88" s="5"/>
      <c r="DV88" s="5"/>
      <c r="DW88" s="5"/>
      <c r="DX88" s="5"/>
      <c r="DY88" s="5"/>
      <c r="DZ88" s="5"/>
      <c r="EA88" s="5"/>
      <c r="EB88" s="5"/>
      <c r="EC88" s="5"/>
      <c r="ED88" s="5"/>
      <c r="EE88" s="5"/>
      <c r="EF88" s="5"/>
      <c r="EG88" s="5"/>
      <c r="EH88" s="5"/>
      <c r="EI88" s="5"/>
      <c r="EJ88" s="5"/>
      <c r="EK88" s="5"/>
      <c r="EL88" s="5"/>
      <c r="EM88" s="5"/>
      <c r="EN88" s="5"/>
      <c r="EO88" s="5"/>
      <c r="EP88" s="5"/>
      <c r="EQ88" s="5"/>
      <c r="ER88" s="5"/>
      <c r="ES88" s="5"/>
      <c r="ET88" s="5"/>
      <c r="EU88" s="5"/>
      <c r="EV88" s="5"/>
      <c r="EW88" s="5"/>
      <c r="EX88" s="5"/>
      <c r="EY88" s="5"/>
      <c r="EZ88" s="5"/>
      <c r="FA88" s="5"/>
      <c r="FB88" s="5"/>
      <c r="FC88" s="5"/>
      <c r="FD88" s="5"/>
      <c r="FE88" s="5"/>
      <c r="FF88" s="5"/>
      <c r="FG88" s="5"/>
      <c r="FH88" s="5"/>
      <c r="FI88" s="5"/>
      <c r="FJ88" s="5"/>
      <c r="FK88" s="5"/>
      <c r="FL88" s="5"/>
      <c r="FM88" s="5"/>
      <c r="FN88" s="5"/>
      <c r="FO88" s="5"/>
      <c r="FP88" s="5"/>
      <c r="FQ88" s="5"/>
      <c r="FR88" s="5"/>
      <c r="FS88" s="5"/>
      <c r="FT88" s="5"/>
      <c r="FU88" s="5"/>
      <c r="FV88" s="5"/>
      <c r="FW88" s="5"/>
      <c r="FX88" s="5"/>
      <c r="FY88" s="5"/>
      <c r="FZ88" s="5"/>
      <c r="GA88" s="5"/>
      <c r="GB88" s="5"/>
      <c r="GC88" s="5"/>
      <c r="GD88" s="5"/>
      <c r="GE88" s="5"/>
      <c r="GF88" s="5"/>
      <c r="GG88" s="5"/>
      <c r="GH88" s="5"/>
      <c r="GI88" s="5"/>
      <c r="GJ88" s="5"/>
      <c r="GK88" s="5"/>
      <c r="GL88" s="5"/>
      <c r="GM88" s="5"/>
      <c r="GN88" s="5"/>
      <c r="GO88" s="5"/>
      <c r="GP88" s="5"/>
      <c r="GQ88" s="5"/>
      <c r="GR88" s="5"/>
      <c r="GS88" s="5"/>
      <c r="GT88" s="5"/>
      <c r="GU88" s="5"/>
      <c r="GV88" s="5"/>
      <c r="GW88" s="5"/>
      <c r="GX88" s="5"/>
      <c r="GY88" s="5"/>
      <c r="GZ88" s="5"/>
      <c r="HA88" s="5"/>
      <c r="HB88" s="5"/>
      <c r="HC88" s="5"/>
      <c r="HD88" s="5"/>
      <c r="HE88" s="5"/>
      <c r="HF88" s="5"/>
      <c r="HG88" s="5"/>
      <c r="HH88" s="5"/>
      <c r="HI88" s="5"/>
      <c r="HJ88" s="5"/>
      <c r="HK88" s="5"/>
      <c r="HL88" s="5"/>
      <c r="HM88" s="5"/>
      <c r="HN88" s="5"/>
      <c r="HO88" s="5"/>
      <c r="HP88" s="5"/>
      <c r="HQ88" s="5"/>
      <c r="HR88" s="5"/>
      <c r="HS88" s="5"/>
      <c r="HT88" s="5"/>
      <c r="HU88" s="5"/>
      <c r="HV88" s="5"/>
      <c r="HW88" s="5"/>
    </row>
    <row r="89" spans="1:231" x14ac:dyDescent="0.25">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c r="DI89" s="5"/>
      <c r="DJ89" s="5"/>
      <c r="DK89" s="5"/>
      <c r="DL89" s="5"/>
      <c r="DM89" s="5"/>
      <c r="DN89" s="5"/>
      <c r="DO89" s="5"/>
      <c r="DP89" s="5"/>
      <c r="DQ89" s="5"/>
      <c r="DR89" s="5"/>
      <c r="DS89" s="5"/>
      <c r="DT89" s="5"/>
      <c r="DU89" s="5"/>
      <c r="DV89" s="5"/>
      <c r="DW89" s="5"/>
      <c r="DX89" s="5"/>
      <c r="DY89" s="5"/>
      <c r="DZ89" s="5"/>
      <c r="EA89" s="5"/>
      <c r="EB89" s="5"/>
      <c r="EC89" s="5"/>
      <c r="ED89" s="5"/>
      <c r="EE89" s="5"/>
      <c r="EF89" s="5"/>
      <c r="EG89" s="5"/>
      <c r="EH89" s="5"/>
      <c r="EI89" s="5"/>
      <c r="EJ89" s="5"/>
      <c r="EK89" s="5"/>
      <c r="EL89" s="5"/>
      <c r="EM89" s="5"/>
      <c r="EN89" s="5"/>
      <c r="EO89" s="5"/>
      <c r="EP89" s="5"/>
      <c r="EQ89" s="5"/>
      <c r="ER89" s="5"/>
      <c r="ES89" s="5"/>
      <c r="ET89" s="5"/>
      <c r="EU89" s="5"/>
      <c r="EV89" s="5"/>
      <c r="EW89" s="5"/>
      <c r="EX89" s="5"/>
      <c r="EY89" s="5"/>
      <c r="EZ89" s="5"/>
      <c r="FA89" s="5"/>
      <c r="FB89" s="5"/>
      <c r="FC89" s="5"/>
      <c r="FD89" s="5"/>
      <c r="FE89" s="5"/>
      <c r="FF89" s="5"/>
      <c r="FG89" s="5"/>
      <c r="FH89" s="5"/>
      <c r="FI89" s="5"/>
      <c r="FJ89" s="5"/>
      <c r="FK89" s="5"/>
      <c r="FL89" s="5"/>
      <c r="FM89" s="5"/>
      <c r="FN89" s="5"/>
      <c r="FO89" s="5"/>
      <c r="FP89" s="5"/>
      <c r="FQ89" s="5"/>
      <c r="FR89" s="5"/>
      <c r="FS89" s="5"/>
      <c r="FT89" s="5"/>
      <c r="FU89" s="5"/>
      <c r="FV89" s="5"/>
      <c r="FW89" s="5"/>
      <c r="FX89" s="5"/>
      <c r="FY89" s="5"/>
      <c r="FZ89" s="5"/>
      <c r="GA89" s="5"/>
      <c r="GB89" s="5"/>
      <c r="GC89" s="5"/>
      <c r="GD89" s="5"/>
      <c r="GE89" s="5"/>
      <c r="GF89" s="5"/>
      <c r="GG89" s="5"/>
      <c r="GH89" s="5"/>
      <c r="GI89" s="5"/>
      <c r="GJ89" s="5"/>
      <c r="GK89" s="5"/>
      <c r="GL89" s="5"/>
      <c r="GM89" s="5"/>
      <c r="GN89" s="5"/>
      <c r="GO89" s="5"/>
      <c r="GP89" s="5"/>
      <c r="GQ89" s="5"/>
      <c r="GR89" s="5"/>
      <c r="GS89" s="5"/>
      <c r="GT89" s="5"/>
      <c r="GU89" s="5"/>
      <c r="GV89" s="5"/>
      <c r="GW89" s="5"/>
      <c r="GX89" s="5"/>
      <c r="GY89" s="5"/>
      <c r="GZ89" s="5"/>
      <c r="HA89" s="5"/>
      <c r="HB89" s="5"/>
      <c r="HC89" s="5"/>
      <c r="HD89" s="5"/>
      <c r="HE89" s="5"/>
      <c r="HF89" s="5"/>
      <c r="HG89" s="5"/>
      <c r="HH89" s="5"/>
      <c r="HI89" s="5"/>
      <c r="HJ89" s="5"/>
      <c r="HK89" s="5"/>
      <c r="HL89" s="5"/>
      <c r="HM89" s="5"/>
      <c r="HN89" s="5"/>
      <c r="HO89" s="5"/>
      <c r="HP89" s="5"/>
      <c r="HQ89" s="5"/>
      <c r="HR89" s="5"/>
      <c r="HS89" s="5"/>
      <c r="HT89" s="5"/>
      <c r="HU89" s="5"/>
      <c r="HV89" s="5"/>
      <c r="HW89" s="5"/>
    </row>
    <row r="90" spans="1:231" x14ac:dyDescent="0.25">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c r="DI90" s="5"/>
      <c r="DJ90" s="5"/>
      <c r="DK90" s="5"/>
      <c r="DL90" s="5"/>
      <c r="DM90" s="5"/>
      <c r="DN90" s="5"/>
      <c r="DO90" s="5"/>
      <c r="DP90" s="5"/>
      <c r="DQ90" s="5"/>
      <c r="DR90" s="5"/>
      <c r="DS90" s="5"/>
      <c r="DT90" s="5"/>
      <c r="DU90" s="5"/>
      <c r="DV90" s="5"/>
      <c r="DW90" s="5"/>
      <c r="DX90" s="5"/>
      <c r="DY90" s="5"/>
      <c r="DZ90" s="5"/>
      <c r="EA90" s="5"/>
      <c r="EB90" s="5"/>
      <c r="EC90" s="5"/>
      <c r="ED90" s="5"/>
      <c r="EE90" s="5"/>
      <c r="EF90" s="5"/>
      <c r="EG90" s="5"/>
      <c r="EH90" s="5"/>
      <c r="EI90" s="5"/>
      <c r="EJ90" s="5"/>
      <c r="EK90" s="5"/>
      <c r="EL90" s="5"/>
      <c r="EM90" s="5"/>
      <c r="EN90" s="5"/>
      <c r="EO90" s="5"/>
      <c r="EP90" s="5"/>
      <c r="EQ90" s="5"/>
      <c r="ER90" s="5"/>
      <c r="ES90" s="5"/>
      <c r="ET90" s="5"/>
      <c r="EU90" s="5"/>
      <c r="EV90" s="5"/>
      <c r="EW90" s="5"/>
      <c r="EX90" s="5"/>
      <c r="EY90" s="5"/>
      <c r="EZ90" s="5"/>
      <c r="FA90" s="5"/>
      <c r="FB90" s="5"/>
      <c r="FC90" s="5"/>
      <c r="FD90" s="5"/>
      <c r="FE90" s="5"/>
      <c r="FF90" s="5"/>
      <c r="FG90" s="5"/>
      <c r="FH90" s="5"/>
      <c r="FI90" s="5"/>
      <c r="FJ90" s="5"/>
      <c r="FK90" s="5"/>
      <c r="FL90" s="5"/>
      <c r="FM90" s="5"/>
      <c r="FN90" s="5"/>
      <c r="FO90" s="5"/>
      <c r="FP90" s="5"/>
      <c r="FQ90" s="5"/>
      <c r="FR90" s="5"/>
      <c r="FS90" s="5"/>
      <c r="FT90" s="5"/>
      <c r="FU90" s="5"/>
      <c r="FV90" s="5"/>
      <c r="FW90" s="5"/>
      <c r="FX90" s="5"/>
      <c r="FY90" s="5"/>
      <c r="FZ90" s="5"/>
      <c r="GA90" s="5"/>
      <c r="GB90" s="5"/>
      <c r="GC90" s="5"/>
      <c r="GD90" s="5"/>
      <c r="GE90" s="5"/>
      <c r="GF90" s="5"/>
      <c r="GG90" s="5"/>
      <c r="GH90" s="5"/>
      <c r="GI90" s="5"/>
      <c r="GJ90" s="5"/>
      <c r="GK90" s="5"/>
      <c r="GL90" s="5"/>
      <c r="GM90" s="5"/>
      <c r="GN90" s="5"/>
      <c r="GO90" s="5"/>
      <c r="GP90" s="5"/>
      <c r="GQ90" s="5"/>
      <c r="GR90" s="5"/>
      <c r="GS90" s="5"/>
      <c r="GT90" s="5"/>
      <c r="GU90" s="5"/>
      <c r="GV90" s="5"/>
      <c r="GW90" s="5"/>
      <c r="GX90" s="5"/>
      <c r="GY90" s="5"/>
      <c r="GZ90" s="5"/>
      <c r="HA90" s="5"/>
      <c r="HB90" s="5"/>
      <c r="HC90" s="5"/>
      <c r="HD90" s="5"/>
      <c r="HE90" s="5"/>
      <c r="HF90" s="5"/>
      <c r="HG90" s="5"/>
      <c r="HH90" s="5"/>
      <c r="HI90" s="5"/>
      <c r="HJ90" s="5"/>
      <c r="HK90" s="5"/>
      <c r="HL90" s="5"/>
      <c r="HM90" s="5"/>
      <c r="HN90" s="5"/>
      <c r="HO90" s="5"/>
      <c r="HP90" s="5"/>
      <c r="HQ90" s="5"/>
      <c r="HR90" s="5"/>
      <c r="HS90" s="5"/>
      <c r="HT90" s="5"/>
      <c r="HU90" s="5"/>
      <c r="HV90" s="5"/>
      <c r="HW90" s="5"/>
    </row>
    <row r="91" spans="1:231" x14ac:dyDescent="0.25">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c r="DI91" s="5"/>
      <c r="DJ91" s="5"/>
      <c r="DK91" s="5"/>
      <c r="DL91" s="5"/>
      <c r="DM91" s="5"/>
      <c r="DN91" s="5"/>
      <c r="DO91" s="5"/>
      <c r="DP91" s="5"/>
      <c r="DQ91" s="5"/>
      <c r="DR91" s="5"/>
      <c r="DS91" s="5"/>
      <c r="DT91" s="5"/>
      <c r="DU91" s="5"/>
      <c r="DV91" s="5"/>
      <c r="DW91" s="5"/>
      <c r="DX91" s="5"/>
      <c r="DY91" s="5"/>
      <c r="DZ91" s="5"/>
      <c r="EA91" s="5"/>
      <c r="EB91" s="5"/>
      <c r="EC91" s="5"/>
      <c r="ED91" s="5"/>
      <c r="EE91" s="5"/>
      <c r="EF91" s="5"/>
      <c r="EG91" s="5"/>
      <c r="EH91" s="5"/>
      <c r="EI91" s="5"/>
      <c r="EJ91" s="5"/>
      <c r="EK91" s="5"/>
      <c r="EL91" s="5"/>
      <c r="EM91" s="5"/>
      <c r="EN91" s="5"/>
      <c r="EO91" s="5"/>
      <c r="EP91" s="5"/>
      <c r="EQ91" s="5"/>
      <c r="ER91" s="5"/>
      <c r="ES91" s="5"/>
      <c r="ET91" s="5"/>
      <c r="EU91" s="5"/>
      <c r="EV91" s="5"/>
      <c r="EW91" s="5"/>
      <c r="EX91" s="5"/>
      <c r="EY91" s="5"/>
      <c r="EZ91" s="5"/>
      <c r="FA91" s="5"/>
      <c r="FB91" s="5"/>
      <c r="FC91" s="5"/>
      <c r="FD91" s="5"/>
      <c r="FE91" s="5"/>
      <c r="FF91" s="5"/>
      <c r="FG91" s="5"/>
      <c r="FH91" s="5"/>
      <c r="FI91" s="5"/>
      <c r="FJ91" s="5"/>
      <c r="FK91" s="5"/>
      <c r="FL91" s="5"/>
      <c r="FM91" s="5"/>
      <c r="FN91" s="5"/>
      <c r="FO91" s="5"/>
      <c r="FP91" s="5"/>
      <c r="FQ91" s="5"/>
      <c r="FR91" s="5"/>
      <c r="FS91" s="5"/>
      <c r="FT91" s="5"/>
      <c r="FU91" s="5"/>
      <c r="FV91" s="5"/>
      <c r="FW91" s="5"/>
      <c r="FX91" s="5"/>
      <c r="FY91" s="5"/>
      <c r="FZ91" s="5"/>
      <c r="GA91" s="5"/>
      <c r="GB91" s="5"/>
      <c r="GC91" s="5"/>
      <c r="GD91" s="5"/>
      <c r="GE91" s="5"/>
      <c r="GF91" s="5"/>
      <c r="GG91" s="5"/>
      <c r="GH91" s="5"/>
      <c r="GI91" s="5"/>
      <c r="GJ91" s="5"/>
      <c r="GK91" s="5"/>
      <c r="GL91" s="5"/>
      <c r="GM91" s="5"/>
      <c r="GN91" s="5"/>
      <c r="GO91" s="5"/>
      <c r="GP91" s="5"/>
      <c r="GQ91" s="5"/>
      <c r="GR91" s="5"/>
      <c r="GS91" s="5"/>
      <c r="GT91" s="5"/>
      <c r="GU91" s="5"/>
      <c r="GV91" s="5"/>
      <c r="GW91" s="5"/>
      <c r="GX91" s="5"/>
      <c r="GY91" s="5"/>
      <c r="GZ91" s="5"/>
      <c r="HA91" s="5"/>
      <c r="HB91" s="5"/>
      <c r="HC91" s="5"/>
      <c r="HD91" s="5"/>
      <c r="HE91" s="5"/>
      <c r="HF91" s="5"/>
      <c r="HG91" s="5"/>
      <c r="HH91" s="5"/>
      <c r="HI91" s="5"/>
      <c r="HJ91" s="5"/>
      <c r="HK91" s="5"/>
      <c r="HL91" s="5"/>
      <c r="HM91" s="5"/>
      <c r="HN91" s="5"/>
      <c r="HO91" s="5"/>
      <c r="HP91" s="5"/>
      <c r="HQ91" s="5"/>
      <c r="HR91" s="5"/>
      <c r="HS91" s="5"/>
      <c r="HT91" s="5"/>
      <c r="HU91" s="5"/>
      <c r="HV91" s="5"/>
      <c r="HW91" s="5"/>
    </row>
    <row r="92" spans="1:231" x14ac:dyDescent="0.25">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c r="DI92" s="5"/>
      <c r="DJ92" s="5"/>
      <c r="DK92" s="5"/>
      <c r="DL92" s="5"/>
      <c r="DM92" s="5"/>
      <c r="DN92" s="5"/>
      <c r="DO92" s="5"/>
      <c r="DP92" s="5"/>
      <c r="DQ92" s="5"/>
      <c r="DR92" s="5"/>
      <c r="DS92" s="5"/>
      <c r="DT92" s="5"/>
      <c r="DU92" s="5"/>
      <c r="DV92" s="5"/>
      <c r="DW92" s="5"/>
      <c r="DX92" s="5"/>
      <c r="DY92" s="5"/>
      <c r="DZ92" s="5"/>
      <c r="EA92" s="5"/>
      <c r="EB92" s="5"/>
      <c r="EC92" s="5"/>
      <c r="ED92" s="5"/>
      <c r="EE92" s="5"/>
      <c r="EF92" s="5"/>
      <c r="EG92" s="5"/>
      <c r="EH92" s="5"/>
      <c r="EI92" s="5"/>
      <c r="EJ92" s="5"/>
      <c r="EK92" s="5"/>
      <c r="EL92" s="5"/>
      <c r="EM92" s="5"/>
      <c r="EN92" s="5"/>
      <c r="EO92" s="5"/>
      <c r="EP92" s="5"/>
      <c r="EQ92" s="5"/>
      <c r="ER92" s="5"/>
      <c r="ES92" s="5"/>
      <c r="ET92" s="5"/>
      <c r="EU92" s="5"/>
      <c r="EV92" s="5"/>
      <c r="EW92" s="5"/>
      <c r="EX92" s="5"/>
      <c r="EY92" s="5"/>
      <c r="EZ92" s="5"/>
      <c r="FA92" s="5"/>
      <c r="FB92" s="5"/>
      <c r="FC92" s="5"/>
      <c r="FD92" s="5"/>
      <c r="FE92" s="5"/>
      <c r="FF92" s="5"/>
      <c r="FG92" s="5"/>
      <c r="FH92" s="5"/>
      <c r="FI92" s="5"/>
      <c r="FJ92" s="5"/>
      <c r="FK92" s="5"/>
      <c r="FL92" s="5"/>
      <c r="FM92" s="5"/>
      <c r="FN92" s="5"/>
      <c r="FO92" s="5"/>
      <c r="FP92" s="5"/>
      <c r="FQ92" s="5"/>
      <c r="FR92" s="5"/>
      <c r="FS92" s="5"/>
      <c r="FT92" s="5"/>
      <c r="FU92" s="5"/>
      <c r="FV92" s="5"/>
      <c r="FW92" s="5"/>
      <c r="FX92" s="5"/>
      <c r="FY92" s="5"/>
      <c r="FZ92" s="5"/>
      <c r="GA92" s="5"/>
      <c r="GB92" s="5"/>
      <c r="GC92" s="5"/>
      <c r="GD92" s="5"/>
      <c r="GE92" s="5"/>
      <c r="GF92" s="5"/>
      <c r="GG92" s="5"/>
      <c r="GH92" s="5"/>
      <c r="GI92" s="5"/>
      <c r="GJ92" s="5"/>
      <c r="GK92" s="5"/>
      <c r="GL92" s="5"/>
      <c r="GM92" s="5"/>
      <c r="GN92" s="5"/>
      <c r="GO92" s="5"/>
      <c r="GP92" s="5"/>
      <c r="GQ92" s="5"/>
      <c r="GR92" s="5"/>
      <c r="GS92" s="5"/>
      <c r="GT92" s="5"/>
      <c r="GU92" s="5"/>
      <c r="GV92" s="5"/>
      <c r="GW92" s="5"/>
      <c r="GX92" s="5"/>
      <c r="GY92" s="5"/>
      <c r="GZ92" s="5"/>
      <c r="HA92" s="5"/>
      <c r="HB92" s="5"/>
      <c r="HC92" s="5"/>
      <c r="HD92" s="5"/>
      <c r="HE92" s="5"/>
      <c r="HF92" s="5"/>
      <c r="HG92" s="5"/>
      <c r="HH92" s="5"/>
      <c r="HI92" s="5"/>
      <c r="HJ92" s="5"/>
      <c r="HK92" s="5"/>
      <c r="HL92" s="5"/>
      <c r="HM92" s="5"/>
      <c r="HN92" s="5"/>
      <c r="HO92" s="5"/>
      <c r="HP92" s="5"/>
      <c r="HQ92" s="5"/>
      <c r="HR92" s="5"/>
      <c r="HS92" s="5"/>
      <c r="HT92" s="5"/>
      <c r="HU92" s="5"/>
      <c r="HV92" s="5"/>
      <c r="HW92" s="5"/>
    </row>
    <row r="93" spans="1:231" x14ac:dyDescent="0.25">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c r="DI93" s="5"/>
      <c r="DJ93" s="5"/>
      <c r="DK93" s="5"/>
      <c r="DL93" s="5"/>
      <c r="DM93" s="5"/>
      <c r="DN93" s="5"/>
      <c r="DO93" s="5"/>
      <c r="DP93" s="5"/>
      <c r="DQ93" s="5"/>
      <c r="DR93" s="5"/>
      <c r="DS93" s="5"/>
      <c r="DT93" s="5"/>
      <c r="DU93" s="5"/>
      <c r="DV93" s="5"/>
      <c r="DW93" s="5"/>
      <c r="DX93" s="5"/>
      <c r="DY93" s="5"/>
      <c r="DZ93" s="5"/>
      <c r="EA93" s="5"/>
      <c r="EB93" s="5"/>
      <c r="EC93" s="5"/>
      <c r="ED93" s="5"/>
      <c r="EE93" s="5"/>
      <c r="EF93" s="5"/>
      <c r="EG93" s="5"/>
      <c r="EH93" s="5"/>
      <c r="EI93" s="5"/>
      <c r="EJ93" s="5"/>
      <c r="EK93" s="5"/>
      <c r="EL93" s="5"/>
      <c r="EM93" s="5"/>
      <c r="EN93" s="5"/>
      <c r="EO93" s="5"/>
      <c r="EP93" s="5"/>
      <c r="EQ93" s="5"/>
      <c r="ER93" s="5"/>
      <c r="ES93" s="5"/>
      <c r="ET93" s="5"/>
      <c r="EU93" s="5"/>
      <c r="EV93" s="5"/>
      <c r="EW93" s="5"/>
      <c r="EX93" s="5"/>
      <c r="EY93" s="5"/>
      <c r="EZ93" s="5"/>
      <c r="FA93" s="5"/>
      <c r="FB93" s="5"/>
      <c r="FC93" s="5"/>
      <c r="FD93" s="5"/>
      <c r="FE93" s="5"/>
      <c r="FF93" s="5"/>
      <c r="FG93" s="5"/>
      <c r="FH93" s="5"/>
      <c r="FI93" s="5"/>
      <c r="FJ93" s="5"/>
      <c r="FK93" s="5"/>
      <c r="FL93" s="5"/>
      <c r="FM93" s="5"/>
      <c r="FN93" s="5"/>
      <c r="FO93" s="5"/>
      <c r="FP93" s="5"/>
      <c r="FQ93" s="5"/>
      <c r="FR93" s="5"/>
      <c r="FS93" s="5"/>
      <c r="FT93" s="5"/>
      <c r="FU93" s="5"/>
      <c r="FV93" s="5"/>
      <c r="FW93" s="5"/>
      <c r="FX93" s="5"/>
      <c r="FY93" s="5"/>
      <c r="FZ93" s="5"/>
      <c r="GA93" s="5"/>
      <c r="GB93" s="5"/>
      <c r="GC93" s="5"/>
      <c r="GD93" s="5"/>
      <c r="GE93" s="5"/>
      <c r="GF93" s="5"/>
      <c r="GG93" s="5"/>
      <c r="GH93" s="5"/>
      <c r="GI93" s="5"/>
      <c r="GJ93" s="5"/>
      <c r="GK93" s="5"/>
      <c r="GL93" s="5"/>
      <c r="GM93" s="5"/>
      <c r="GN93" s="5"/>
      <c r="GO93" s="5"/>
      <c r="GP93" s="5"/>
      <c r="GQ93" s="5"/>
      <c r="GR93" s="5"/>
      <c r="GS93" s="5"/>
      <c r="GT93" s="5"/>
      <c r="GU93" s="5"/>
      <c r="GV93" s="5"/>
      <c r="GW93" s="5"/>
      <c r="GX93" s="5"/>
      <c r="GY93" s="5"/>
      <c r="GZ93" s="5"/>
      <c r="HA93" s="5"/>
      <c r="HB93" s="5"/>
      <c r="HC93" s="5"/>
      <c r="HD93" s="5"/>
      <c r="HE93" s="5"/>
      <c r="HF93" s="5"/>
      <c r="HG93" s="5"/>
      <c r="HH93" s="5"/>
      <c r="HI93" s="5"/>
      <c r="HJ93" s="5"/>
      <c r="HK93" s="5"/>
      <c r="HL93" s="5"/>
      <c r="HM93" s="5"/>
      <c r="HN93" s="5"/>
      <c r="HO93" s="5"/>
      <c r="HP93" s="5"/>
      <c r="HQ93" s="5"/>
      <c r="HR93" s="5"/>
      <c r="HS93" s="5"/>
      <c r="HT93" s="5"/>
      <c r="HU93" s="5"/>
      <c r="HV93" s="5"/>
      <c r="HW93" s="5"/>
    </row>
    <row r="94" spans="1:231" x14ac:dyDescent="0.25">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c r="CD94" s="5"/>
      <c r="CE94" s="5"/>
      <c r="CF94" s="5"/>
      <c r="CG94" s="5"/>
      <c r="CH94" s="5"/>
      <c r="CI94" s="5"/>
      <c r="CJ94" s="5"/>
      <c r="CK94" s="5"/>
      <c r="CL94" s="5"/>
      <c r="CM94" s="5"/>
      <c r="CN94" s="5"/>
      <c r="CO94" s="5"/>
      <c r="CP94" s="5"/>
      <c r="CQ94" s="5"/>
      <c r="CR94" s="5"/>
      <c r="CS94" s="5"/>
      <c r="CT94" s="5"/>
      <c r="CU94" s="5"/>
      <c r="CV94" s="5"/>
      <c r="CW94" s="5"/>
      <c r="CX94" s="5"/>
      <c r="CY94" s="5"/>
      <c r="CZ94" s="5"/>
      <c r="DA94" s="5"/>
      <c r="DB94" s="5"/>
      <c r="DC94" s="5"/>
      <c r="DD94" s="5"/>
      <c r="DE94" s="5"/>
      <c r="DF94" s="5"/>
      <c r="DG94" s="5"/>
      <c r="DH94" s="5"/>
      <c r="DI94" s="5"/>
      <c r="DJ94" s="5"/>
      <c r="DK94" s="5"/>
      <c r="DL94" s="5"/>
      <c r="DM94" s="5"/>
      <c r="DN94" s="5"/>
      <c r="DO94" s="5"/>
      <c r="DP94" s="5"/>
      <c r="DQ94" s="5"/>
      <c r="DR94" s="5"/>
      <c r="DS94" s="5"/>
      <c r="DT94" s="5"/>
      <c r="DU94" s="5"/>
      <c r="DV94" s="5"/>
      <c r="DW94" s="5"/>
      <c r="DX94" s="5"/>
      <c r="DY94" s="5"/>
      <c r="DZ94" s="5"/>
      <c r="EA94" s="5"/>
      <c r="EB94" s="5"/>
      <c r="EC94" s="5"/>
      <c r="ED94" s="5"/>
      <c r="EE94" s="5"/>
      <c r="EF94" s="5"/>
      <c r="EG94" s="5"/>
      <c r="EH94" s="5"/>
      <c r="EI94" s="5"/>
      <c r="EJ94" s="5"/>
      <c r="EK94" s="5"/>
      <c r="EL94" s="5"/>
      <c r="EM94" s="5"/>
      <c r="EN94" s="5"/>
      <c r="EO94" s="5"/>
      <c r="EP94" s="5"/>
      <c r="EQ94" s="5"/>
      <c r="ER94" s="5"/>
      <c r="ES94" s="5"/>
      <c r="ET94" s="5"/>
      <c r="EU94" s="5"/>
      <c r="EV94" s="5"/>
      <c r="EW94" s="5"/>
      <c r="EX94" s="5"/>
      <c r="EY94" s="5"/>
      <c r="EZ94" s="5"/>
      <c r="FA94" s="5"/>
      <c r="FB94" s="5"/>
      <c r="FC94" s="5"/>
      <c r="FD94" s="5"/>
      <c r="FE94" s="5"/>
      <c r="FF94" s="5"/>
      <c r="FG94" s="5"/>
      <c r="FH94" s="5"/>
      <c r="FI94" s="5"/>
      <c r="FJ94" s="5"/>
      <c r="FK94" s="5"/>
      <c r="FL94" s="5"/>
      <c r="FM94" s="5"/>
      <c r="FN94" s="5"/>
      <c r="FO94" s="5"/>
      <c r="FP94" s="5"/>
      <c r="FQ94" s="5"/>
      <c r="FR94" s="5"/>
      <c r="FS94" s="5"/>
      <c r="FT94" s="5"/>
      <c r="FU94" s="5"/>
      <c r="FV94" s="5"/>
      <c r="FW94" s="5"/>
      <c r="FX94" s="5"/>
      <c r="FY94" s="5"/>
      <c r="FZ94" s="5"/>
      <c r="GA94" s="5"/>
      <c r="GB94" s="5"/>
      <c r="GC94" s="5"/>
      <c r="GD94" s="5"/>
      <c r="GE94" s="5"/>
      <c r="GF94" s="5"/>
      <c r="GG94" s="5"/>
      <c r="GH94" s="5"/>
      <c r="GI94" s="5"/>
      <c r="GJ94" s="5"/>
      <c r="GK94" s="5"/>
      <c r="GL94" s="5"/>
      <c r="GM94" s="5"/>
      <c r="GN94" s="5"/>
      <c r="GO94" s="5"/>
      <c r="GP94" s="5"/>
      <c r="GQ94" s="5"/>
      <c r="GR94" s="5"/>
      <c r="GS94" s="5"/>
      <c r="GT94" s="5"/>
      <c r="GU94" s="5"/>
      <c r="GV94" s="5"/>
      <c r="GW94" s="5"/>
      <c r="GX94" s="5"/>
      <c r="GY94" s="5"/>
      <c r="GZ94" s="5"/>
      <c r="HA94" s="5"/>
      <c r="HB94" s="5"/>
      <c r="HC94" s="5"/>
      <c r="HD94" s="5"/>
      <c r="HE94" s="5"/>
      <c r="HF94" s="5"/>
      <c r="HG94" s="5"/>
      <c r="HH94" s="5"/>
      <c r="HI94" s="5"/>
      <c r="HJ94" s="5"/>
      <c r="HK94" s="5"/>
      <c r="HL94" s="5"/>
      <c r="HM94" s="5"/>
      <c r="HN94" s="5"/>
      <c r="HO94" s="5"/>
      <c r="HP94" s="5"/>
      <c r="HQ94" s="5"/>
      <c r="HR94" s="5"/>
      <c r="HS94" s="5"/>
      <c r="HT94" s="5"/>
      <c r="HU94" s="5"/>
      <c r="HV94" s="5"/>
      <c r="HW94" s="5"/>
    </row>
    <row r="95" spans="1:231" x14ac:dyDescent="0.25">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c r="CA95" s="5"/>
      <c r="CB95" s="5"/>
      <c r="CC95" s="5"/>
      <c r="CD95" s="5"/>
      <c r="CE95" s="5"/>
      <c r="CF95" s="5"/>
      <c r="CG95" s="5"/>
      <c r="CH95" s="5"/>
      <c r="CI95" s="5"/>
      <c r="CJ95" s="5"/>
      <c r="CK95" s="5"/>
      <c r="CL95" s="5"/>
      <c r="CM95" s="5"/>
      <c r="CN95" s="5"/>
      <c r="CO95" s="5"/>
      <c r="CP95" s="5"/>
      <c r="CQ95" s="5"/>
      <c r="CR95" s="5"/>
      <c r="CS95" s="5"/>
      <c r="CT95" s="5"/>
      <c r="CU95" s="5"/>
      <c r="CV95" s="5"/>
      <c r="CW95" s="5"/>
      <c r="CX95" s="5"/>
      <c r="CY95" s="5"/>
      <c r="CZ95" s="5"/>
      <c r="DA95" s="5"/>
      <c r="DB95" s="5"/>
      <c r="DC95" s="5"/>
      <c r="DD95" s="5"/>
      <c r="DE95" s="5"/>
      <c r="DF95" s="5"/>
      <c r="DG95" s="5"/>
      <c r="DH95" s="5"/>
      <c r="DI95" s="5"/>
      <c r="DJ95" s="5"/>
      <c r="DK95" s="5"/>
      <c r="DL95" s="5"/>
      <c r="DM95" s="5"/>
      <c r="DN95" s="5"/>
      <c r="DO95" s="5"/>
      <c r="DP95" s="5"/>
      <c r="DQ95" s="5"/>
      <c r="DR95" s="5"/>
      <c r="DS95" s="5"/>
      <c r="DT95" s="5"/>
      <c r="DU95" s="5"/>
      <c r="DV95" s="5"/>
      <c r="DW95" s="5"/>
      <c r="DX95" s="5"/>
      <c r="DY95" s="5"/>
      <c r="DZ95" s="5"/>
      <c r="EA95" s="5"/>
      <c r="EB95" s="5"/>
      <c r="EC95" s="5"/>
      <c r="ED95" s="5"/>
      <c r="EE95" s="5"/>
      <c r="EF95" s="5"/>
      <c r="EG95" s="5"/>
      <c r="EH95" s="5"/>
      <c r="EI95" s="5"/>
      <c r="EJ95" s="5"/>
      <c r="EK95" s="5"/>
      <c r="EL95" s="5"/>
      <c r="EM95" s="5"/>
      <c r="EN95" s="5"/>
      <c r="EO95" s="5"/>
      <c r="EP95" s="5"/>
      <c r="EQ95" s="5"/>
      <c r="ER95" s="5"/>
      <c r="ES95" s="5"/>
      <c r="ET95" s="5"/>
      <c r="EU95" s="5"/>
      <c r="EV95" s="5"/>
      <c r="EW95" s="5"/>
      <c r="EX95" s="5"/>
      <c r="EY95" s="5"/>
      <c r="EZ95" s="5"/>
      <c r="FA95" s="5"/>
      <c r="FB95" s="5"/>
      <c r="FC95" s="5"/>
      <c r="FD95" s="5"/>
      <c r="FE95" s="5"/>
      <c r="FF95" s="5"/>
      <c r="FG95" s="5"/>
      <c r="FH95" s="5"/>
      <c r="FI95" s="5"/>
      <c r="FJ95" s="5"/>
      <c r="FK95" s="5"/>
      <c r="FL95" s="5"/>
      <c r="FM95" s="5"/>
      <c r="FN95" s="5"/>
      <c r="FO95" s="5"/>
      <c r="FP95" s="5"/>
      <c r="FQ95" s="5"/>
      <c r="FR95" s="5"/>
      <c r="FS95" s="5"/>
      <c r="FT95" s="5"/>
      <c r="FU95" s="5"/>
      <c r="FV95" s="5"/>
      <c r="FW95" s="5"/>
      <c r="FX95" s="5"/>
      <c r="FY95" s="5"/>
      <c r="FZ95" s="5"/>
      <c r="GA95" s="5"/>
      <c r="GB95" s="5"/>
      <c r="GC95" s="5"/>
      <c r="GD95" s="5"/>
      <c r="GE95" s="5"/>
      <c r="GF95" s="5"/>
      <c r="GG95" s="5"/>
      <c r="GH95" s="5"/>
      <c r="GI95" s="5"/>
      <c r="GJ95" s="5"/>
      <c r="GK95" s="5"/>
      <c r="GL95" s="5"/>
      <c r="GM95" s="5"/>
      <c r="GN95" s="5"/>
      <c r="GO95" s="5"/>
      <c r="GP95" s="5"/>
      <c r="GQ95" s="5"/>
      <c r="GR95" s="5"/>
      <c r="GS95" s="5"/>
      <c r="GT95" s="5"/>
      <c r="GU95" s="5"/>
      <c r="GV95" s="5"/>
      <c r="GW95" s="5"/>
      <c r="GX95" s="5"/>
      <c r="GY95" s="5"/>
      <c r="GZ95" s="5"/>
      <c r="HA95" s="5"/>
      <c r="HB95" s="5"/>
      <c r="HC95" s="5"/>
      <c r="HD95" s="5"/>
      <c r="HE95" s="5"/>
      <c r="HF95" s="5"/>
      <c r="HG95" s="5"/>
      <c r="HH95" s="5"/>
      <c r="HI95" s="5"/>
      <c r="HJ95" s="5"/>
      <c r="HK95" s="5"/>
      <c r="HL95" s="5"/>
      <c r="HM95" s="5"/>
      <c r="HN95" s="5"/>
      <c r="HO95" s="5"/>
      <c r="HP95" s="5"/>
      <c r="HQ95" s="5"/>
      <c r="HR95" s="5"/>
      <c r="HS95" s="5"/>
      <c r="HT95" s="5"/>
      <c r="HU95" s="5"/>
      <c r="HV95" s="5"/>
      <c r="HW95" s="5"/>
    </row>
    <row r="96" spans="1:231" x14ac:dyDescent="0.25">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5"/>
      <c r="CC96" s="5"/>
      <c r="CD96" s="5"/>
      <c r="CE96" s="5"/>
      <c r="CF96" s="5"/>
      <c r="CG96" s="5"/>
      <c r="CH96" s="5"/>
      <c r="CI96" s="5"/>
      <c r="CJ96" s="5"/>
      <c r="CK96" s="5"/>
      <c r="CL96" s="5"/>
      <c r="CM96" s="5"/>
      <c r="CN96" s="5"/>
      <c r="CO96" s="5"/>
      <c r="CP96" s="5"/>
      <c r="CQ96" s="5"/>
      <c r="CR96" s="5"/>
      <c r="CS96" s="5"/>
      <c r="CT96" s="5"/>
      <c r="CU96" s="5"/>
      <c r="CV96" s="5"/>
      <c r="CW96" s="5"/>
      <c r="CX96" s="5"/>
      <c r="CY96" s="5"/>
      <c r="CZ96" s="5"/>
      <c r="DA96" s="5"/>
      <c r="DB96" s="5"/>
      <c r="DC96" s="5"/>
      <c r="DD96" s="5"/>
      <c r="DE96" s="5"/>
      <c r="DF96" s="5"/>
      <c r="DG96" s="5"/>
      <c r="DH96" s="5"/>
      <c r="DI96" s="5"/>
      <c r="DJ96" s="5"/>
      <c r="DK96" s="5"/>
      <c r="DL96" s="5"/>
      <c r="DM96" s="5"/>
      <c r="DN96" s="5"/>
      <c r="DO96" s="5"/>
      <c r="DP96" s="5"/>
      <c r="DQ96" s="5"/>
      <c r="DR96" s="5"/>
      <c r="DS96" s="5"/>
      <c r="DT96" s="5"/>
      <c r="DU96" s="5"/>
      <c r="DV96" s="5"/>
      <c r="DW96" s="5"/>
      <c r="DX96" s="5"/>
      <c r="DY96" s="5"/>
      <c r="DZ96" s="5"/>
      <c r="EA96" s="5"/>
      <c r="EB96" s="5"/>
      <c r="EC96" s="5"/>
      <c r="ED96" s="5"/>
      <c r="EE96" s="5"/>
      <c r="EF96" s="5"/>
      <c r="EG96" s="5"/>
      <c r="EH96" s="5"/>
      <c r="EI96" s="5"/>
      <c r="EJ96" s="5"/>
      <c r="EK96" s="5"/>
      <c r="EL96" s="5"/>
      <c r="EM96" s="5"/>
      <c r="EN96" s="5"/>
      <c r="EO96" s="5"/>
      <c r="EP96" s="5"/>
      <c r="EQ96" s="5"/>
      <c r="ER96" s="5"/>
      <c r="ES96" s="5"/>
      <c r="ET96" s="5"/>
      <c r="EU96" s="5"/>
      <c r="EV96" s="5"/>
      <c r="EW96" s="5"/>
      <c r="EX96" s="5"/>
      <c r="EY96" s="5"/>
      <c r="EZ96" s="5"/>
      <c r="FA96" s="5"/>
      <c r="FB96" s="5"/>
      <c r="FC96" s="5"/>
      <c r="FD96" s="5"/>
      <c r="FE96" s="5"/>
      <c r="FF96" s="5"/>
      <c r="FG96" s="5"/>
      <c r="FH96" s="5"/>
      <c r="FI96" s="5"/>
      <c r="FJ96" s="5"/>
      <c r="FK96" s="5"/>
      <c r="FL96" s="5"/>
      <c r="FM96" s="5"/>
      <c r="FN96" s="5"/>
      <c r="FO96" s="5"/>
      <c r="FP96" s="5"/>
      <c r="FQ96" s="5"/>
      <c r="FR96" s="5"/>
      <c r="FS96" s="5"/>
      <c r="FT96" s="5"/>
      <c r="FU96" s="5"/>
      <c r="FV96" s="5"/>
      <c r="FW96" s="5"/>
      <c r="FX96" s="5"/>
      <c r="FY96" s="5"/>
      <c r="FZ96" s="5"/>
      <c r="GA96" s="5"/>
      <c r="GB96" s="5"/>
      <c r="GC96" s="5"/>
      <c r="GD96" s="5"/>
      <c r="GE96" s="5"/>
      <c r="GF96" s="5"/>
      <c r="GG96" s="5"/>
      <c r="GH96" s="5"/>
      <c r="GI96" s="5"/>
      <c r="GJ96" s="5"/>
      <c r="GK96" s="5"/>
      <c r="GL96" s="5"/>
      <c r="GM96" s="5"/>
      <c r="GN96" s="5"/>
      <c r="GO96" s="5"/>
      <c r="GP96" s="5"/>
      <c r="GQ96" s="5"/>
      <c r="GR96" s="5"/>
      <c r="GS96" s="5"/>
      <c r="GT96" s="5"/>
      <c r="GU96" s="5"/>
      <c r="GV96" s="5"/>
      <c r="GW96" s="5"/>
      <c r="GX96" s="5"/>
      <c r="GY96" s="5"/>
      <c r="GZ96" s="5"/>
      <c r="HA96" s="5"/>
      <c r="HB96" s="5"/>
      <c r="HC96" s="5"/>
      <c r="HD96" s="5"/>
      <c r="HE96" s="5"/>
      <c r="HF96" s="5"/>
      <c r="HG96" s="5"/>
      <c r="HH96" s="5"/>
      <c r="HI96" s="5"/>
      <c r="HJ96" s="5"/>
      <c r="HK96" s="5"/>
      <c r="HL96" s="5"/>
      <c r="HM96" s="5"/>
      <c r="HN96" s="5"/>
      <c r="HO96" s="5"/>
      <c r="HP96" s="5"/>
      <c r="HQ96" s="5"/>
      <c r="HR96" s="5"/>
      <c r="HS96" s="5"/>
      <c r="HT96" s="5"/>
      <c r="HU96" s="5"/>
      <c r="HV96" s="5"/>
      <c r="HW96" s="5"/>
    </row>
    <row r="97" spans="1:231" x14ac:dyDescent="0.25">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5"/>
      <c r="CB97" s="5"/>
      <c r="CC97" s="5"/>
      <c r="CD97" s="5"/>
      <c r="CE97" s="5"/>
      <c r="CF97" s="5"/>
      <c r="CG97" s="5"/>
      <c r="CH97" s="5"/>
      <c r="CI97" s="5"/>
      <c r="CJ97" s="5"/>
      <c r="CK97" s="5"/>
      <c r="CL97" s="5"/>
      <c r="CM97" s="5"/>
      <c r="CN97" s="5"/>
      <c r="CO97" s="5"/>
      <c r="CP97" s="5"/>
      <c r="CQ97" s="5"/>
      <c r="CR97" s="5"/>
      <c r="CS97" s="5"/>
      <c r="CT97" s="5"/>
      <c r="CU97" s="5"/>
      <c r="CV97" s="5"/>
      <c r="CW97" s="5"/>
      <c r="CX97" s="5"/>
      <c r="CY97" s="5"/>
      <c r="CZ97" s="5"/>
      <c r="DA97" s="5"/>
      <c r="DB97" s="5"/>
      <c r="DC97" s="5"/>
      <c r="DD97" s="5"/>
      <c r="DE97" s="5"/>
      <c r="DF97" s="5"/>
      <c r="DG97" s="5"/>
      <c r="DH97" s="5"/>
      <c r="DI97" s="5"/>
      <c r="DJ97" s="5"/>
      <c r="DK97" s="5"/>
      <c r="DL97" s="5"/>
      <c r="DM97" s="5"/>
      <c r="DN97" s="5"/>
      <c r="DO97" s="5"/>
      <c r="DP97" s="5"/>
      <c r="DQ97" s="5"/>
      <c r="DR97" s="5"/>
      <c r="DS97" s="5"/>
      <c r="DT97" s="5"/>
      <c r="DU97" s="5"/>
      <c r="DV97" s="5"/>
      <c r="DW97" s="5"/>
      <c r="DX97" s="5"/>
      <c r="DY97" s="5"/>
      <c r="DZ97" s="5"/>
      <c r="EA97" s="5"/>
      <c r="EB97" s="5"/>
      <c r="EC97" s="5"/>
      <c r="ED97" s="5"/>
      <c r="EE97" s="5"/>
      <c r="EF97" s="5"/>
      <c r="EG97" s="5"/>
      <c r="EH97" s="5"/>
      <c r="EI97" s="5"/>
      <c r="EJ97" s="5"/>
      <c r="EK97" s="5"/>
      <c r="EL97" s="5"/>
      <c r="EM97" s="5"/>
      <c r="EN97" s="5"/>
      <c r="EO97" s="5"/>
      <c r="EP97" s="5"/>
      <c r="EQ97" s="5"/>
      <c r="ER97" s="5"/>
      <c r="ES97" s="5"/>
      <c r="ET97" s="5"/>
      <c r="EU97" s="5"/>
      <c r="EV97" s="5"/>
      <c r="EW97" s="5"/>
      <c r="EX97" s="5"/>
      <c r="EY97" s="5"/>
      <c r="EZ97" s="5"/>
      <c r="FA97" s="5"/>
      <c r="FB97" s="5"/>
      <c r="FC97" s="5"/>
      <c r="FD97" s="5"/>
      <c r="FE97" s="5"/>
      <c r="FF97" s="5"/>
      <c r="FG97" s="5"/>
      <c r="FH97" s="5"/>
      <c r="FI97" s="5"/>
      <c r="FJ97" s="5"/>
      <c r="FK97" s="5"/>
      <c r="FL97" s="5"/>
      <c r="FM97" s="5"/>
      <c r="FN97" s="5"/>
      <c r="FO97" s="5"/>
      <c r="FP97" s="5"/>
      <c r="FQ97" s="5"/>
      <c r="FR97" s="5"/>
      <c r="FS97" s="5"/>
      <c r="FT97" s="5"/>
      <c r="FU97" s="5"/>
      <c r="FV97" s="5"/>
      <c r="FW97" s="5"/>
      <c r="FX97" s="5"/>
      <c r="FY97" s="5"/>
      <c r="FZ97" s="5"/>
      <c r="GA97" s="5"/>
      <c r="GB97" s="5"/>
      <c r="GC97" s="5"/>
      <c r="GD97" s="5"/>
      <c r="GE97" s="5"/>
      <c r="GF97" s="5"/>
      <c r="GG97" s="5"/>
      <c r="GH97" s="5"/>
      <c r="GI97" s="5"/>
      <c r="GJ97" s="5"/>
      <c r="GK97" s="5"/>
      <c r="GL97" s="5"/>
      <c r="GM97" s="5"/>
      <c r="GN97" s="5"/>
      <c r="GO97" s="5"/>
      <c r="GP97" s="5"/>
      <c r="GQ97" s="5"/>
      <c r="GR97" s="5"/>
      <c r="GS97" s="5"/>
      <c r="GT97" s="5"/>
      <c r="GU97" s="5"/>
      <c r="GV97" s="5"/>
      <c r="GW97" s="5"/>
      <c r="GX97" s="5"/>
      <c r="GY97" s="5"/>
      <c r="GZ97" s="5"/>
      <c r="HA97" s="5"/>
      <c r="HB97" s="5"/>
      <c r="HC97" s="5"/>
      <c r="HD97" s="5"/>
      <c r="HE97" s="5"/>
      <c r="HF97" s="5"/>
      <c r="HG97" s="5"/>
      <c r="HH97" s="5"/>
      <c r="HI97" s="5"/>
      <c r="HJ97" s="5"/>
      <c r="HK97" s="5"/>
      <c r="HL97" s="5"/>
      <c r="HM97" s="5"/>
      <c r="HN97" s="5"/>
      <c r="HO97" s="5"/>
      <c r="HP97" s="5"/>
      <c r="HQ97" s="5"/>
      <c r="HR97" s="5"/>
      <c r="HS97" s="5"/>
      <c r="HT97" s="5"/>
      <c r="HU97" s="5"/>
      <c r="HV97" s="5"/>
      <c r="HW97" s="5"/>
    </row>
    <row r="98" spans="1:231" x14ac:dyDescent="0.25">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c r="CD98" s="5"/>
      <c r="CE98" s="5"/>
      <c r="CF98" s="5"/>
      <c r="CG98" s="5"/>
      <c r="CH98" s="5"/>
      <c r="CI98" s="5"/>
      <c r="CJ98" s="5"/>
      <c r="CK98" s="5"/>
      <c r="CL98" s="5"/>
      <c r="CM98" s="5"/>
      <c r="CN98" s="5"/>
      <c r="CO98" s="5"/>
      <c r="CP98" s="5"/>
      <c r="CQ98" s="5"/>
      <c r="CR98" s="5"/>
      <c r="CS98" s="5"/>
      <c r="CT98" s="5"/>
      <c r="CU98" s="5"/>
      <c r="CV98" s="5"/>
      <c r="CW98" s="5"/>
      <c r="CX98" s="5"/>
      <c r="CY98" s="5"/>
      <c r="CZ98" s="5"/>
      <c r="DA98" s="5"/>
      <c r="DB98" s="5"/>
      <c r="DC98" s="5"/>
      <c r="DD98" s="5"/>
      <c r="DE98" s="5"/>
      <c r="DF98" s="5"/>
      <c r="DG98" s="5"/>
      <c r="DH98" s="5"/>
      <c r="DI98" s="5"/>
      <c r="DJ98" s="5"/>
      <c r="DK98" s="5"/>
      <c r="DL98" s="5"/>
      <c r="DM98" s="5"/>
      <c r="DN98" s="5"/>
      <c r="DO98" s="5"/>
      <c r="DP98" s="5"/>
      <c r="DQ98" s="5"/>
      <c r="DR98" s="5"/>
      <c r="DS98" s="5"/>
      <c r="DT98" s="5"/>
      <c r="DU98" s="5"/>
      <c r="DV98" s="5"/>
      <c r="DW98" s="5"/>
      <c r="DX98" s="5"/>
      <c r="DY98" s="5"/>
      <c r="DZ98" s="5"/>
      <c r="EA98" s="5"/>
      <c r="EB98" s="5"/>
      <c r="EC98" s="5"/>
      <c r="ED98" s="5"/>
      <c r="EE98" s="5"/>
      <c r="EF98" s="5"/>
      <c r="EG98" s="5"/>
      <c r="EH98" s="5"/>
      <c r="EI98" s="5"/>
      <c r="EJ98" s="5"/>
      <c r="EK98" s="5"/>
      <c r="EL98" s="5"/>
      <c r="EM98" s="5"/>
      <c r="EN98" s="5"/>
      <c r="EO98" s="5"/>
      <c r="EP98" s="5"/>
      <c r="EQ98" s="5"/>
      <c r="ER98" s="5"/>
      <c r="ES98" s="5"/>
      <c r="ET98" s="5"/>
      <c r="EU98" s="5"/>
      <c r="EV98" s="5"/>
      <c r="EW98" s="5"/>
      <c r="EX98" s="5"/>
      <c r="EY98" s="5"/>
      <c r="EZ98" s="5"/>
      <c r="FA98" s="5"/>
      <c r="FB98" s="5"/>
      <c r="FC98" s="5"/>
      <c r="FD98" s="5"/>
      <c r="FE98" s="5"/>
      <c r="FF98" s="5"/>
      <c r="FG98" s="5"/>
      <c r="FH98" s="5"/>
      <c r="FI98" s="5"/>
      <c r="FJ98" s="5"/>
      <c r="FK98" s="5"/>
      <c r="FL98" s="5"/>
      <c r="FM98" s="5"/>
      <c r="FN98" s="5"/>
      <c r="FO98" s="5"/>
      <c r="FP98" s="5"/>
      <c r="FQ98" s="5"/>
      <c r="FR98" s="5"/>
      <c r="FS98" s="5"/>
      <c r="FT98" s="5"/>
      <c r="FU98" s="5"/>
      <c r="FV98" s="5"/>
      <c r="FW98" s="5"/>
      <c r="FX98" s="5"/>
      <c r="FY98" s="5"/>
      <c r="FZ98" s="5"/>
      <c r="GA98" s="5"/>
      <c r="GB98" s="5"/>
      <c r="GC98" s="5"/>
      <c r="GD98" s="5"/>
      <c r="GE98" s="5"/>
      <c r="GF98" s="5"/>
      <c r="GG98" s="5"/>
      <c r="GH98" s="5"/>
      <c r="GI98" s="5"/>
      <c r="GJ98" s="5"/>
      <c r="GK98" s="5"/>
      <c r="GL98" s="5"/>
      <c r="GM98" s="5"/>
      <c r="GN98" s="5"/>
      <c r="GO98" s="5"/>
      <c r="GP98" s="5"/>
      <c r="GQ98" s="5"/>
      <c r="GR98" s="5"/>
      <c r="GS98" s="5"/>
      <c r="GT98" s="5"/>
      <c r="GU98" s="5"/>
      <c r="GV98" s="5"/>
      <c r="GW98" s="5"/>
      <c r="GX98" s="5"/>
      <c r="GY98" s="5"/>
      <c r="GZ98" s="5"/>
      <c r="HA98" s="5"/>
      <c r="HB98" s="5"/>
      <c r="HC98" s="5"/>
      <c r="HD98" s="5"/>
      <c r="HE98" s="5"/>
      <c r="HF98" s="5"/>
      <c r="HG98" s="5"/>
      <c r="HH98" s="5"/>
      <c r="HI98" s="5"/>
      <c r="HJ98" s="5"/>
      <c r="HK98" s="5"/>
      <c r="HL98" s="5"/>
      <c r="HM98" s="5"/>
      <c r="HN98" s="5"/>
      <c r="HO98" s="5"/>
      <c r="HP98" s="5"/>
      <c r="HQ98" s="5"/>
      <c r="HR98" s="5"/>
      <c r="HS98" s="5"/>
      <c r="HT98" s="5"/>
      <c r="HU98" s="5"/>
      <c r="HV98" s="5"/>
      <c r="HW98" s="5"/>
    </row>
    <row r="99" spans="1:231" x14ac:dyDescent="0.25">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c r="CD99" s="5"/>
      <c r="CE99" s="5"/>
      <c r="CF99" s="5"/>
      <c r="CG99" s="5"/>
      <c r="CH99" s="5"/>
      <c r="CI99" s="5"/>
      <c r="CJ99" s="5"/>
      <c r="CK99" s="5"/>
      <c r="CL99" s="5"/>
      <c r="CM99" s="5"/>
      <c r="CN99" s="5"/>
      <c r="CO99" s="5"/>
      <c r="CP99" s="5"/>
      <c r="CQ99" s="5"/>
      <c r="CR99" s="5"/>
      <c r="CS99" s="5"/>
      <c r="CT99" s="5"/>
      <c r="CU99" s="5"/>
      <c r="CV99" s="5"/>
      <c r="CW99" s="5"/>
      <c r="CX99" s="5"/>
      <c r="CY99" s="5"/>
      <c r="CZ99" s="5"/>
      <c r="DA99" s="5"/>
      <c r="DB99" s="5"/>
      <c r="DC99" s="5"/>
      <c r="DD99" s="5"/>
      <c r="DE99" s="5"/>
      <c r="DF99" s="5"/>
      <c r="DG99" s="5"/>
      <c r="DH99" s="5"/>
      <c r="DI99" s="5"/>
      <c r="DJ99" s="5"/>
      <c r="DK99" s="5"/>
      <c r="DL99" s="5"/>
      <c r="DM99" s="5"/>
      <c r="DN99" s="5"/>
      <c r="DO99" s="5"/>
      <c r="DP99" s="5"/>
      <c r="DQ99" s="5"/>
      <c r="DR99" s="5"/>
      <c r="DS99" s="5"/>
      <c r="DT99" s="5"/>
      <c r="DU99" s="5"/>
      <c r="DV99" s="5"/>
      <c r="DW99" s="5"/>
      <c r="DX99" s="5"/>
      <c r="DY99" s="5"/>
      <c r="DZ99" s="5"/>
      <c r="EA99" s="5"/>
      <c r="EB99" s="5"/>
      <c r="EC99" s="5"/>
      <c r="ED99" s="5"/>
      <c r="EE99" s="5"/>
      <c r="EF99" s="5"/>
      <c r="EG99" s="5"/>
      <c r="EH99" s="5"/>
      <c r="EI99" s="5"/>
      <c r="EJ99" s="5"/>
      <c r="EK99" s="5"/>
      <c r="EL99" s="5"/>
      <c r="EM99" s="5"/>
      <c r="EN99" s="5"/>
      <c r="EO99" s="5"/>
      <c r="EP99" s="5"/>
      <c r="EQ99" s="5"/>
      <c r="ER99" s="5"/>
      <c r="ES99" s="5"/>
      <c r="ET99" s="5"/>
      <c r="EU99" s="5"/>
      <c r="EV99" s="5"/>
      <c r="EW99" s="5"/>
      <c r="EX99" s="5"/>
      <c r="EY99" s="5"/>
      <c r="EZ99" s="5"/>
      <c r="FA99" s="5"/>
      <c r="FB99" s="5"/>
      <c r="FC99" s="5"/>
      <c r="FD99" s="5"/>
      <c r="FE99" s="5"/>
      <c r="FF99" s="5"/>
      <c r="FG99" s="5"/>
      <c r="FH99" s="5"/>
      <c r="FI99" s="5"/>
      <c r="FJ99" s="5"/>
      <c r="FK99" s="5"/>
      <c r="FL99" s="5"/>
      <c r="FM99" s="5"/>
      <c r="FN99" s="5"/>
      <c r="FO99" s="5"/>
      <c r="FP99" s="5"/>
      <c r="FQ99" s="5"/>
      <c r="FR99" s="5"/>
      <c r="FS99" s="5"/>
      <c r="FT99" s="5"/>
      <c r="FU99" s="5"/>
      <c r="FV99" s="5"/>
      <c r="FW99" s="5"/>
      <c r="FX99" s="5"/>
      <c r="FY99" s="5"/>
      <c r="FZ99" s="5"/>
      <c r="GA99" s="5"/>
      <c r="GB99" s="5"/>
      <c r="GC99" s="5"/>
      <c r="GD99" s="5"/>
      <c r="GE99" s="5"/>
      <c r="GF99" s="5"/>
      <c r="GG99" s="5"/>
      <c r="GH99" s="5"/>
      <c r="GI99" s="5"/>
      <c r="GJ99" s="5"/>
      <c r="GK99" s="5"/>
      <c r="GL99" s="5"/>
      <c r="GM99" s="5"/>
      <c r="GN99" s="5"/>
      <c r="GO99" s="5"/>
      <c r="GP99" s="5"/>
      <c r="GQ99" s="5"/>
      <c r="GR99" s="5"/>
      <c r="GS99" s="5"/>
      <c r="GT99" s="5"/>
      <c r="GU99" s="5"/>
      <c r="GV99" s="5"/>
      <c r="GW99" s="5"/>
      <c r="GX99" s="5"/>
      <c r="GY99" s="5"/>
      <c r="GZ99" s="5"/>
      <c r="HA99" s="5"/>
      <c r="HB99" s="5"/>
      <c r="HC99" s="5"/>
      <c r="HD99" s="5"/>
      <c r="HE99" s="5"/>
      <c r="HF99" s="5"/>
      <c r="HG99" s="5"/>
      <c r="HH99" s="5"/>
      <c r="HI99" s="5"/>
      <c r="HJ99" s="5"/>
      <c r="HK99" s="5"/>
      <c r="HL99" s="5"/>
      <c r="HM99" s="5"/>
      <c r="HN99" s="5"/>
      <c r="HO99" s="5"/>
      <c r="HP99" s="5"/>
      <c r="HQ99" s="5"/>
      <c r="HR99" s="5"/>
      <c r="HS99" s="5"/>
      <c r="HT99" s="5"/>
      <c r="HU99" s="5"/>
      <c r="HV99" s="5"/>
      <c r="HW99" s="5"/>
    </row>
    <row r="100" spans="1:231"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c r="CC100" s="5"/>
      <c r="CD100" s="5"/>
      <c r="CE100" s="5"/>
      <c r="CF100" s="5"/>
      <c r="CG100" s="5"/>
      <c r="CH100" s="5"/>
      <c r="CI100" s="5"/>
      <c r="CJ100" s="5"/>
      <c r="CK100" s="5"/>
      <c r="CL100" s="5"/>
      <c r="CM100" s="5"/>
      <c r="CN100" s="5"/>
      <c r="CO100" s="5"/>
      <c r="CP100" s="5"/>
      <c r="CQ100" s="5"/>
      <c r="CR100" s="5"/>
      <c r="CS100" s="5"/>
      <c r="CT100" s="5"/>
      <c r="CU100" s="5"/>
      <c r="CV100" s="5"/>
      <c r="CW100" s="5"/>
      <c r="CX100" s="5"/>
      <c r="CY100" s="5"/>
      <c r="CZ100" s="5"/>
      <c r="DA100" s="5"/>
      <c r="DB100" s="5"/>
      <c r="DC100" s="5"/>
      <c r="DD100" s="5"/>
      <c r="DE100" s="5"/>
      <c r="DF100" s="5"/>
      <c r="DG100" s="5"/>
      <c r="DH100" s="5"/>
      <c r="DI100" s="5"/>
      <c r="DJ100" s="5"/>
      <c r="DK100" s="5"/>
      <c r="DL100" s="5"/>
      <c r="DM100" s="5"/>
      <c r="DN100" s="5"/>
      <c r="DO100" s="5"/>
      <c r="DP100" s="5"/>
      <c r="DQ100" s="5"/>
      <c r="DR100" s="5"/>
      <c r="DS100" s="5"/>
      <c r="DT100" s="5"/>
      <c r="DU100" s="5"/>
      <c r="DV100" s="5"/>
      <c r="DW100" s="5"/>
      <c r="DX100" s="5"/>
      <c r="DY100" s="5"/>
      <c r="DZ100" s="5"/>
      <c r="EA100" s="5"/>
      <c r="EB100" s="5"/>
      <c r="EC100" s="5"/>
      <c r="ED100" s="5"/>
      <c r="EE100" s="5"/>
      <c r="EF100" s="5"/>
      <c r="EG100" s="5"/>
      <c r="EH100" s="5"/>
      <c r="EI100" s="5"/>
      <c r="EJ100" s="5"/>
      <c r="EK100" s="5"/>
      <c r="EL100" s="5"/>
      <c r="EM100" s="5"/>
      <c r="EN100" s="5"/>
      <c r="EO100" s="5"/>
      <c r="EP100" s="5"/>
      <c r="EQ100" s="5"/>
      <c r="ER100" s="5"/>
      <c r="ES100" s="5"/>
      <c r="ET100" s="5"/>
      <c r="EU100" s="5"/>
      <c r="EV100" s="5"/>
      <c r="EW100" s="5"/>
      <c r="EX100" s="5"/>
      <c r="EY100" s="5"/>
      <c r="EZ100" s="5"/>
      <c r="FA100" s="5"/>
      <c r="FB100" s="5"/>
      <c r="FC100" s="5"/>
      <c r="FD100" s="5"/>
      <c r="FE100" s="5"/>
      <c r="FF100" s="5"/>
      <c r="FG100" s="5"/>
      <c r="FH100" s="5"/>
      <c r="FI100" s="5"/>
      <c r="FJ100" s="5"/>
      <c r="FK100" s="5"/>
      <c r="FL100" s="5"/>
      <c r="FM100" s="5"/>
      <c r="FN100" s="5"/>
      <c r="FO100" s="5"/>
      <c r="FP100" s="5"/>
      <c r="FQ100" s="5"/>
      <c r="FR100" s="5"/>
      <c r="FS100" s="5"/>
      <c r="FT100" s="5"/>
      <c r="FU100" s="5"/>
      <c r="FV100" s="5"/>
      <c r="FW100" s="5"/>
      <c r="FX100" s="5"/>
      <c r="FY100" s="5"/>
      <c r="FZ100" s="5"/>
      <c r="GA100" s="5"/>
      <c r="GB100" s="5"/>
      <c r="GC100" s="5"/>
      <c r="GD100" s="5"/>
      <c r="GE100" s="5"/>
      <c r="GF100" s="5"/>
      <c r="GG100" s="5"/>
      <c r="GH100" s="5"/>
      <c r="GI100" s="5"/>
      <c r="GJ100" s="5"/>
      <c r="GK100" s="5"/>
      <c r="GL100" s="5"/>
      <c r="GM100" s="5"/>
      <c r="GN100" s="5"/>
      <c r="GO100" s="5"/>
      <c r="GP100" s="5"/>
      <c r="GQ100" s="5"/>
      <c r="GR100" s="5"/>
      <c r="GS100" s="5"/>
      <c r="GT100" s="5"/>
      <c r="GU100" s="5"/>
      <c r="GV100" s="5"/>
      <c r="GW100" s="5"/>
      <c r="GX100" s="5"/>
      <c r="GY100" s="5"/>
      <c r="GZ100" s="5"/>
      <c r="HA100" s="5"/>
      <c r="HB100" s="5"/>
      <c r="HC100" s="5"/>
      <c r="HD100" s="5"/>
      <c r="HE100" s="5"/>
      <c r="HF100" s="5"/>
      <c r="HG100" s="5"/>
      <c r="HH100" s="5"/>
      <c r="HI100" s="5"/>
      <c r="HJ100" s="5"/>
      <c r="HK100" s="5"/>
      <c r="HL100" s="5"/>
      <c r="HM100" s="5"/>
      <c r="HN100" s="5"/>
      <c r="HO100" s="5"/>
      <c r="HP100" s="5"/>
      <c r="HQ100" s="5"/>
      <c r="HR100" s="5"/>
      <c r="HS100" s="5"/>
      <c r="HT100" s="5"/>
      <c r="HU100" s="5"/>
      <c r="HV100" s="5"/>
      <c r="HW100" s="5"/>
    </row>
    <row r="101" spans="1:231"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E101" s="5"/>
      <c r="CF101" s="5"/>
      <c r="CG101" s="5"/>
      <c r="CH101" s="5"/>
      <c r="CI101" s="5"/>
      <c r="CJ101" s="5"/>
      <c r="CK101" s="5"/>
      <c r="CL101" s="5"/>
      <c r="CM101" s="5"/>
      <c r="CN101" s="5"/>
      <c r="CO101" s="5"/>
      <c r="CP101" s="5"/>
      <c r="CQ101" s="5"/>
      <c r="CR101" s="5"/>
      <c r="CS101" s="5"/>
      <c r="CT101" s="5"/>
      <c r="CU101" s="5"/>
      <c r="CV101" s="5"/>
      <c r="CW101" s="5"/>
      <c r="CX101" s="5"/>
      <c r="CY101" s="5"/>
      <c r="CZ101" s="5"/>
      <c r="DA101" s="5"/>
      <c r="DB101" s="5"/>
      <c r="DC101" s="5"/>
      <c r="DD101" s="5"/>
      <c r="DE101" s="5"/>
      <c r="DF101" s="5"/>
      <c r="DG101" s="5"/>
      <c r="DH101" s="5"/>
      <c r="DI101" s="5"/>
      <c r="DJ101" s="5"/>
      <c r="DK101" s="5"/>
      <c r="DL101" s="5"/>
      <c r="DM101" s="5"/>
      <c r="DN101" s="5"/>
      <c r="DO101" s="5"/>
      <c r="DP101" s="5"/>
      <c r="DQ101" s="5"/>
      <c r="DR101" s="5"/>
      <c r="DS101" s="5"/>
      <c r="DT101" s="5"/>
      <c r="DU101" s="5"/>
      <c r="DV101" s="5"/>
      <c r="DW101" s="5"/>
      <c r="DX101" s="5"/>
      <c r="DY101" s="5"/>
      <c r="DZ101" s="5"/>
      <c r="EA101" s="5"/>
      <c r="EB101" s="5"/>
      <c r="EC101" s="5"/>
      <c r="ED101" s="5"/>
      <c r="EE101" s="5"/>
      <c r="EF101" s="5"/>
      <c r="EG101" s="5"/>
      <c r="EH101" s="5"/>
      <c r="EI101" s="5"/>
      <c r="EJ101" s="5"/>
      <c r="EK101" s="5"/>
      <c r="EL101" s="5"/>
      <c r="EM101" s="5"/>
      <c r="EN101" s="5"/>
      <c r="EO101" s="5"/>
      <c r="EP101" s="5"/>
      <c r="EQ101" s="5"/>
      <c r="ER101" s="5"/>
      <c r="ES101" s="5"/>
      <c r="ET101" s="5"/>
      <c r="EU101" s="5"/>
      <c r="EV101" s="5"/>
      <c r="EW101" s="5"/>
      <c r="EX101" s="5"/>
      <c r="EY101" s="5"/>
      <c r="EZ101" s="5"/>
      <c r="FA101" s="5"/>
      <c r="FB101" s="5"/>
      <c r="FC101" s="5"/>
      <c r="FD101" s="5"/>
      <c r="FE101" s="5"/>
      <c r="FF101" s="5"/>
      <c r="FG101" s="5"/>
      <c r="FH101" s="5"/>
      <c r="FI101" s="5"/>
      <c r="FJ101" s="5"/>
      <c r="FK101" s="5"/>
      <c r="FL101" s="5"/>
      <c r="FM101" s="5"/>
      <c r="FN101" s="5"/>
      <c r="FO101" s="5"/>
      <c r="FP101" s="5"/>
      <c r="FQ101" s="5"/>
      <c r="FR101" s="5"/>
      <c r="FS101" s="5"/>
      <c r="FT101" s="5"/>
      <c r="FU101" s="5"/>
      <c r="FV101" s="5"/>
      <c r="FW101" s="5"/>
      <c r="FX101" s="5"/>
      <c r="FY101" s="5"/>
      <c r="FZ101" s="5"/>
      <c r="GA101" s="5"/>
      <c r="GB101" s="5"/>
      <c r="GC101" s="5"/>
      <c r="GD101" s="5"/>
      <c r="GE101" s="5"/>
      <c r="GF101" s="5"/>
      <c r="GG101" s="5"/>
      <c r="GH101" s="5"/>
      <c r="GI101" s="5"/>
      <c r="GJ101" s="5"/>
      <c r="GK101" s="5"/>
      <c r="GL101" s="5"/>
      <c r="GM101" s="5"/>
      <c r="GN101" s="5"/>
      <c r="GO101" s="5"/>
      <c r="GP101" s="5"/>
      <c r="GQ101" s="5"/>
      <c r="GR101" s="5"/>
      <c r="GS101" s="5"/>
      <c r="GT101" s="5"/>
      <c r="GU101" s="5"/>
      <c r="GV101" s="5"/>
      <c r="GW101" s="5"/>
      <c r="GX101" s="5"/>
      <c r="GY101" s="5"/>
      <c r="GZ101" s="5"/>
      <c r="HA101" s="5"/>
      <c r="HB101" s="5"/>
      <c r="HC101" s="5"/>
      <c r="HD101" s="5"/>
      <c r="HE101" s="5"/>
      <c r="HF101" s="5"/>
      <c r="HG101" s="5"/>
      <c r="HH101" s="5"/>
      <c r="HI101" s="5"/>
      <c r="HJ101" s="5"/>
      <c r="HK101" s="5"/>
      <c r="HL101" s="5"/>
      <c r="HM101" s="5"/>
      <c r="HN101" s="5"/>
      <c r="HO101" s="5"/>
      <c r="HP101" s="5"/>
      <c r="HQ101" s="5"/>
      <c r="HR101" s="5"/>
      <c r="HS101" s="5"/>
      <c r="HT101" s="5"/>
      <c r="HU101" s="5"/>
      <c r="HV101" s="5"/>
      <c r="HW101" s="5"/>
    </row>
    <row r="102" spans="1:231"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c r="CJ102" s="5"/>
      <c r="CK102" s="5"/>
      <c r="CL102" s="5"/>
      <c r="CM102" s="5"/>
      <c r="CN102" s="5"/>
      <c r="CO102" s="5"/>
      <c r="CP102" s="5"/>
      <c r="CQ102" s="5"/>
      <c r="CR102" s="5"/>
      <c r="CS102" s="5"/>
      <c r="CT102" s="5"/>
      <c r="CU102" s="5"/>
      <c r="CV102" s="5"/>
      <c r="CW102" s="5"/>
      <c r="CX102" s="5"/>
      <c r="CY102" s="5"/>
      <c r="CZ102" s="5"/>
      <c r="DA102" s="5"/>
      <c r="DB102" s="5"/>
      <c r="DC102" s="5"/>
      <c r="DD102" s="5"/>
      <c r="DE102" s="5"/>
      <c r="DF102" s="5"/>
      <c r="DG102" s="5"/>
      <c r="DH102" s="5"/>
      <c r="DI102" s="5"/>
      <c r="DJ102" s="5"/>
      <c r="DK102" s="5"/>
      <c r="DL102" s="5"/>
      <c r="DM102" s="5"/>
      <c r="DN102" s="5"/>
      <c r="DO102" s="5"/>
      <c r="DP102" s="5"/>
      <c r="DQ102" s="5"/>
      <c r="DR102" s="5"/>
      <c r="DS102" s="5"/>
      <c r="DT102" s="5"/>
      <c r="DU102" s="5"/>
      <c r="DV102" s="5"/>
      <c r="DW102" s="5"/>
      <c r="DX102" s="5"/>
      <c r="DY102" s="5"/>
      <c r="DZ102" s="5"/>
      <c r="EA102" s="5"/>
      <c r="EB102" s="5"/>
      <c r="EC102" s="5"/>
      <c r="ED102" s="5"/>
      <c r="EE102" s="5"/>
      <c r="EF102" s="5"/>
      <c r="EG102" s="5"/>
      <c r="EH102" s="5"/>
      <c r="EI102" s="5"/>
      <c r="EJ102" s="5"/>
      <c r="EK102" s="5"/>
      <c r="EL102" s="5"/>
      <c r="EM102" s="5"/>
      <c r="EN102" s="5"/>
      <c r="EO102" s="5"/>
      <c r="EP102" s="5"/>
      <c r="EQ102" s="5"/>
      <c r="ER102" s="5"/>
      <c r="ES102" s="5"/>
      <c r="ET102" s="5"/>
      <c r="EU102" s="5"/>
      <c r="EV102" s="5"/>
      <c r="EW102" s="5"/>
      <c r="EX102" s="5"/>
      <c r="EY102" s="5"/>
      <c r="EZ102" s="5"/>
      <c r="FA102" s="5"/>
      <c r="FB102" s="5"/>
      <c r="FC102" s="5"/>
      <c r="FD102" s="5"/>
      <c r="FE102" s="5"/>
      <c r="FF102" s="5"/>
      <c r="FG102" s="5"/>
      <c r="FH102" s="5"/>
      <c r="FI102" s="5"/>
      <c r="FJ102" s="5"/>
      <c r="FK102" s="5"/>
      <c r="FL102" s="5"/>
      <c r="FM102" s="5"/>
      <c r="FN102" s="5"/>
      <c r="FO102" s="5"/>
      <c r="FP102" s="5"/>
      <c r="FQ102" s="5"/>
      <c r="FR102" s="5"/>
      <c r="FS102" s="5"/>
      <c r="FT102" s="5"/>
      <c r="FU102" s="5"/>
      <c r="FV102" s="5"/>
      <c r="FW102" s="5"/>
      <c r="FX102" s="5"/>
      <c r="FY102" s="5"/>
      <c r="FZ102" s="5"/>
      <c r="GA102" s="5"/>
      <c r="GB102" s="5"/>
      <c r="GC102" s="5"/>
      <c r="GD102" s="5"/>
      <c r="GE102" s="5"/>
      <c r="GF102" s="5"/>
      <c r="GG102" s="5"/>
      <c r="GH102" s="5"/>
      <c r="GI102" s="5"/>
      <c r="GJ102" s="5"/>
      <c r="GK102" s="5"/>
      <c r="GL102" s="5"/>
      <c r="GM102" s="5"/>
      <c r="GN102" s="5"/>
      <c r="GO102" s="5"/>
      <c r="GP102" s="5"/>
      <c r="GQ102" s="5"/>
      <c r="GR102" s="5"/>
      <c r="GS102" s="5"/>
      <c r="GT102" s="5"/>
      <c r="GU102" s="5"/>
      <c r="GV102" s="5"/>
      <c r="GW102" s="5"/>
      <c r="GX102" s="5"/>
      <c r="GY102" s="5"/>
      <c r="GZ102" s="5"/>
      <c r="HA102" s="5"/>
      <c r="HB102" s="5"/>
      <c r="HC102" s="5"/>
      <c r="HD102" s="5"/>
      <c r="HE102" s="5"/>
      <c r="HF102" s="5"/>
      <c r="HG102" s="5"/>
      <c r="HH102" s="5"/>
      <c r="HI102" s="5"/>
      <c r="HJ102" s="5"/>
      <c r="HK102" s="5"/>
      <c r="HL102" s="5"/>
      <c r="HM102" s="5"/>
      <c r="HN102" s="5"/>
      <c r="HO102" s="5"/>
      <c r="HP102" s="5"/>
      <c r="HQ102" s="5"/>
      <c r="HR102" s="5"/>
      <c r="HS102" s="5"/>
      <c r="HT102" s="5"/>
      <c r="HU102" s="5"/>
      <c r="HV102" s="5"/>
      <c r="HW102" s="5"/>
    </row>
    <row r="103" spans="1:231"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
      <c r="CE103" s="5"/>
      <c r="CF103" s="5"/>
      <c r="CG103" s="5"/>
      <c r="CH103" s="5"/>
      <c r="CI103" s="5"/>
      <c r="CJ103" s="5"/>
      <c r="CK103" s="5"/>
      <c r="CL103" s="5"/>
      <c r="CM103" s="5"/>
      <c r="CN103" s="5"/>
      <c r="CO103" s="5"/>
      <c r="CP103" s="5"/>
      <c r="CQ103" s="5"/>
      <c r="CR103" s="5"/>
      <c r="CS103" s="5"/>
      <c r="CT103" s="5"/>
      <c r="CU103" s="5"/>
      <c r="CV103" s="5"/>
      <c r="CW103" s="5"/>
      <c r="CX103" s="5"/>
      <c r="CY103" s="5"/>
      <c r="CZ103" s="5"/>
      <c r="DA103" s="5"/>
      <c r="DB103" s="5"/>
      <c r="DC103" s="5"/>
      <c r="DD103" s="5"/>
      <c r="DE103" s="5"/>
      <c r="DF103" s="5"/>
      <c r="DG103" s="5"/>
      <c r="DH103" s="5"/>
      <c r="DI103" s="5"/>
      <c r="DJ103" s="5"/>
      <c r="DK103" s="5"/>
      <c r="DL103" s="5"/>
      <c r="DM103" s="5"/>
      <c r="DN103" s="5"/>
      <c r="DO103" s="5"/>
      <c r="DP103" s="5"/>
      <c r="DQ103" s="5"/>
      <c r="DR103" s="5"/>
      <c r="DS103" s="5"/>
      <c r="DT103" s="5"/>
      <c r="DU103" s="5"/>
      <c r="DV103" s="5"/>
      <c r="DW103" s="5"/>
      <c r="DX103" s="5"/>
      <c r="DY103" s="5"/>
      <c r="DZ103" s="5"/>
      <c r="EA103" s="5"/>
      <c r="EB103" s="5"/>
      <c r="EC103" s="5"/>
      <c r="ED103" s="5"/>
      <c r="EE103" s="5"/>
      <c r="EF103" s="5"/>
      <c r="EG103" s="5"/>
      <c r="EH103" s="5"/>
      <c r="EI103" s="5"/>
      <c r="EJ103" s="5"/>
      <c r="EK103" s="5"/>
      <c r="EL103" s="5"/>
      <c r="EM103" s="5"/>
      <c r="EN103" s="5"/>
      <c r="EO103" s="5"/>
      <c r="EP103" s="5"/>
      <c r="EQ103" s="5"/>
      <c r="ER103" s="5"/>
      <c r="ES103" s="5"/>
      <c r="ET103" s="5"/>
      <c r="EU103" s="5"/>
      <c r="EV103" s="5"/>
      <c r="EW103" s="5"/>
      <c r="EX103" s="5"/>
      <c r="EY103" s="5"/>
      <c r="EZ103" s="5"/>
      <c r="FA103" s="5"/>
      <c r="FB103" s="5"/>
      <c r="FC103" s="5"/>
      <c r="FD103" s="5"/>
      <c r="FE103" s="5"/>
      <c r="FF103" s="5"/>
      <c r="FG103" s="5"/>
      <c r="FH103" s="5"/>
      <c r="FI103" s="5"/>
      <c r="FJ103" s="5"/>
      <c r="FK103" s="5"/>
      <c r="FL103" s="5"/>
      <c r="FM103" s="5"/>
      <c r="FN103" s="5"/>
      <c r="FO103" s="5"/>
      <c r="FP103" s="5"/>
      <c r="FQ103" s="5"/>
      <c r="FR103" s="5"/>
      <c r="FS103" s="5"/>
      <c r="FT103" s="5"/>
      <c r="FU103" s="5"/>
      <c r="FV103" s="5"/>
      <c r="FW103" s="5"/>
      <c r="FX103" s="5"/>
      <c r="FY103" s="5"/>
      <c r="FZ103" s="5"/>
      <c r="GA103" s="5"/>
      <c r="GB103" s="5"/>
      <c r="GC103" s="5"/>
      <c r="GD103" s="5"/>
      <c r="GE103" s="5"/>
      <c r="GF103" s="5"/>
      <c r="GG103" s="5"/>
      <c r="GH103" s="5"/>
      <c r="GI103" s="5"/>
      <c r="GJ103" s="5"/>
      <c r="GK103" s="5"/>
      <c r="GL103" s="5"/>
      <c r="GM103" s="5"/>
      <c r="GN103" s="5"/>
      <c r="GO103" s="5"/>
      <c r="GP103" s="5"/>
      <c r="GQ103" s="5"/>
      <c r="GR103" s="5"/>
      <c r="GS103" s="5"/>
      <c r="GT103" s="5"/>
      <c r="GU103" s="5"/>
      <c r="GV103" s="5"/>
      <c r="GW103" s="5"/>
      <c r="GX103" s="5"/>
      <c r="GY103" s="5"/>
      <c r="GZ103" s="5"/>
      <c r="HA103" s="5"/>
      <c r="HB103" s="5"/>
      <c r="HC103" s="5"/>
      <c r="HD103" s="5"/>
      <c r="HE103" s="5"/>
      <c r="HF103" s="5"/>
      <c r="HG103" s="5"/>
      <c r="HH103" s="5"/>
      <c r="HI103" s="5"/>
      <c r="HJ103" s="5"/>
      <c r="HK103" s="5"/>
      <c r="HL103" s="5"/>
      <c r="HM103" s="5"/>
      <c r="HN103" s="5"/>
      <c r="HO103" s="5"/>
      <c r="HP103" s="5"/>
      <c r="HQ103" s="5"/>
      <c r="HR103" s="5"/>
      <c r="HS103" s="5"/>
      <c r="HT103" s="5"/>
      <c r="HU103" s="5"/>
      <c r="HV103" s="5"/>
      <c r="HW103" s="5"/>
    </row>
    <row r="104" spans="1:231"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E104" s="5"/>
      <c r="CF104" s="5"/>
      <c r="CG104" s="5"/>
      <c r="CH104" s="5"/>
      <c r="CI104" s="5"/>
      <c r="CJ104" s="5"/>
      <c r="CK104" s="5"/>
      <c r="CL104" s="5"/>
      <c r="CM104" s="5"/>
      <c r="CN104" s="5"/>
      <c r="CO104" s="5"/>
      <c r="CP104" s="5"/>
      <c r="CQ104" s="5"/>
      <c r="CR104" s="5"/>
      <c r="CS104" s="5"/>
      <c r="CT104" s="5"/>
      <c r="CU104" s="5"/>
      <c r="CV104" s="5"/>
      <c r="CW104" s="5"/>
      <c r="CX104" s="5"/>
      <c r="CY104" s="5"/>
      <c r="CZ104" s="5"/>
      <c r="DA104" s="5"/>
      <c r="DB104" s="5"/>
      <c r="DC104" s="5"/>
      <c r="DD104" s="5"/>
      <c r="DE104" s="5"/>
      <c r="DF104" s="5"/>
      <c r="DG104" s="5"/>
      <c r="DH104" s="5"/>
      <c r="DI104" s="5"/>
      <c r="DJ104" s="5"/>
      <c r="DK104" s="5"/>
      <c r="DL104" s="5"/>
      <c r="DM104" s="5"/>
      <c r="DN104" s="5"/>
      <c r="DO104" s="5"/>
      <c r="DP104" s="5"/>
      <c r="DQ104" s="5"/>
      <c r="DR104" s="5"/>
      <c r="DS104" s="5"/>
      <c r="DT104" s="5"/>
      <c r="DU104" s="5"/>
      <c r="DV104" s="5"/>
      <c r="DW104" s="5"/>
      <c r="DX104" s="5"/>
      <c r="DY104" s="5"/>
      <c r="DZ104" s="5"/>
      <c r="EA104" s="5"/>
      <c r="EB104" s="5"/>
      <c r="EC104" s="5"/>
      <c r="ED104" s="5"/>
      <c r="EE104" s="5"/>
      <c r="EF104" s="5"/>
      <c r="EG104" s="5"/>
      <c r="EH104" s="5"/>
      <c r="EI104" s="5"/>
      <c r="EJ104" s="5"/>
      <c r="EK104" s="5"/>
      <c r="EL104" s="5"/>
      <c r="EM104" s="5"/>
      <c r="EN104" s="5"/>
      <c r="EO104" s="5"/>
      <c r="EP104" s="5"/>
      <c r="EQ104" s="5"/>
      <c r="ER104" s="5"/>
      <c r="ES104" s="5"/>
      <c r="ET104" s="5"/>
      <c r="EU104" s="5"/>
      <c r="EV104" s="5"/>
      <c r="EW104" s="5"/>
      <c r="EX104" s="5"/>
      <c r="EY104" s="5"/>
      <c r="EZ104" s="5"/>
      <c r="FA104" s="5"/>
      <c r="FB104" s="5"/>
      <c r="FC104" s="5"/>
      <c r="FD104" s="5"/>
      <c r="FE104" s="5"/>
      <c r="FF104" s="5"/>
      <c r="FG104" s="5"/>
      <c r="FH104" s="5"/>
      <c r="FI104" s="5"/>
      <c r="FJ104" s="5"/>
      <c r="FK104" s="5"/>
      <c r="FL104" s="5"/>
      <c r="FM104" s="5"/>
      <c r="FN104" s="5"/>
      <c r="FO104" s="5"/>
      <c r="FP104" s="5"/>
      <c r="FQ104" s="5"/>
      <c r="FR104" s="5"/>
      <c r="FS104" s="5"/>
      <c r="FT104" s="5"/>
      <c r="FU104" s="5"/>
      <c r="FV104" s="5"/>
      <c r="FW104" s="5"/>
      <c r="FX104" s="5"/>
      <c r="FY104" s="5"/>
      <c r="FZ104" s="5"/>
      <c r="GA104" s="5"/>
      <c r="GB104" s="5"/>
      <c r="GC104" s="5"/>
      <c r="GD104" s="5"/>
      <c r="GE104" s="5"/>
      <c r="GF104" s="5"/>
      <c r="GG104" s="5"/>
      <c r="GH104" s="5"/>
      <c r="GI104" s="5"/>
      <c r="GJ104" s="5"/>
      <c r="GK104" s="5"/>
      <c r="GL104" s="5"/>
      <c r="GM104" s="5"/>
      <c r="GN104" s="5"/>
      <c r="GO104" s="5"/>
      <c r="GP104" s="5"/>
      <c r="GQ104" s="5"/>
      <c r="GR104" s="5"/>
      <c r="GS104" s="5"/>
      <c r="GT104" s="5"/>
      <c r="GU104" s="5"/>
      <c r="GV104" s="5"/>
      <c r="GW104" s="5"/>
      <c r="GX104" s="5"/>
      <c r="GY104" s="5"/>
      <c r="GZ104" s="5"/>
      <c r="HA104" s="5"/>
      <c r="HB104" s="5"/>
      <c r="HC104" s="5"/>
      <c r="HD104" s="5"/>
      <c r="HE104" s="5"/>
      <c r="HF104" s="5"/>
      <c r="HG104" s="5"/>
      <c r="HH104" s="5"/>
      <c r="HI104" s="5"/>
      <c r="HJ104" s="5"/>
      <c r="HK104" s="5"/>
      <c r="HL104" s="5"/>
      <c r="HM104" s="5"/>
      <c r="HN104" s="5"/>
      <c r="HO104" s="5"/>
      <c r="HP104" s="5"/>
      <c r="HQ104" s="5"/>
      <c r="HR104" s="5"/>
      <c r="HS104" s="5"/>
      <c r="HT104" s="5"/>
      <c r="HU104" s="5"/>
      <c r="HV104" s="5"/>
      <c r="HW104" s="5"/>
    </row>
    <row r="105" spans="1:231" x14ac:dyDescent="0.2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c r="CD105" s="5"/>
      <c r="CE105" s="5"/>
      <c r="CF105" s="5"/>
      <c r="CG105" s="5"/>
      <c r="CH105" s="5"/>
      <c r="CI105" s="5"/>
      <c r="CJ105" s="5"/>
      <c r="CK105" s="5"/>
      <c r="CL105" s="5"/>
      <c r="CM105" s="5"/>
      <c r="CN105" s="5"/>
      <c r="CO105" s="5"/>
      <c r="CP105" s="5"/>
      <c r="CQ105" s="5"/>
      <c r="CR105" s="5"/>
      <c r="CS105" s="5"/>
      <c r="CT105" s="5"/>
      <c r="CU105" s="5"/>
      <c r="CV105" s="5"/>
      <c r="CW105" s="5"/>
      <c r="CX105" s="5"/>
      <c r="CY105" s="5"/>
      <c r="CZ105" s="5"/>
      <c r="DA105" s="5"/>
      <c r="DB105" s="5"/>
      <c r="DC105" s="5"/>
      <c r="DD105" s="5"/>
      <c r="DE105" s="5"/>
      <c r="DF105" s="5"/>
      <c r="DG105" s="5"/>
      <c r="DH105" s="5"/>
      <c r="DI105" s="5"/>
      <c r="DJ105" s="5"/>
      <c r="DK105" s="5"/>
      <c r="DL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c r="EL105" s="5"/>
      <c r="EM105" s="5"/>
      <c r="EN105" s="5"/>
      <c r="EO105" s="5"/>
      <c r="EP105" s="5"/>
      <c r="EQ105" s="5"/>
      <c r="ER105" s="5"/>
      <c r="ES105" s="5"/>
      <c r="ET105" s="5"/>
      <c r="EU105" s="5"/>
      <c r="EV105" s="5"/>
      <c r="EW105" s="5"/>
      <c r="EX105" s="5"/>
      <c r="EY105" s="5"/>
      <c r="EZ105" s="5"/>
      <c r="FA105" s="5"/>
      <c r="FB105" s="5"/>
      <c r="FC105" s="5"/>
      <c r="FD105" s="5"/>
      <c r="FE105" s="5"/>
      <c r="FF105" s="5"/>
      <c r="FG105" s="5"/>
      <c r="FH105" s="5"/>
      <c r="FI105" s="5"/>
      <c r="FJ105" s="5"/>
      <c r="FK105" s="5"/>
      <c r="FL105" s="5"/>
      <c r="FM105" s="5"/>
      <c r="FN105" s="5"/>
      <c r="FO105" s="5"/>
      <c r="FP105" s="5"/>
      <c r="FQ105" s="5"/>
      <c r="FR105" s="5"/>
      <c r="FS105" s="5"/>
      <c r="FT105" s="5"/>
      <c r="FU105" s="5"/>
      <c r="FV105" s="5"/>
      <c r="FW105" s="5"/>
      <c r="FX105" s="5"/>
      <c r="FY105" s="5"/>
      <c r="FZ105" s="5"/>
      <c r="GA105" s="5"/>
      <c r="GB105" s="5"/>
      <c r="GC105" s="5"/>
      <c r="GD105" s="5"/>
      <c r="GE105" s="5"/>
      <c r="GF105" s="5"/>
      <c r="GG105" s="5"/>
      <c r="GH105" s="5"/>
      <c r="GI105" s="5"/>
      <c r="GJ105" s="5"/>
      <c r="GK105" s="5"/>
      <c r="GL105" s="5"/>
      <c r="GM105" s="5"/>
      <c r="GN105" s="5"/>
      <c r="GO105" s="5"/>
      <c r="GP105" s="5"/>
      <c r="GQ105" s="5"/>
      <c r="GR105" s="5"/>
      <c r="GS105" s="5"/>
      <c r="GT105" s="5"/>
      <c r="GU105" s="5"/>
      <c r="GV105" s="5"/>
      <c r="GW105" s="5"/>
      <c r="GX105" s="5"/>
      <c r="GY105" s="5"/>
      <c r="GZ105" s="5"/>
      <c r="HA105" s="5"/>
      <c r="HB105" s="5"/>
      <c r="HC105" s="5"/>
      <c r="HD105" s="5"/>
      <c r="HE105" s="5"/>
      <c r="HF105" s="5"/>
      <c r="HG105" s="5"/>
      <c r="HH105" s="5"/>
      <c r="HI105" s="5"/>
      <c r="HJ105" s="5"/>
      <c r="HK105" s="5"/>
      <c r="HL105" s="5"/>
      <c r="HM105" s="5"/>
      <c r="HN105" s="5"/>
      <c r="HO105" s="5"/>
      <c r="HP105" s="5"/>
      <c r="HQ105" s="5"/>
      <c r="HR105" s="5"/>
      <c r="HS105" s="5"/>
      <c r="HT105" s="5"/>
      <c r="HU105" s="5"/>
      <c r="HV105" s="5"/>
      <c r="HW105" s="5"/>
    </row>
    <row r="106" spans="1:231"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c r="CD106" s="5"/>
      <c r="CE106" s="5"/>
      <c r="CF106" s="5"/>
      <c r="CG106" s="5"/>
      <c r="CH106" s="5"/>
      <c r="CI106" s="5"/>
      <c r="CJ106" s="5"/>
      <c r="CK106" s="5"/>
      <c r="CL106" s="5"/>
      <c r="CM106" s="5"/>
      <c r="CN106" s="5"/>
      <c r="CO106" s="5"/>
      <c r="CP106" s="5"/>
      <c r="CQ106" s="5"/>
      <c r="CR106" s="5"/>
      <c r="CS106" s="5"/>
      <c r="CT106" s="5"/>
      <c r="CU106" s="5"/>
      <c r="CV106" s="5"/>
      <c r="CW106" s="5"/>
      <c r="CX106" s="5"/>
      <c r="CY106" s="5"/>
      <c r="CZ106" s="5"/>
      <c r="DA106" s="5"/>
      <c r="DB106" s="5"/>
      <c r="DC106" s="5"/>
      <c r="DD106" s="5"/>
      <c r="DE106" s="5"/>
      <c r="DF106" s="5"/>
      <c r="DG106" s="5"/>
      <c r="DH106" s="5"/>
      <c r="DI106" s="5"/>
      <c r="DJ106" s="5"/>
      <c r="DK106" s="5"/>
      <c r="DL106" s="5"/>
      <c r="DM106" s="5"/>
      <c r="DN106" s="5"/>
      <c r="DO106" s="5"/>
      <c r="DP106" s="5"/>
      <c r="DQ106" s="5"/>
      <c r="DR106" s="5"/>
      <c r="DS106" s="5"/>
      <c r="DT106" s="5"/>
      <c r="DU106" s="5"/>
      <c r="DV106" s="5"/>
      <c r="DW106" s="5"/>
      <c r="DX106" s="5"/>
      <c r="DY106" s="5"/>
      <c r="DZ106" s="5"/>
      <c r="EA106" s="5"/>
      <c r="EB106" s="5"/>
      <c r="EC106" s="5"/>
      <c r="ED106" s="5"/>
      <c r="EE106" s="5"/>
      <c r="EF106" s="5"/>
      <c r="EG106" s="5"/>
      <c r="EH106" s="5"/>
      <c r="EI106" s="5"/>
      <c r="EJ106" s="5"/>
      <c r="EK106" s="5"/>
      <c r="EL106" s="5"/>
      <c r="EM106" s="5"/>
      <c r="EN106" s="5"/>
      <c r="EO106" s="5"/>
      <c r="EP106" s="5"/>
      <c r="EQ106" s="5"/>
      <c r="ER106" s="5"/>
      <c r="ES106" s="5"/>
      <c r="ET106" s="5"/>
      <c r="EU106" s="5"/>
      <c r="EV106" s="5"/>
      <c r="EW106" s="5"/>
      <c r="EX106" s="5"/>
      <c r="EY106" s="5"/>
      <c r="EZ106" s="5"/>
      <c r="FA106" s="5"/>
      <c r="FB106" s="5"/>
      <c r="FC106" s="5"/>
      <c r="FD106" s="5"/>
      <c r="FE106" s="5"/>
      <c r="FF106" s="5"/>
      <c r="FG106" s="5"/>
      <c r="FH106" s="5"/>
      <c r="FI106" s="5"/>
      <c r="FJ106" s="5"/>
      <c r="FK106" s="5"/>
      <c r="FL106" s="5"/>
      <c r="FM106" s="5"/>
      <c r="FN106" s="5"/>
      <c r="FO106" s="5"/>
      <c r="FP106" s="5"/>
      <c r="FQ106" s="5"/>
      <c r="FR106" s="5"/>
      <c r="FS106" s="5"/>
      <c r="FT106" s="5"/>
      <c r="FU106" s="5"/>
      <c r="FV106" s="5"/>
      <c r="FW106" s="5"/>
      <c r="FX106" s="5"/>
      <c r="FY106" s="5"/>
      <c r="FZ106" s="5"/>
      <c r="GA106" s="5"/>
      <c r="GB106" s="5"/>
      <c r="GC106" s="5"/>
      <c r="GD106" s="5"/>
      <c r="GE106" s="5"/>
      <c r="GF106" s="5"/>
      <c r="GG106" s="5"/>
      <c r="GH106" s="5"/>
      <c r="GI106" s="5"/>
      <c r="GJ106" s="5"/>
      <c r="GK106" s="5"/>
      <c r="GL106" s="5"/>
      <c r="GM106" s="5"/>
      <c r="GN106" s="5"/>
      <c r="GO106" s="5"/>
      <c r="GP106" s="5"/>
      <c r="GQ106" s="5"/>
      <c r="GR106" s="5"/>
      <c r="GS106" s="5"/>
      <c r="GT106" s="5"/>
      <c r="GU106" s="5"/>
      <c r="GV106" s="5"/>
      <c r="GW106" s="5"/>
      <c r="GX106" s="5"/>
      <c r="GY106" s="5"/>
      <c r="GZ106" s="5"/>
      <c r="HA106" s="5"/>
      <c r="HB106" s="5"/>
      <c r="HC106" s="5"/>
      <c r="HD106" s="5"/>
      <c r="HE106" s="5"/>
      <c r="HF106" s="5"/>
      <c r="HG106" s="5"/>
      <c r="HH106" s="5"/>
      <c r="HI106" s="5"/>
      <c r="HJ106" s="5"/>
      <c r="HK106" s="5"/>
      <c r="HL106" s="5"/>
      <c r="HM106" s="5"/>
      <c r="HN106" s="5"/>
      <c r="HO106" s="5"/>
      <c r="HP106" s="5"/>
      <c r="HQ106" s="5"/>
      <c r="HR106" s="5"/>
      <c r="HS106" s="5"/>
      <c r="HT106" s="5"/>
      <c r="HU106" s="5"/>
      <c r="HV106" s="5"/>
      <c r="HW106" s="5"/>
    </row>
    <row r="107" spans="1:231"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c r="CD107" s="5"/>
      <c r="CE107" s="5"/>
      <c r="CF107" s="5"/>
      <c r="CG107" s="5"/>
      <c r="CH107" s="5"/>
      <c r="CI107" s="5"/>
      <c r="CJ107" s="5"/>
      <c r="CK107" s="5"/>
      <c r="CL107" s="5"/>
      <c r="CM107" s="5"/>
      <c r="CN107" s="5"/>
      <c r="CO107" s="5"/>
      <c r="CP107" s="5"/>
      <c r="CQ107" s="5"/>
      <c r="CR107" s="5"/>
      <c r="CS107" s="5"/>
      <c r="CT107" s="5"/>
      <c r="CU107" s="5"/>
      <c r="CV107" s="5"/>
      <c r="CW107" s="5"/>
      <c r="CX107" s="5"/>
      <c r="CY107" s="5"/>
      <c r="CZ107" s="5"/>
      <c r="DA107" s="5"/>
      <c r="DB107" s="5"/>
      <c r="DC107" s="5"/>
      <c r="DD107" s="5"/>
      <c r="DE107" s="5"/>
      <c r="DF107" s="5"/>
      <c r="DG107" s="5"/>
      <c r="DH107" s="5"/>
      <c r="DI107" s="5"/>
      <c r="DJ107" s="5"/>
      <c r="DK107" s="5"/>
      <c r="DL107" s="5"/>
      <c r="DM107" s="5"/>
      <c r="DN107" s="5"/>
      <c r="DO107" s="5"/>
      <c r="DP107" s="5"/>
      <c r="DQ107" s="5"/>
      <c r="DR107" s="5"/>
      <c r="DS107" s="5"/>
      <c r="DT107" s="5"/>
      <c r="DU107" s="5"/>
      <c r="DV107" s="5"/>
      <c r="DW107" s="5"/>
      <c r="DX107" s="5"/>
      <c r="DY107" s="5"/>
      <c r="DZ107" s="5"/>
      <c r="EA107" s="5"/>
      <c r="EB107" s="5"/>
      <c r="EC107" s="5"/>
      <c r="ED107" s="5"/>
      <c r="EE107" s="5"/>
      <c r="EF107" s="5"/>
      <c r="EG107" s="5"/>
      <c r="EH107" s="5"/>
      <c r="EI107" s="5"/>
      <c r="EJ107" s="5"/>
      <c r="EK107" s="5"/>
      <c r="EL107" s="5"/>
      <c r="EM107" s="5"/>
      <c r="EN107" s="5"/>
      <c r="EO107" s="5"/>
      <c r="EP107" s="5"/>
      <c r="EQ107" s="5"/>
      <c r="ER107" s="5"/>
      <c r="ES107" s="5"/>
      <c r="ET107" s="5"/>
      <c r="EU107" s="5"/>
      <c r="EV107" s="5"/>
      <c r="EW107" s="5"/>
      <c r="EX107" s="5"/>
      <c r="EY107" s="5"/>
      <c r="EZ107" s="5"/>
      <c r="FA107" s="5"/>
      <c r="FB107" s="5"/>
      <c r="FC107" s="5"/>
      <c r="FD107" s="5"/>
      <c r="FE107" s="5"/>
      <c r="FF107" s="5"/>
      <c r="FG107" s="5"/>
      <c r="FH107" s="5"/>
      <c r="FI107" s="5"/>
      <c r="FJ107" s="5"/>
      <c r="FK107" s="5"/>
      <c r="FL107" s="5"/>
      <c r="FM107" s="5"/>
      <c r="FN107" s="5"/>
      <c r="FO107" s="5"/>
      <c r="FP107" s="5"/>
      <c r="FQ107" s="5"/>
      <c r="FR107" s="5"/>
      <c r="FS107" s="5"/>
      <c r="FT107" s="5"/>
      <c r="FU107" s="5"/>
      <c r="FV107" s="5"/>
      <c r="FW107" s="5"/>
      <c r="FX107" s="5"/>
      <c r="FY107" s="5"/>
      <c r="FZ107" s="5"/>
      <c r="GA107" s="5"/>
      <c r="GB107" s="5"/>
      <c r="GC107" s="5"/>
      <c r="GD107" s="5"/>
      <c r="GE107" s="5"/>
      <c r="GF107" s="5"/>
      <c r="GG107" s="5"/>
      <c r="GH107" s="5"/>
      <c r="GI107" s="5"/>
      <c r="GJ107" s="5"/>
      <c r="GK107" s="5"/>
      <c r="GL107" s="5"/>
      <c r="GM107" s="5"/>
      <c r="GN107" s="5"/>
      <c r="GO107" s="5"/>
      <c r="GP107" s="5"/>
      <c r="GQ107" s="5"/>
      <c r="GR107" s="5"/>
      <c r="GS107" s="5"/>
      <c r="GT107" s="5"/>
      <c r="GU107" s="5"/>
      <c r="GV107" s="5"/>
      <c r="GW107" s="5"/>
      <c r="GX107" s="5"/>
      <c r="GY107" s="5"/>
      <c r="GZ107" s="5"/>
      <c r="HA107" s="5"/>
      <c r="HB107" s="5"/>
      <c r="HC107" s="5"/>
      <c r="HD107" s="5"/>
      <c r="HE107" s="5"/>
      <c r="HF107" s="5"/>
      <c r="HG107" s="5"/>
      <c r="HH107" s="5"/>
      <c r="HI107" s="5"/>
      <c r="HJ107" s="5"/>
      <c r="HK107" s="5"/>
      <c r="HL107" s="5"/>
      <c r="HM107" s="5"/>
      <c r="HN107" s="5"/>
      <c r="HO107" s="5"/>
      <c r="HP107" s="5"/>
      <c r="HQ107" s="5"/>
      <c r="HR107" s="5"/>
      <c r="HS107" s="5"/>
      <c r="HT107" s="5"/>
      <c r="HU107" s="5"/>
      <c r="HV107" s="5"/>
      <c r="HW107" s="5"/>
    </row>
    <row r="108" spans="1:231"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c r="CB108" s="5"/>
      <c r="CC108" s="5"/>
      <c r="CD108" s="5"/>
      <c r="CE108" s="5"/>
      <c r="CF108" s="5"/>
      <c r="CG108" s="5"/>
      <c r="CH108" s="5"/>
      <c r="CI108" s="5"/>
      <c r="CJ108" s="5"/>
      <c r="CK108" s="5"/>
      <c r="CL108" s="5"/>
      <c r="CM108" s="5"/>
      <c r="CN108" s="5"/>
      <c r="CO108" s="5"/>
      <c r="CP108" s="5"/>
      <c r="CQ108" s="5"/>
      <c r="CR108" s="5"/>
      <c r="CS108" s="5"/>
      <c r="CT108" s="5"/>
      <c r="CU108" s="5"/>
      <c r="CV108" s="5"/>
      <c r="CW108" s="5"/>
      <c r="CX108" s="5"/>
      <c r="CY108" s="5"/>
      <c r="CZ108" s="5"/>
      <c r="DA108" s="5"/>
      <c r="DB108" s="5"/>
      <c r="DC108" s="5"/>
      <c r="DD108" s="5"/>
      <c r="DE108" s="5"/>
      <c r="DF108" s="5"/>
      <c r="DG108" s="5"/>
      <c r="DH108" s="5"/>
      <c r="DI108" s="5"/>
      <c r="DJ108" s="5"/>
      <c r="DK108" s="5"/>
      <c r="DL108" s="5"/>
      <c r="DM108" s="5"/>
      <c r="DN108" s="5"/>
      <c r="DO108" s="5"/>
      <c r="DP108" s="5"/>
      <c r="DQ108" s="5"/>
      <c r="DR108" s="5"/>
      <c r="DS108" s="5"/>
      <c r="DT108" s="5"/>
      <c r="DU108" s="5"/>
      <c r="DV108" s="5"/>
      <c r="DW108" s="5"/>
      <c r="DX108" s="5"/>
      <c r="DY108" s="5"/>
      <c r="DZ108" s="5"/>
      <c r="EA108" s="5"/>
      <c r="EB108" s="5"/>
      <c r="EC108" s="5"/>
      <c r="ED108" s="5"/>
      <c r="EE108" s="5"/>
      <c r="EF108" s="5"/>
      <c r="EG108" s="5"/>
      <c r="EH108" s="5"/>
      <c r="EI108" s="5"/>
      <c r="EJ108" s="5"/>
      <c r="EK108" s="5"/>
      <c r="EL108" s="5"/>
      <c r="EM108" s="5"/>
      <c r="EN108" s="5"/>
      <c r="EO108" s="5"/>
      <c r="EP108" s="5"/>
      <c r="EQ108" s="5"/>
      <c r="ER108" s="5"/>
      <c r="ES108" s="5"/>
      <c r="ET108" s="5"/>
      <c r="EU108" s="5"/>
      <c r="EV108" s="5"/>
      <c r="EW108" s="5"/>
      <c r="EX108" s="5"/>
      <c r="EY108" s="5"/>
      <c r="EZ108" s="5"/>
      <c r="FA108" s="5"/>
      <c r="FB108" s="5"/>
      <c r="FC108" s="5"/>
      <c r="FD108" s="5"/>
      <c r="FE108" s="5"/>
      <c r="FF108" s="5"/>
      <c r="FG108" s="5"/>
      <c r="FH108" s="5"/>
      <c r="FI108" s="5"/>
      <c r="FJ108" s="5"/>
      <c r="FK108" s="5"/>
      <c r="FL108" s="5"/>
      <c r="FM108" s="5"/>
      <c r="FN108" s="5"/>
      <c r="FO108" s="5"/>
      <c r="FP108" s="5"/>
      <c r="FQ108" s="5"/>
      <c r="FR108" s="5"/>
      <c r="FS108" s="5"/>
      <c r="FT108" s="5"/>
      <c r="FU108" s="5"/>
      <c r="FV108" s="5"/>
      <c r="FW108" s="5"/>
      <c r="FX108" s="5"/>
      <c r="FY108" s="5"/>
      <c r="FZ108" s="5"/>
      <c r="GA108" s="5"/>
      <c r="GB108" s="5"/>
      <c r="GC108" s="5"/>
      <c r="GD108" s="5"/>
      <c r="GE108" s="5"/>
      <c r="GF108" s="5"/>
      <c r="GG108" s="5"/>
      <c r="GH108" s="5"/>
      <c r="GI108" s="5"/>
      <c r="GJ108" s="5"/>
      <c r="GK108" s="5"/>
      <c r="GL108" s="5"/>
      <c r="GM108" s="5"/>
      <c r="GN108" s="5"/>
      <c r="GO108" s="5"/>
      <c r="GP108" s="5"/>
      <c r="GQ108" s="5"/>
      <c r="GR108" s="5"/>
      <c r="GS108" s="5"/>
      <c r="GT108" s="5"/>
      <c r="GU108" s="5"/>
      <c r="GV108" s="5"/>
      <c r="GW108" s="5"/>
      <c r="GX108" s="5"/>
      <c r="GY108" s="5"/>
      <c r="GZ108" s="5"/>
      <c r="HA108" s="5"/>
      <c r="HB108" s="5"/>
      <c r="HC108" s="5"/>
      <c r="HD108" s="5"/>
      <c r="HE108" s="5"/>
      <c r="HF108" s="5"/>
      <c r="HG108" s="5"/>
      <c r="HH108" s="5"/>
      <c r="HI108" s="5"/>
      <c r="HJ108" s="5"/>
      <c r="HK108" s="5"/>
      <c r="HL108" s="5"/>
      <c r="HM108" s="5"/>
      <c r="HN108" s="5"/>
      <c r="HO108" s="5"/>
      <c r="HP108" s="5"/>
      <c r="HQ108" s="5"/>
      <c r="HR108" s="5"/>
      <c r="HS108" s="5"/>
      <c r="HT108" s="5"/>
      <c r="HU108" s="5"/>
      <c r="HV108" s="5"/>
      <c r="HW108" s="5"/>
    </row>
    <row r="109" spans="1:231"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5"/>
      <c r="CC109" s="5"/>
      <c r="CD109" s="5"/>
      <c r="CE109" s="5"/>
      <c r="CF109" s="5"/>
      <c r="CG109" s="5"/>
      <c r="CH109" s="5"/>
      <c r="CI109" s="5"/>
      <c r="CJ109" s="5"/>
      <c r="CK109" s="5"/>
      <c r="CL109" s="5"/>
      <c r="CM109" s="5"/>
      <c r="CN109" s="5"/>
      <c r="CO109" s="5"/>
      <c r="CP109" s="5"/>
      <c r="CQ109" s="5"/>
      <c r="CR109" s="5"/>
      <c r="CS109" s="5"/>
      <c r="CT109" s="5"/>
      <c r="CU109" s="5"/>
      <c r="CV109" s="5"/>
      <c r="CW109" s="5"/>
      <c r="CX109" s="5"/>
      <c r="CY109" s="5"/>
      <c r="CZ109" s="5"/>
      <c r="DA109" s="5"/>
      <c r="DB109" s="5"/>
      <c r="DC109" s="5"/>
      <c r="DD109" s="5"/>
      <c r="DE109" s="5"/>
      <c r="DF109" s="5"/>
      <c r="DG109" s="5"/>
      <c r="DH109" s="5"/>
      <c r="DI109" s="5"/>
      <c r="DJ109" s="5"/>
      <c r="DK109" s="5"/>
      <c r="DL109" s="5"/>
      <c r="DM109" s="5"/>
      <c r="DN109" s="5"/>
      <c r="DO109" s="5"/>
      <c r="DP109" s="5"/>
      <c r="DQ109" s="5"/>
      <c r="DR109" s="5"/>
      <c r="DS109" s="5"/>
      <c r="DT109" s="5"/>
      <c r="DU109" s="5"/>
      <c r="DV109" s="5"/>
      <c r="DW109" s="5"/>
      <c r="DX109" s="5"/>
      <c r="DY109" s="5"/>
      <c r="DZ109" s="5"/>
      <c r="EA109" s="5"/>
      <c r="EB109" s="5"/>
      <c r="EC109" s="5"/>
      <c r="ED109" s="5"/>
      <c r="EE109" s="5"/>
      <c r="EF109" s="5"/>
      <c r="EG109" s="5"/>
      <c r="EH109" s="5"/>
      <c r="EI109" s="5"/>
      <c r="EJ109" s="5"/>
      <c r="EK109" s="5"/>
      <c r="EL109" s="5"/>
      <c r="EM109" s="5"/>
      <c r="EN109" s="5"/>
      <c r="EO109" s="5"/>
      <c r="EP109" s="5"/>
      <c r="EQ109" s="5"/>
      <c r="ER109" s="5"/>
      <c r="ES109" s="5"/>
      <c r="ET109" s="5"/>
      <c r="EU109" s="5"/>
      <c r="EV109" s="5"/>
      <c r="EW109" s="5"/>
      <c r="EX109" s="5"/>
      <c r="EY109" s="5"/>
      <c r="EZ109" s="5"/>
      <c r="FA109" s="5"/>
      <c r="FB109" s="5"/>
      <c r="FC109" s="5"/>
      <c r="FD109" s="5"/>
      <c r="FE109" s="5"/>
      <c r="FF109" s="5"/>
      <c r="FG109" s="5"/>
      <c r="FH109" s="5"/>
      <c r="FI109" s="5"/>
      <c r="FJ109" s="5"/>
      <c r="FK109" s="5"/>
      <c r="FL109" s="5"/>
      <c r="FM109" s="5"/>
      <c r="FN109" s="5"/>
      <c r="FO109" s="5"/>
      <c r="FP109" s="5"/>
      <c r="FQ109" s="5"/>
      <c r="FR109" s="5"/>
      <c r="FS109" s="5"/>
      <c r="FT109" s="5"/>
      <c r="FU109" s="5"/>
      <c r="FV109" s="5"/>
      <c r="FW109" s="5"/>
      <c r="FX109" s="5"/>
      <c r="FY109" s="5"/>
      <c r="FZ109" s="5"/>
      <c r="GA109" s="5"/>
      <c r="GB109" s="5"/>
      <c r="GC109" s="5"/>
      <c r="GD109" s="5"/>
      <c r="GE109" s="5"/>
      <c r="GF109" s="5"/>
      <c r="GG109" s="5"/>
      <c r="GH109" s="5"/>
      <c r="GI109" s="5"/>
      <c r="GJ109" s="5"/>
      <c r="GK109" s="5"/>
      <c r="GL109" s="5"/>
      <c r="GM109" s="5"/>
      <c r="GN109" s="5"/>
      <c r="GO109" s="5"/>
      <c r="GP109" s="5"/>
      <c r="GQ109" s="5"/>
      <c r="GR109" s="5"/>
      <c r="GS109" s="5"/>
      <c r="GT109" s="5"/>
      <c r="GU109" s="5"/>
      <c r="GV109" s="5"/>
      <c r="GW109" s="5"/>
      <c r="GX109" s="5"/>
      <c r="GY109" s="5"/>
      <c r="GZ109" s="5"/>
      <c r="HA109" s="5"/>
      <c r="HB109" s="5"/>
      <c r="HC109" s="5"/>
      <c r="HD109" s="5"/>
      <c r="HE109" s="5"/>
      <c r="HF109" s="5"/>
      <c r="HG109" s="5"/>
      <c r="HH109" s="5"/>
      <c r="HI109" s="5"/>
      <c r="HJ109" s="5"/>
      <c r="HK109" s="5"/>
      <c r="HL109" s="5"/>
      <c r="HM109" s="5"/>
      <c r="HN109" s="5"/>
      <c r="HO109" s="5"/>
      <c r="HP109" s="5"/>
      <c r="HQ109" s="5"/>
      <c r="HR109" s="5"/>
      <c r="HS109" s="5"/>
      <c r="HT109" s="5"/>
      <c r="HU109" s="5"/>
      <c r="HV109" s="5"/>
      <c r="HW109" s="5"/>
    </row>
    <row r="110" spans="1:231" x14ac:dyDescent="0.2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E110" s="5"/>
      <c r="CF110" s="5"/>
      <c r="CG110" s="5"/>
      <c r="CH110" s="5"/>
      <c r="CI110" s="5"/>
      <c r="CJ110" s="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c r="DI110" s="5"/>
      <c r="DJ110" s="5"/>
      <c r="DK110" s="5"/>
      <c r="DL110" s="5"/>
      <c r="DM110" s="5"/>
      <c r="DN110" s="5"/>
      <c r="DO110" s="5"/>
      <c r="DP110" s="5"/>
      <c r="DQ110" s="5"/>
      <c r="DR110" s="5"/>
      <c r="DS110" s="5"/>
      <c r="DT110" s="5"/>
      <c r="DU110" s="5"/>
      <c r="DV110" s="5"/>
      <c r="DW110" s="5"/>
      <c r="DX110" s="5"/>
      <c r="DY110" s="5"/>
      <c r="DZ110" s="5"/>
      <c r="EA110" s="5"/>
      <c r="EB110" s="5"/>
      <c r="EC110" s="5"/>
      <c r="ED110" s="5"/>
      <c r="EE110" s="5"/>
      <c r="EF110" s="5"/>
      <c r="EG110" s="5"/>
      <c r="EH110" s="5"/>
      <c r="EI110" s="5"/>
      <c r="EJ110" s="5"/>
      <c r="EK110" s="5"/>
      <c r="EL110" s="5"/>
      <c r="EM110" s="5"/>
      <c r="EN110" s="5"/>
      <c r="EO110" s="5"/>
      <c r="EP110" s="5"/>
      <c r="EQ110" s="5"/>
      <c r="ER110" s="5"/>
      <c r="ES110" s="5"/>
      <c r="ET110" s="5"/>
      <c r="EU110" s="5"/>
      <c r="EV110" s="5"/>
      <c r="EW110" s="5"/>
      <c r="EX110" s="5"/>
      <c r="EY110" s="5"/>
      <c r="EZ110" s="5"/>
      <c r="FA110" s="5"/>
      <c r="FB110" s="5"/>
      <c r="FC110" s="5"/>
      <c r="FD110" s="5"/>
      <c r="FE110" s="5"/>
      <c r="FF110" s="5"/>
      <c r="FG110" s="5"/>
      <c r="FH110" s="5"/>
      <c r="FI110" s="5"/>
      <c r="FJ110" s="5"/>
      <c r="FK110" s="5"/>
      <c r="FL110" s="5"/>
      <c r="FM110" s="5"/>
      <c r="FN110" s="5"/>
      <c r="FO110" s="5"/>
      <c r="FP110" s="5"/>
      <c r="FQ110" s="5"/>
      <c r="FR110" s="5"/>
      <c r="FS110" s="5"/>
      <c r="FT110" s="5"/>
      <c r="FU110" s="5"/>
      <c r="FV110" s="5"/>
      <c r="FW110" s="5"/>
      <c r="FX110" s="5"/>
      <c r="FY110" s="5"/>
      <c r="FZ110" s="5"/>
      <c r="GA110" s="5"/>
      <c r="GB110" s="5"/>
      <c r="GC110" s="5"/>
      <c r="GD110" s="5"/>
      <c r="GE110" s="5"/>
      <c r="GF110" s="5"/>
      <c r="GG110" s="5"/>
      <c r="GH110" s="5"/>
      <c r="GI110" s="5"/>
      <c r="GJ110" s="5"/>
      <c r="GK110" s="5"/>
      <c r="GL110" s="5"/>
      <c r="GM110" s="5"/>
      <c r="GN110" s="5"/>
      <c r="GO110" s="5"/>
      <c r="GP110" s="5"/>
      <c r="GQ110" s="5"/>
      <c r="GR110" s="5"/>
      <c r="GS110" s="5"/>
      <c r="GT110" s="5"/>
      <c r="GU110" s="5"/>
      <c r="GV110" s="5"/>
      <c r="GW110" s="5"/>
      <c r="GX110" s="5"/>
      <c r="GY110" s="5"/>
      <c r="GZ110" s="5"/>
      <c r="HA110" s="5"/>
      <c r="HB110" s="5"/>
      <c r="HC110" s="5"/>
      <c r="HD110" s="5"/>
      <c r="HE110" s="5"/>
      <c r="HF110" s="5"/>
      <c r="HG110" s="5"/>
      <c r="HH110" s="5"/>
      <c r="HI110" s="5"/>
      <c r="HJ110" s="5"/>
      <c r="HK110" s="5"/>
      <c r="HL110" s="5"/>
      <c r="HM110" s="5"/>
      <c r="HN110" s="5"/>
      <c r="HO110" s="5"/>
      <c r="HP110" s="5"/>
      <c r="HQ110" s="5"/>
      <c r="HR110" s="5"/>
      <c r="HS110" s="5"/>
      <c r="HT110" s="5"/>
      <c r="HU110" s="5"/>
      <c r="HV110" s="5"/>
      <c r="HW110" s="5"/>
    </row>
    <row r="111" spans="1:231" x14ac:dyDescent="0.2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c r="CD111" s="5"/>
      <c r="CE111" s="5"/>
      <c r="CF111" s="5"/>
      <c r="CG111" s="5"/>
      <c r="CH111" s="5"/>
      <c r="CI111" s="5"/>
      <c r="CJ111" s="5"/>
      <c r="CK111" s="5"/>
      <c r="CL111" s="5"/>
      <c r="CM111" s="5"/>
      <c r="CN111" s="5"/>
      <c r="CO111" s="5"/>
      <c r="CP111" s="5"/>
      <c r="CQ111" s="5"/>
      <c r="CR111" s="5"/>
      <c r="CS111" s="5"/>
      <c r="CT111" s="5"/>
      <c r="CU111" s="5"/>
      <c r="CV111" s="5"/>
      <c r="CW111" s="5"/>
      <c r="CX111" s="5"/>
      <c r="CY111" s="5"/>
      <c r="CZ111" s="5"/>
      <c r="DA111" s="5"/>
      <c r="DB111" s="5"/>
      <c r="DC111" s="5"/>
      <c r="DD111" s="5"/>
      <c r="DE111" s="5"/>
      <c r="DF111" s="5"/>
      <c r="DG111" s="5"/>
      <c r="DH111" s="5"/>
      <c r="DI111" s="5"/>
      <c r="DJ111" s="5"/>
      <c r="DK111" s="5"/>
      <c r="DL111" s="5"/>
      <c r="DM111" s="5"/>
      <c r="DN111" s="5"/>
      <c r="DO111" s="5"/>
      <c r="DP111" s="5"/>
      <c r="DQ111" s="5"/>
      <c r="DR111" s="5"/>
      <c r="DS111" s="5"/>
      <c r="DT111" s="5"/>
      <c r="DU111" s="5"/>
      <c r="DV111" s="5"/>
      <c r="DW111" s="5"/>
      <c r="DX111" s="5"/>
      <c r="DY111" s="5"/>
      <c r="DZ111" s="5"/>
      <c r="EA111" s="5"/>
      <c r="EB111" s="5"/>
      <c r="EC111" s="5"/>
      <c r="ED111" s="5"/>
      <c r="EE111" s="5"/>
      <c r="EF111" s="5"/>
      <c r="EG111" s="5"/>
      <c r="EH111" s="5"/>
      <c r="EI111" s="5"/>
      <c r="EJ111" s="5"/>
      <c r="EK111" s="5"/>
      <c r="EL111" s="5"/>
      <c r="EM111" s="5"/>
      <c r="EN111" s="5"/>
      <c r="EO111" s="5"/>
      <c r="EP111" s="5"/>
      <c r="EQ111" s="5"/>
      <c r="ER111" s="5"/>
      <c r="ES111" s="5"/>
      <c r="ET111" s="5"/>
      <c r="EU111" s="5"/>
      <c r="EV111" s="5"/>
      <c r="EW111" s="5"/>
      <c r="EX111" s="5"/>
      <c r="EY111" s="5"/>
      <c r="EZ111" s="5"/>
      <c r="FA111" s="5"/>
      <c r="FB111" s="5"/>
      <c r="FC111" s="5"/>
      <c r="FD111" s="5"/>
      <c r="FE111" s="5"/>
      <c r="FF111" s="5"/>
      <c r="FG111" s="5"/>
      <c r="FH111" s="5"/>
      <c r="FI111" s="5"/>
      <c r="FJ111" s="5"/>
      <c r="FK111" s="5"/>
      <c r="FL111" s="5"/>
      <c r="FM111" s="5"/>
      <c r="FN111" s="5"/>
      <c r="FO111" s="5"/>
      <c r="FP111" s="5"/>
      <c r="FQ111" s="5"/>
      <c r="FR111" s="5"/>
      <c r="FS111" s="5"/>
      <c r="FT111" s="5"/>
      <c r="FU111" s="5"/>
      <c r="FV111" s="5"/>
      <c r="FW111" s="5"/>
      <c r="FX111" s="5"/>
      <c r="FY111" s="5"/>
      <c r="FZ111" s="5"/>
      <c r="GA111" s="5"/>
      <c r="GB111" s="5"/>
      <c r="GC111" s="5"/>
      <c r="GD111" s="5"/>
      <c r="GE111" s="5"/>
      <c r="GF111" s="5"/>
      <c r="GG111" s="5"/>
      <c r="GH111" s="5"/>
      <c r="GI111" s="5"/>
      <c r="GJ111" s="5"/>
      <c r="GK111" s="5"/>
      <c r="GL111" s="5"/>
      <c r="GM111" s="5"/>
      <c r="GN111" s="5"/>
      <c r="GO111" s="5"/>
      <c r="GP111" s="5"/>
      <c r="GQ111" s="5"/>
      <c r="GR111" s="5"/>
      <c r="GS111" s="5"/>
      <c r="GT111" s="5"/>
      <c r="GU111" s="5"/>
      <c r="GV111" s="5"/>
      <c r="GW111" s="5"/>
      <c r="GX111" s="5"/>
      <c r="GY111" s="5"/>
      <c r="GZ111" s="5"/>
      <c r="HA111" s="5"/>
      <c r="HB111" s="5"/>
      <c r="HC111" s="5"/>
      <c r="HD111" s="5"/>
      <c r="HE111" s="5"/>
      <c r="HF111" s="5"/>
      <c r="HG111" s="5"/>
      <c r="HH111" s="5"/>
      <c r="HI111" s="5"/>
      <c r="HJ111" s="5"/>
      <c r="HK111" s="5"/>
      <c r="HL111" s="5"/>
      <c r="HM111" s="5"/>
      <c r="HN111" s="5"/>
      <c r="HO111" s="5"/>
      <c r="HP111" s="5"/>
      <c r="HQ111" s="5"/>
      <c r="HR111" s="5"/>
      <c r="HS111" s="5"/>
      <c r="HT111" s="5"/>
      <c r="HU111" s="5"/>
      <c r="HV111" s="5"/>
      <c r="HW111" s="5"/>
    </row>
    <row r="112" spans="1:231" x14ac:dyDescent="0.2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5"/>
      <c r="CE112" s="5"/>
      <c r="CF112" s="5"/>
      <c r="CG112" s="5"/>
      <c r="CH112" s="5"/>
      <c r="CI112" s="5"/>
      <c r="CJ112" s="5"/>
      <c r="CK112" s="5"/>
      <c r="CL112" s="5"/>
      <c r="CM112" s="5"/>
      <c r="CN112" s="5"/>
      <c r="CO112" s="5"/>
      <c r="CP112" s="5"/>
      <c r="CQ112" s="5"/>
      <c r="CR112" s="5"/>
      <c r="CS112" s="5"/>
      <c r="CT112" s="5"/>
      <c r="CU112" s="5"/>
      <c r="CV112" s="5"/>
      <c r="CW112" s="5"/>
      <c r="CX112" s="5"/>
      <c r="CY112" s="5"/>
      <c r="CZ112" s="5"/>
      <c r="DA112" s="5"/>
      <c r="DB112" s="5"/>
      <c r="DC112" s="5"/>
      <c r="DD112" s="5"/>
      <c r="DE112" s="5"/>
      <c r="DF112" s="5"/>
      <c r="DG112" s="5"/>
      <c r="DH112" s="5"/>
      <c r="DI112" s="5"/>
      <c r="DJ112" s="5"/>
      <c r="DK112" s="5"/>
      <c r="DL112" s="5"/>
      <c r="DM112" s="5"/>
      <c r="DN112" s="5"/>
      <c r="DO112" s="5"/>
      <c r="DP112" s="5"/>
      <c r="DQ112" s="5"/>
      <c r="DR112" s="5"/>
      <c r="DS112" s="5"/>
      <c r="DT112" s="5"/>
      <c r="DU112" s="5"/>
      <c r="DV112" s="5"/>
      <c r="DW112" s="5"/>
      <c r="DX112" s="5"/>
      <c r="DY112" s="5"/>
      <c r="DZ112" s="5"/>
      <c r="EA112" s="5"/>
      <c r="EB112" s="5"/>
      <c r="EC112" s="5"/>
      <c r="ED112" s="5"/>
      <c r="EE112" s="5"/>
      <c r="EF112" s="5"/>
      <c r="EG112" s="5"/>
      <c r="EH112" s="5"/>
      <c r="EI112" s="5"/>
      <c r="EJ112" s="5"/>
      <c r="EK112" s="5"/>
      <c r="EL112" s="5"/>
      <c r="EM112" s="5"/>
      <c r="EN112" s="5"/>
      <c r="EO112" s="5"/>
      <c r="EP112" s="5"/>
      <c r="EQ112" s="5"/>
      <c r="ER112" s="5"/>
      <c r="ES112" s="5"/>
      <c r="ET112" s="5"/>
      <c r="EU112" s="5"/>
      <c r="EV112" s="5"/>
      <c r="EW112" s="5"/>
      <c r="EX112" s="5"/>
      <c r="EY112" s="5"/>
      <c r="EZ112" s="5"/>
      <c r="FA112" s="5"/>
      <c r="FB112" s="5"/>
      <c r="FC112" s="5"/>
      <c r="FD112" s="5"/>
      <c r="FE112" s="5"/>
      <c r="FF112" s="5"/>
      <c r="FG112" s="5"/>
      <c r="FH112" s="5"/>
      <c r="FI112" s="5"/>
      <c r="FJ112" s="5"/>
      <c r="FK112" s="5"/>
      <c r="FL112" s="5"/>
      <c r="FM112" s="5"/>
      <c r="FN112" s="5"/>
      <c r="FO112" s="5"/>
      <c r="FP112" s="5"/>
      <c r="FQ112" s="5"/>
      <c r="FR112" s="5"/>
      <c r="FS112" s="5"/>
      <c r="FT112" s="5"/>
      <c r="FU112" s="5"/>
      <c r="FV112" s="5"/>
      <c r="FW112" s="5"/>
      <c r="FX112" s="5"/>
      <c r="FY112" s="5"/>
      <c r="FZ112" s="5"/>
      <c r="GA112" s="5"/>
      <c r="GB112" s="5"/>
      <c r="GC112" s="5"/>
      <c r="GD112" s="5"/>
      <c r="GE112" s="5"/>
      <c r="GF112" s="5"/>
      <c r="GG112" s="5"/>
      <c r="GH112" s="5"/>
      <c r="GI112" s="5"/>
      <c r="GJ112" s="5"/>
      <c r="GK112" s="5"/>
      <c r="GL112" s="5"/>
      <c r="GM112" s="5"/>
      <c r="GN112" s="5"/>
      <c r="GO112" s="5"/>
      <c r="GP112" s="5"/>
      <c r="GQ112" s="5"/>
      <c r="GR112" s="5"/>
      <c r="GS112" s="5"/>
      <c r="GT112" s="5"/>
      <c r="GU112" s="5"/>
      <c r="GV112" s="5"/>
      <c r="GW112" s="5"/>
      <c r="GX112" s="5"/>
      <c r="GY112" s="5"/>
      <c r="GZ112" s="5"/>
      <c r="HA112" s="5"/>
      <c r="HB112" s="5"/>
      <c r="HC112" s="5"/>
      <c r="HD112" s="5"/>
      <c r="HE112" s="5"/>
      <c r="HF112" s="5"/>
      <c r="HG112" s="5"/>
      <c r="HH112" s="5"/>
      <c r="HI112" s="5"/>
      <c r="HJ112" s="5"/>
      <c r="HK112" s="5"/>
      <c r="HL112" s="5"/>
      <c r="HM112" s="5"/>
      <c r="HN112" s="5"/>
      <c r="HO112" s="5"/>
      <c r="HP112" s="5"/>
      <c r="HQ112" s="5"/>
      <c r="HR112" s="5"/>
      <c r="HS112" s="5"/>
      <c r="HT112" s="5"/>
      <c r="HU112" s="5"/>
      <c r="HV112" s="5"/>
      <c r="HW112" s="5"/>
    </row>
    <row r="113" spans="1:231"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c r="CE113" s="5"/>
      <c r="CF113" s="5"/>
      <c r="CG113" s="5"/>
      <c r="CH113" s="5"/>
      <c r="CI113" s="5"/>
      <c r="CJ113" s="5"/>
      <c r="CK113" s="5"/>
      <c r="CL113" s="5"/>
      <c r="CM113" s="5"/>
      <c r="CN113" s="5"/>
      <c r="CO113" s="5"/>
      <c r="CP113" s="5"/>
      <c r="CQ113" s="5"/>
      <c r="CR113" s="5"/>
      <c r="CS113" s="5"/>
      <c r="CT113" s="5"/>
      <c r="CU113" s="5"/>
      <c r="CV113" s="5"/>
      <c r="CW113" s="5"/>
      <c r="CX113" s="5"/>
      <c r="CY113" s="5"/>
      <c r="CZ113" s="5"/>
      <c r="DA113" s="5"/>
      <c r="DB113" s="5"/>
      <c r="DC113" s="5"/>
      <c r="DD113" s="5"/>
      <c r="DE113" s="5"/>
      <c r="DF113" s="5"/>
      <c r="DG113" s="5"/>
      <c r="DH113" s="5"/>
      <c r="DI113" s="5"/>
      <c r="DJ113" s="5"/>
      <c r="DK113" s="5"/>
      <c r="DL113" s="5"/>
      <c r="DM113" s="5"/>
      <c r="DN113" s="5"/>
      <c r="DO113" s="5"/>
      <c r="DP113" s="5"/>
      <c r="DQ113" s="5"/>
      <c r="DR113" s="5"/>
      <c r="DS113" s="5"/>
      <c r="DT113" s="5"/>
      <c r="DU113" s="5"/>
      <c r="DV113" s="5"/>
      <c r="DW113" s="5"/>
      <c r="DX113" s="5"/>
      <c r="DY113" s="5"/>
      <c r="DZ113" s="5"/>
      <c r="EA113" s="5"/>
      <c r="EB113" s="5"/>
      <c r="EC113" s="5"/>
      <c r="ED113" s="5"/>
      <c r="EE113" s="5"/>
      <c r="EF113" s="5"/>
      <c r="EG113" s="5"/>
      <c r="EH113" s="5"/>
      <c r="EI113" s="5"/>
      <c r="EJ113" s="5"/>
      <c r="EK113" s="5"/>
      <c r="EL113" s="5"/>
      <c r="EM113" s="5"/>
      <c r="EN113" s="5"/>
      <c r="EO113" s="5"/>
      <c r="EP113" s="5"/>
      <c r="EQ113" s="5"/>
      <c r="ER113" s="5"/>
      <c r="ES113" s="5"/>
      <c r="ET113" s="5"/>
      <c r="EU113" s="5"/>
      <c r="EV113" s="5"/>
      <c r="EW113" s="5"/>
      <c r="EX113" s="5"/>
      <c r="EY113" s="5"/>
      <c r="EZ113" s="5"/>
      <c r="FA113" s="5"/>
      <c r="FB113" s="5"/>
      <c r="FC113" s="5"/>
      <c r="FD113" s="5"/>
      <c r="FE113" s="5"/>
      <c r="FF113" s="5"/>
      <c r="FG113" s="5"/>
      <c r="FH113" s="5"/>
      <c r="FI113" s="5"/>
      <c r="FJ113" s="5"/>
      <c r="FK113" s="5"/>
      <c r="FL113" s="5"/>
      <c r="FM113" s="5"/>
      <c r="FN113" s="5"/>
      <c r="FO113" s="5"/>
      <c r="FP113" s="5"/>
      <c r="FQ113" s="5"/>
      <c r="FR113" s="5"/>
      <c r="FS113" s="5"/>
      <c r="FT113" s="5"/>
      <c r="FU113" s="5"/>
      <c r="FV113" s="5"/>
      <c r="FW113" s="5"/>
      <c r="FX113" s="5"/>
      <c r="FY113" s="5"/>
      <c r="FZ113" s="5"/>
      <c r="GA113" s="5"/>
      <c r="GB113" s="5"/>
      <c r="GC113" s="5"/>
      <c r="GD113" s="5"/>
      <c r="GE113" s="5"/>
      <c r="GF113" s="5"/>
      <c r="GG113" s="5"/>
      <c r="GH113" s="5"/>
      <c r="GI113" s="5"/>
      <c r="GJ113" s="5"/>
      <c r="GK113" s="5"/>
      <c r="GL113" s="5"/>
      <c r="GM113" s="5"/>
      <c r="GN113" s="5"/>
      <c r="GO113" s="5"/>
      <c r="GP113" s="5"/>
      <c r="GQ113" s="5"/>
      <c r="GR113" s="5"/>
      <c r="GS113" s="5"/>
      <c r="GT113" s="5"/>
      <c r="GU113" s="5"/>
      <c r="GV113" s="5"/>
      <c r="GW113" s="5"/>
      <c r="GX113" s="5"/>
      <c r="GY113" s="5"/>
      <c r="GZ113" s="5"/>
      <c r="HA113" s="5"/>
      <c r="HB113" s="5"/>
      <c r="HC113" s="5"/>
      <c r="HD113" s="5"/>
      <c r="HE113" s="5"/>
      <c r="HF113" s="5"/>
      <c r="HG113" s="5"/>
      <c r="HH113" s="5"/>
      <c r="HI113" s="5"/>
      <c r="HJ113" s="5"/>
      <c r="HK113" s="5"/>
      <c r="HL113" s="5"/>
      <c r="HM113" s="5"/>
      <c r="HN113" s="5"/>
      <c r="HO113" s="5"/>
      <c r="HP113" s="5"/>
      <c r="HQ113" s="5"/>
      <c r="HR113" s="5"/>
      <c r="HS113" s="5"/>
      <c r="HT113" s="5"/>
      <c r="HU113" s="5"/>
      <c r="HV113" s="5"/>
      <c r="HW113" s="5"/>
    </row>
    <row r="114" spans="1:231"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5"/>
      <c r="CB114" s="5"/>
      <c r="CC114" s="5"/>
      <c r="CD114" s="5"/>
      <c r="CE114" s="5"/>
      <c r="CF114" s="5"/>
      <c r="CG114" s="5"/>
      <c r="CH114" s="5"/>
      <c r="CI114" s="5"/>
      <c r="CJ114" s="5"/>
      <c r="CK114" s="5"/>
      <c r="CL114" s="5"/>
      <c r="CM114" s="5"/>
      <c r="CN114" s="5"/>
      <c r="CO114" s="5"/>
      <c r="CP114" s="5"/>
      <c r="CQ114" s="5"/>
      <c r="CR114" s="5"/>
      <c r="CS114" s="5"/>
      <c r="CT114" s="5"/>
      <c r="CU114" s="5"/>
      <c r="CV114" s="5"/>
      <c r="CW114" s="5"/>
      <c r="CX114" s="5"/>
      <c r="CY114" s="5"/>
      <c r="CZ114" s="5"/>
      <c r="DA114" s="5"/>
      <c r="DB114" s="5"/>
      <c r="DC114" s="5"/>
      <c r="DD114" s="5"/>
      <c r="DE114" s="5"/>
      <c r="DF114" s="5"/>
      <c r="DG114" s="5"/>
      <c r="DH114" s="5"/>
      <c r="DI114" s="5"/>
      <c r="DJ114" s="5"/>
      <c r="DK114" s="5"/>
      <c r="DL114" s="5"/>
      <c r="DM114" s="5"/>
      <c r="DN114" s="5"/>
      <c r="DO114" s="5"/>
      <c r="DP114" s="5"/>
      <c r="DQ114" s="5"/>
      <c r="DR114" s="5"/>
      <c r="DS114" s="5"/>
      <c r="DT114" s="5"/>
      <c r="DU114" s="5"/>
      <c r="DV114" s="5"/>
      <c r="DW114" s="5"/>
      <c r="DX114" s="5"/>
      <c r="DY114" s="5"/>
      <c r="DZ114" s="5"/>
      <c r="EA114" s="5"/>
      <c r="EB114" s="5"/>
      <c r="EC114" s="5"/>
      <c r="ED114" s="5"/>
      <c r="EE114" s="5"/>
      <c r="EF114" s="5"/>
      <c r="EG114" s="5"/>
      <c r="EH114" s="5"/>
      <c r="EI114" s="5"/>
      <c r="EJ114" s="5"/>
      <c r="EK114" s="5"/>
      <c r="EL114" s="5"/>
      <c r="EM114" s="5"/>
      <c r="EN114" s="5"/>
      <c r="EO114" s="5"/>
      <c r="EP114" s="5"/>
      <c r="EQ114" s="5"/>
      <c r="ER114" s="5"/>
      <c r="ES114" s="5"/>
      <c r="ET114" s="5"/>
      <c r="EU114" s="5"/>
      <c r="EV114" s="5"/>
      <c r="EW114" s="5"/>
      <c r="EX114" s="5"/>
      <c r="EY114" s="5"/>
      <c r="EZ114" s="5"/>
      <c r="FA114" s="5"/>
      <c r="FB114" s="5"/>
      <c r="FC114" s="5"/>
      <c r="FD114" s="5"/>
      <c r="FE114" s="5"/>
      <c r="FF114" s="5"/>
      <c r="FG114" s="5"/>
      <c r="FH114" s="5"/>
      <c r="FI114" s="5"/>
      <c r="FJ114" s="5"/>
      <c r="FK114" s="5"/>
      <c r="FL114" s="5"/>
      <c r="FM114" s="5"/>
      <c r="FN114" s="5"/>
      <c r="FO114" s="5"/>
      <c r="FP114" s="5"/>
      <c r="FQ114" s="5"/>
      <c r="FR114" s="5"/>
      <c r="FS114" s="5"/>
      <c r="FT114" s="5"/>
      <c r="FU114" s="5"/>
      <c r="FV114" s="5"/>
      <c r="FW114" s="5"/>
      <c r="FX114" s="5"/>
      <c r="FY114" s="5"/>
      <c r="FZ114" s="5"/>
      <c r="GA114" s="5"/>
      <c r="GB114" s="5"/>
      <c r="GC114" s="5"/>
      <c r="GD114" s="5"/>
      <c r="GE114" s="5"/>
      <c r="GF114" s="5"/>
      <c r="GG114" s="5"/>
      <c r="GH114" s="5"/>
      <c r="GI114" s="5"/>
      <c r="GJ114" s="5"/>
      <c r="GK114" s="5"/>
      <c r="GL114" s="5"/>
      <c r="GM114" s="5"/>
      <c r="GN114" s="5"/>
      <c r="GO114" s="5"/>
      <c r="GP114" s="5"/>
      <c r="GQ114" s="5"/>
      <c r="GR114" s="5"/>
      <c r="GS114" s="5"/>
      <c r="GT114" s="5"/>
      <c r="GU114" s="5"/>
      <c r="GV114" s="5"/>
      <c r="GW114" s="5"/>
      <c r="GX114" s="5"/>
      <c r="GY114" s="5"/>
      <c r="GZ114" s="5"/>
      <c r="HA114" s="5"/>
      <c r="HB114" s="5"/>
      <c r="HC114" s="5"/>
      <c r="HD114" s="5"/>
      <c r="HE114" s="5"/>
      <c r="HF114" s="5"/>
      <c r="HG114" s="5"/>
      <c r="HH114" s="5"/>
      <c r="HI114" s="5"/>
      <c r="HJ114" s="5"/>
      <c r="HK114" s="5"/>
      <c r="HL114" s="5"/>
      <c r="HM114" s="5"/>
      <c r="HN114" s="5"/>
      <c r="HO114" s="5"/>
      <c r="HP114" s="5"/>
      <c r="HQ114" s="5"/>
      <c r="HR114" s="5"/>
      <c r="HS114" s="5"/>
      <c r="HT114" s="5"/>
      <c r="HU114" s="5"/>
      <c r="HV114" s="5"/>
      <c r="HW114" s="5"/>
    </row>
    <row r="115" spans="1:231" x14ac:dyDescent="0.2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5"/>
      <c r="CB115" s="5"/>
      <c r="CC115" s="5"/>
      <c r="CD115" s="5"/>
      <c r="CE115" s="5"/>
      <c r="CF115" s="5"/>
      <c r="CG115" s="5"/>
      <c r="CH115" s="5"/>
      <c r="CI115" s="5"/>
      <c r="CJ115" s="5"/>
      <c r="CK115" s="5"/>
      <c r="CL115" s="5"/>
      <c r="CM115" s="5"/>
      <c r="CN115" s="5"/>
      <c r="CO115" s="5"/>
      <c r="CP115" s="5"/>
      <c r="CQ115" s="5"/>
      <c r="CR115" s="5"/>
      <c r="CS115" s="5"/>
      <c r="CT115" s="5"/>
      <c r="CU115" s="5"/>
      <c r="CV115" s="5"/>
      <c r="CW115" s="5"/>
      <c r="CX115" s="5"/>
      <c r="CY115" s="5"/>
      <c r="CZ115" s="5"/>
      <c r="DA115" s="5"/>
      <c r="DB115" s="5"/>
      <c r="DC115" s="5"/>
      <c r="DD115" s="5"/>
      <c r="DE115" s="5"/>
      <c r="DF115" s="5"/>
      <c r="DG115" s="5"/>
      <c r="DH115" s="5"/>
      <c r="DI115" s="5"/>
      <c r="DJ115" s="5"/>
      <c r="DK115" s="5"/>
      <c r="DL115" s="5"/>
      <c r="DM115" s="5"/>
      <c r="DN115" s="5"/>
      <c r="DO115" s="5"/>
      <c r="DP115" s="5"/>
      <c r="DQ115" s="5"/>
      <c r="DR115" s="5"/>
      <c r="DS115" s="5"/>
      <c r="DT115" s="5"/>
      <c r="DU115" s="5"/>
      <c r="DV115" s="5"/>
      <c r="DW115" s="5"/>
      <c r="DX115" s="5"/>
      <c r="DY115" s="5"/>
      <c r="DZ115" s="5"/>
      <c r="EA115" s="5"/>
      <c r="EB115" s="5"/>
      <c r="EC115" s="5"/>
      <c r="ED115" s="5"/>
      <c r="EE115" s="5"/>
      <c r="EF115" s="5"/>
      <c r="EG115" s="5"/>
      <c r="EH115" s="5"/>
      <c r="EI115" s="5"/>
      <c r="EJ115" s="5"/>
      <c r="EK115" s="5"/>
      <c r="EL115" s="5"/>
      <c r="EM115" s="5"/>
      <c r="EN115" s="5"/>
      <c r="EO115" s="5"/>
      <c r="EP115" s="5"/>
      <c r="EQ115" s="5"/>
      <c r="ER115" s="5"/>
      <c r="ES115" s="5"/>
      <c r="ET115" s="5"/>
      <c r="EU115" s="5"/>
      <c r="EV115" s="5"/>
      <c r="EW115" s="5"/>
      <c r="EX115" s="5"/>
      <c r="EY115" s="5"/>
      <c r="EZ115" s="5"/>
      <c r="FA115" s="5"/>
      <c r="FB115" s="5"/>
      <c r="FC115" s="5"/>
      <c r="FD115" s="5"/>
      <c r="FE115" s="5"/>
      <c r="FF115" s="5"/>
      <c r="FG115" s="5"/>
      <c r="FH115" s="5"/>
      <c r="FI115" s="5"/>
      <c r="FJ115" s="5"/>
      <c r="FK115" s="5"/>
      <c r="FL115" s="5"/>
      <c r="FM115" s="5"/>
      <c r="FN115" s="5"/>
      <c r="FO115" s="5"/>
      <c r="FP115" s="5"/>
      <c r="FQ115" s="5"/>
      <c r="FR115" s="5"/>
      <c r="FS115" s="5"/>
      <c r="FT115" s="5"/>
      <c r="FU115" s="5"/>
      <c r="FV115" s="5"/>
      <c r="FW115" s="5"/>
      <c r="FX115" s="5"/>
      <c r="FY115" s="5"/>
      <c r="FZ115" s="5"/>
      <c r="GA115" s="5"/>
      <c r="GB115" s="5"/>
      <c r="GC115" s="5"/>
      <c r="GD115" s="5"/>
      <c r="GE115" s="5"/>
      <c r="GF115" s="5"/>
      <c r="GG115" s="5"/>
      <c r="GH115" s="5"/>
      <c r="GI115" s="5"/>
      <c r="GJ115" s="5"/>
      <c r="GK115" s="5"/>
      <c r="GL115" s="5"/>
      <c r="GM115" s="5"/>
      <c r="GN115" s="5"/>
      <c r="GO115" s="5"/>
      <c r="GP115" s="5"/>
      <c r="GQ115" s="5"/>
      <c r="GR115" s="5"/>
      <c r="GS115" s="5"/>
      <c r="GT115" s="5"/>
      <c r="GU115" s="5"/>
      <c r="GV115" s="5"/>
      <c r="GW115" s="5"/>
      <c r="GX115" s="5"/>
      <c r="GY115" s="5"/>
      <c r="GZ115" s="5"/>
      <c r="HA115" s="5"/>
      <c r="HB115" s="5"/>
      <c r="HC115" s="5"/>
      <c r="HD115" s="5"/>
      <c r="HE115" s="5"/>
      <c r="HF115" s="5"/>
      <c r="HG115" s="5"/>
      <c r="HH115" s="5"/>
      <c r="HI115" s="5"/>
      <c r="HJ115" s="5"/>
      <c r="HK115" s="5"/>
      <c r="HL115" s="5"/>
      <c r="HM115" s="5"/>
      <c r="HN115" s="5"/>
      <c r="HO115" s="5"/>
      <c r="HP115" s="5"/>
      <c r="HQ115" s="5"/>
      <c r="HR115" s="5"/>
      <c r="HS115" s="5"/>
      <c r="HT115" s="5"/>
      <c r="HU115" s="5"/>
      <c r="HV115" s="5"/>
      <c r="HW115" s="5"/>
    </row>
    <row r="116" spans="1:231" x14ac:dyDescent="0.2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5"/>
      <c r="CB116" s="5"/>
      <c r="CC116" s="5"/>
      <c r="CD116" s="5"/>
      <c r="CE116" s="5"/>
      <c r="CF116" s="5"/>
      <c r="CG116" s="5"/>
      <c r="CH116" s="5"/>
      <c r="CI116" s="5"/>
      <c r="CJ116" s="5"/>
      <c r="CK116" s="5"/>
      <c r="CL116" s="5"/>
      <c r="CM116" s="5"/>
      <c r="CN116" s="5"/>
      <c r="CO116" s="5"/>
      <c r="CP116" s="5"/>
      <c r="CQ116" s="5"/>
      <c r="CR116" s="5"/>
      <c r="CS116" s="5"/>
      <c r="CT116" s="5"/>
      <c r="CU116" s="5"/>
      <c r="CV116" s="5"/>
      <c r="CW116" s="5"/>
      <c r="CX116" s="5"/>
      <c r="CY116" s="5"/>
      <c r="CZ116" s="5"/>
      <c r="DA116" s="5"/>
      <c r="DB116" s="5"/>
      <c r="DC116" s="5"/>
      <c r="DD116" s="5"/>
      <c r="DE116" s="5"/>
      <c r="DF116" s="5"/>
      <c r="DG116" s="5"/>
      <c r="DH116" s="5"/>
      <c r="DI116" s="5"/>
      <c r="DJ116" s="5"/>
      <c r="DK116" s="5"/>
      <c r="DL116" s="5"/>
      <c r="DM116" s="5"/>
      <c r="DN116" s="5"/>
      <c r="DO116" s="5"/>
      <c r="DP116" s="5"/>
      <c r="DQ116" s="5"/>
      <c r="DR116" s="5"/>
      <c r="DS116" s="5"/>
      <c r="DT116" s="5"/>
      <c r="DU116" s="5"/>
      <c r="DV116" s="5"/>
      <c r="DW116" s="5"/>
      <c r="DX116" s="5"/>
      <c r="DY116" s="5"/>
      <c r="DZ116" s="5"/>
      <c r="EA116" s="5"/>
      <c r="EB116" s="5"/>
      <c r="EC116" s="5"/>
      <c r="ED116" s="5"/>
      <c r="EE116" s="5"/>
      <c r="EF116" s="5"/>
      <c r="EG116" s="5"/>
      <c r="EH116" s="5"/>
      <c r="EI116" s="5"/>
      <c r="EJ116" s="5"/>
      <c r="EK116" s="5"/>
      <c r="EL116" s="5"/>
      <c r="EM116" s="5"/>
      <c r="EN116" s="5"/>
      <c r="EO116" s="5"/>
      <c r="EP116" s="5"/>
      <c r="EQ116" s="5"/>
      <c r="ER116" s="5"/>
      <c r="ES116" s="5"/>
      <c r="ET116" s="5"/>
      <c r="EU116" s="5"/>
      <c r="EV116" s="5"/>
      <c r="EW116" s="5"/>
      <c r="EX116" s="5"/>
      <c r="EY116" s="5"/>
      <c r="EZ116" s="5"/>
      <c r="FA116" s="5"/>
      <c r="FB116" s="5"/>
      <c r="FC116" s="5"/>
      <c r="FD116" s="5"/>
      <c r="FE116" s="5"/>
      <c r="FF116" s="5"/>
      <c r="FG116" s="5"/>
      <c r="FH116" s="5"/>
      <c r="FI116" s="5"/>
      <c r="FJ116" s="5"/>
      <c r="FK116" s="5"/>
      <c r="FL116" s="5"/>
      <c r="FM116" s="5"/>
      <c r="FN116" s="5"/>
      <c r="FO116" s="5"/>
      <c r="FP116" s="5"/>
      <c r="FQ116" s="5"/>
      <c r="FR116" s="5"/>
      <c r="FS116" s="5"/>
      <c r="FT116" s="5"/>
      <c r="FU116" s="5"/>
      <c r="FV116" s="5"/>
      <c r="FW116" s="5"/>
      <c r="FX116" s="5"/>
      <c r="FY116" s="5"/>
      <c r="FZ116" s="5"/>
      <c r="GA116" s="5"/>
      <c r="GB116" s="5"/>
      <c r="GC116" s="5"/>
      <c r="GD116" s="5"/>
      <c r="GE116" s="5"/>
      <c r="GF116" s="5"/>
      <c r="GG116" s="5"/>
      <c r="GH116" s="5"/>
      <c r="GI116" s="5"/>
      <c r="GJ116" s="5"/>
      <c r="GK116" s="5"/>
      <c r="GL116" s="5"/>
      <c r="GM116" s="5"/>
      <c r="GN116" s="5"/>
      <c r="GO116" s="5"/>
      <c r="GP116" s="5"/>
      <c r="GQ116" s="5"/>
      <c r="GR116" s="5"/>
      <c r="GS116" s="5"/>
      <c r="GT116" s="5"/>
      <c r="GU116" s="5"/>
      <c r="GV116" s="5"/>
      <c r="GW116" s="5"/>
      <c r="GX116" s="5"/>
      <c r="GY116" s="5"/>
      <c r="GZ116" s="5"/>
      <c r="HA116" s="5"/>
      <c r="HB116" s="5"/>
      <c r="HC116" s="5"/>
      <c r="HD116" s="5"/>
      <c r="HE116" s="5"/>
      <c r="HF116" s="5"/>
      <c r="HG116" s="5"/>
      <c r="HH116" s="5"/>
      <c r="HI116" s="5"/>
      <c r="HJ116" s="5"/>
      <c r="HK116" s="5"/>
      <c r="HL116" s="5"/>
      <c r="HM116" s="5"/>
      <c r="HN116" s="5"/>
      <c r="HO116" s="5"/>
      <c r="HP116" s="5"/>
      <c r="HQ116" s="5"/>
      <c r="HR116" s="5"/>
      <c r="HS116" s="5"/>
      <c r="HT116" s="5"/>
      <c r="HU116" s="5"/>
      <c r="HV116" s="5"/>
      <c r="HW116" s="5"/>
    </row>
    <row r="117" spans="1:231" x14ac:dyDescent="0.2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c r="CA117" s="5"/>
      <c r="CB117" s="5"/>
      <c r="CC117" s="5"/>
      <c r="CD117" s="5"/>
      <c r="CE117" s="5"/>
      <c r="CF117" s="5"/>
      <c r="CG117" s="5"/>
      <c r="CH117" s="5"/>
      <c r="CI117" s="5"/>
      <c r="CJ117" s="5"/>
      <c r="CK117" s="5"/>
      <c r="CL117" s="5"/>
      <c r="CM117" s="5"/>
      <c r="CN117" s="5"/>
      <c r="CO117" s="5"/>
      <c r="CP117" s="5"/>
      <c r="CQ117" s="5"/>
      <c r="CR117" s="5"/>
      <c r="CS117" s="5"/>
      <c r="CT117" s="5"/>
      <c r="CU117" s="5"/>
      <c r="CV117" s="5"/>
      <c r="CW117" s="5"/>
      <c r="CX117" s="5"/>
      <c r="CY117" s="5"/>
      <c r="CZ117" s="5"/>
      <c r="DA117" s="5"/>
      <c r="DB117" s="5"/>
      <c r="DC117" s="5"/>
      <c r="DD117" s="5"/>
      <c r="DE117" s="5"/>
      <c r="DF117" s="5"/>
      <c r="DG117" s="5"/>
      <c r="DH117" s="5"/>
      <c r="DI117" s="5"/>
      <c r="DJ117" s="5"/>
      <c r="DK117" s="5"/>
      <c r="DL117" s="5"/>
      <c r="DM117" s="5"/>
      <c r="DN117" s="5"/>
      <c r="DO117" s="5"/>
      <c r="DP117" s="5"/>
      <c r="DQ117" s="5"/>
      <c r="DR117" s="5"/>
      <c r="DS117" s="5"/>
      <c r="DT117" s="5"/>
      <c r="DU117" s="5"/>
      <c r="DV117" s="5"/>
      <c r="DW117" s="5"/>
      <c r="DX117" s="5"/>
      <c r="DY117" s="5"/>
      <c r="DZ117" s="5"/>
      <c r="EA117" s="5"/>
      <c r="EB117" s="5"/>
      <c r="EC117" s="5"/>
      <c r="ED117" s="5"/>
      <c r="EE117" s="5"/>
      <c r="EF117" s="5"/>
      <c r="EG117" s="5"/>
      <c r="EH117" s="5"/>
      <c r="EI117" s="5"/>
      <c r="EJ117" s="5"/>
      <c r="EK117" s="5"/>
      <c r="EL117" s="5"/>
      <c r="EM117" s="5"/>
      <c r="EN117" s="5"/>
      <c r="EO117" s="5"/>
      <c r="EP117" s="5"/>
      <c r="EQ117" s="5"/>
      <c r="ER117" s="5"/>
      <c r="ES117" s="5"/>
      <c r="ET117" s="5"/>
      <c r="EU117" s="5"/>
      <c r="EV117" s="5"/>
      <c r="EW117" s="5"/>
      <c r="EX117" s="5"/>
      <c r="EY117" s="5"/>
      <c r="EZ117" s="5"/>
      <c r="FA117" s="5"/>
      <c r="FB117" s="5"/>
      <c r="FC117" s="5"/>
      <c r="FD117" s="5"/>
      <c r="FE117" s="5"/>
      <c r="FF117" s="5"/>
      <c r="FG117" s="5"/>
      <c r="FH117" s="5"/>
      <c r="FI117" s="5"/>
      <c r="FJ117" s="5"/>
      <c r="FK117" s="5"/>
      <c r="FL117" s="5"/>
      <c r="FM117" s="5"/>
      <c r="FN117" s="5"/>
      <c r="FO117" s="5"/>
      <c r="FP117" s="5"/>
      <c r="FQ117" s="5"/>
      <c r="FR117" s="5"/>
      <c r="FS117" s="5"/>
      <c r="FT117" s="5"/>
      <c r="FU117" s="5"/>
      <c r="FV117" s="5"/>
      <c r="FW117" s="5"/>
      <c r="FX117" s="5"/>
      <c r="FY117" s="5"/>
      <c r="FZ117" s="5"/>
      <c r="GA117" s="5"/>
      <c r="GB117" s="5"/>
      <c r="GC117" s="5"/>
      <c r="GD117" s="5"/>
      <c r="GE117" s="5"/>
      <c r="GF117" s="5"/>
      <c r="GG117" s="5"/>
      <c r="GH117" s="5"/>
      <c r="GI117" s="5"/>
      <c r="GJ117" s="5"/>
      <c r="GK117" s="5"/>
      <c r="GL117" s="5"/>
      <c r="GM117" s="5"/>
      <c r="GN117" s="5"/>
      <c r="GO117" s="5"/>
      <c r="GP117" s="5"/>
      <c r="GQ117" s="5"/>
      <c r="GR117" s="5"/>
      <c r="GS117" s="5"/>
      <c r="GT117" s="5"/>
      <c r="GU117" s="5"/>
      <c r="GV117" s="5"/>
      <c r="GW117" s="5"/>
      <c r="GX117" s="5"/>
      <c r="GY117" s="5"/>
      <c r="GZ117" s="5"/>
      <c r="HA117" s="5"/>
      <c r="HB117" s="5"/>
      <c r="HC117" s="5"/>
      <c r="HD117" s="5"/>
      <c r="HE117" s="5"/>
      <c r="HF117" s="5"/>
      <c r="HG117" s="5"/>
      <c r="HH117" s="5"/>
      <c r="HI117" s="5"/>
      <c r="HJ117" s="5"/>
      <c r="HK117" s="5"/>
      <c r="HL117" s="5"/>
      <c r="HM117" s="5"/>
      <c r="HN117" s="5"/>
      <c r="HO117" s="5"/>
      <c r="HP117" s="5"/>
      <c r="HQ117" s="5"/>
      <c r="HR117" s="5"/>
      <c r="HS117" s="5"/>
      <c r="HT117" s="5"/>
      <c r="HU117" s="5"/>
      <c r="HV117" s="5"/>
      <c r="HW117" s="5"/>
    </row>
    <row r="118" spans="1:231" x14ac:dyDescent="0.2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c r="CB118" s="5"/>
      <c r="CC118" s="5"/>
      <c r="CD118" s="5"/>
      <c r="CE118" s="5"/>
      <c r="CF118" s="5"/>
      <c r="CG118" s="5"/>
      <c r="CH118" s="5"/>
      <c r="CI118" s="5"/>
      <c r="CJ118" s="5"/>
      <c r="CK118" s="5"/>
      <c r="CL118" s="5"/>
      <c r="CM118" s="5"/>
      <c r="CN118" s="5"/>
      <c r="CO118" s="5"/>
      <c r="CP118" s="5"/>
      <c r="CQ118" s="5"/>
      <c r="CR118" s="5"/>
      <c r="CS118" s="5"/>
      <c r="CT118" s="5"/>
      <c r="CU118" s="5"/>
      <c r="CV118" s="5"/>
      <c r="CW118" s="5"/>
      <c r="CX118" s="5"/>
      <c r="CY118" s="5"/>
      <c r="CZ118" s="5"/>
      <c r="DA118" s="5"/>
      <c r="DB118" s="5"/>
      <c r="DC118" s="5"/>
      <c r="DD118" s="5"/>
      <c r="DE118" s="5"/>
      <c r="DF118" s="5"/>
      <c r="DG118" s="5"/>
      <c r="DH118" s="5"/>
      <c r="DI118" s="5"/>
      <c r="DJ118" s="5"/>
      <c r="DK118" s="5"/>
      <c r="DL118" s="5"/>
      <c r="DM118" s="5"/>
      <c r="DN118" s="5"/>
      <c r="DO118" s="5"/>
      <c r="DP118" s="5"/>
      <c r="DQ118" s="5"/>
      <c r="DR118" s="5"/>
      <c r="DS118" s="5"/>
      <c r="DT118" s="5"/>
      <c r="DU118" s="5"/>
      <c r="DV118" s="5"/>
      <c r="DW118" s="5"/>
      <c r="DX118" s="5"/>
      <c r="DY118" s="5"/>
      <c r="DZ118" s="5"/>
      <c r="EA118" s="5"/>
      <c r="EB118" s="5"/>
      <c r="EC118" s="5"/>
      <c r="ED118" s="5"/>
      <c r="EE118" s="5"/>
      <c r="EF118" s="5"/>
      <c r="EG118" s="5"/>
      <c r="EH118" s="5"/>
      <c r="EI118" s="5"/>
      <c r="EJ118" s="5"/>
      <c r="EK118" s="5"/>
      <c r="EL118" s="5"/>
      <c r="EM118" s="5"/>
      <c r="EN118" s="5"/>
      <c r="EO118" s="5"/>
      <c r="EP118" s="5"/>
      <c r="EQ118" s="5"/>
      <c r="ER118" s="5"/>
      <c r="ES118" s="5"/>
      <c r="ET118" s="5"/>
      <c r="EU118" s="5"/>
      <c r="EV118" s="5"/>
      <c r="EW118" s="5"/>
      <c r="EX118" s="5"/>
      <c r="EY118" s="5"/>
      <c r="EZ118" s="5"/>
      <c r="FA118" s="5"/>
      <c r="FB118" s="5"/>
      <c r="FC118" s="5"/>
      <c r="FD118" s="5"/>
      <c r="FE118" s="5"/>
      <c r="FF118" s="5"/>
      <c r="FG118" s="5"/>
      <c r="FH118" s="5"/>
      <c r="FI118" s="5"/>
      <c r="FJ118" s="5"/>
      <c r="FK118" s="5"/>
      <c r="FL118" s="5"/>
      <c r="FM118" s="5"/>
      <c r="FN118" s="5"/>
      <c r="FO118" s="5"/>
      <c r="FP118" s="5"/>
      <c r="FQ118" s="5"/>
      <c r="FR118" s="5"/>
      <c r="FS118" s="5"/>
      <c r="FT118" s="5"/>
      <c r="FU118" s="5"/>
      <c r="FV118" s="5"/>
      <c r="FW118" s="5"/>
      <c r="FX118" s="5"/>
      <c r="FY118" s="5"/>
      <c r="FZ118" s="5"/>
      <c r="GA118" s="5"/>
      <c r="GB118" s="5"/>
      <c r="GC118" s="5"/>
      <c r="GD118" s="5"/>
      <c r="GE118" s="5"/>
      <c r="GF118" s="5"/>
      <c r="GG118" s="5"/>
      <c r="GH118" s="5"/>
      <c r="GI118" s="5"/>
      <c r="GJ118" s="5"/>
      <c r="GK118" s="5"/>
      <c r="GL118" s="5"/>
      <c r="GM118" s="5"/>
      <c r="GN118" s="5"/>
      <c r="GO118" s="5"/>
      <c r="GP118" s="5"/>
      <c r="GQ118" s="5"/>
      <c r="GR118" s="5"/>
      <c r="GS118" s="5"/>
      <c r="GT118" s="5"/>
      <c r="GU118" s="5"/>
      <c r="GV118" s="5"/>
      <c r="GW118" s="5"/>
      <c r="GX118" s="5"/>
      <c r="GY118" s="5"/>
      <c r="GZ118" s="5"/>
      <c r="HA118" s="5"/>
      <c r="HB118" s="5"/>
      <c r="HC118" s="5"/>
      <c r="HD118" s="5"/>
      <c r="HE118" s="5"/>
      <c r="HF118" s="5"/>
      <c r="HG118" s="5"/>
      <c r="HH118" s="5"/>
      <c r="HI118" s="5"/>
      <c r="HJ118" s="5"/>
      <c r="HK118" s="5"/>
      <c r="HL118" s="5"/>
      <c r="HM118" s="5"/>
      <c r="HN118" s="5"/>
      <c r="HO118" s="5"/>
      <c r="HP118" s="5"/>
      <c r="HQ118" s="5"/>
      <c r="HR118" s="5"/>
      <c r="HS118" s="5"/>
      <c r="HT118" s="5"/>
      <c r="HU118" s="5"/>
      <c r="HV118" s="5"/>
      <c r="HW118" s="5"/>
    </row>
    <row r="119" spans="1:231" x14ac:dyDescent="0.2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5"/>
      <c r="CC119" s="5"/>
      <c r="CD119" s="5"/>
      <c r="CE119" s="5"/>
      <c r="CF119" s="5"/>
      <c r="CG119" s="5"/>
      <c r="CH119" s="5"/>
      <c r="CI119" s="5"/>
      <c r="CJ119" s="5"/>
      <c r="CK119" s="5"/>
      <c r="CL119" s="5"/>
      <c r="CM119" s="5"/>
      <c r="CN119" s="5"/>
      <c r="CO119" s="5"/>
      <c r="CP119" s="5"/>
      <c r="CQ119" s="5"/>
      <c r="CR119" s="5"/>
      <c r="CS119" s="5"/>
      <c r="CT119" s="5"/>
      <c r="CU119" s="5"/>
      <c r="CV119" s="5"/>
      <c r="CW119" s="5"/>
      <c r="CX119" s="5"/>
      <c r="CY119" s="5"/>
      <c r="CZ119" s="5"/>
      <c r="DA119" s="5"/>
      <c r="DB119" s="5"/>
      <c r="DC119" s="5"/>
      <c r="DD119" s="5"/>
      <c r="DE119" s="5"/>
      <c r="DF119" s="5"/>
      <c r="DG119" s="5"/>
      <c r="DH119" s="5"/>
      <c r="DI119" s="5"/>
      <c r="DJ119" s="5"/>
      <c r="DK119" s="5"/>
      <c r="DL119" s="5"/>
      <c r="DM119" s="5"/>
      <c r="DN119" s="5"/>
      <c r="DO119" s="5"/>
      <c r="DP119" s="5"/>
      <c r="DQ119" s="5"/>
      <c r="DR119" s="5"/>
      <c r="DS119" s="5"/>
      <c r="DT119" s="5"/>
      <c r="DU119" s="5"/>
      <c r="DV119" s="5"/>
      <c r="DW119" s="5"/>
      <c r="DX119" s="5"/>
      <c r="DY119" s="5"/>
      <c r="DZ119" s="5"/>
      <c r="EA119" s="5"/>
      <c r="EB119" s="5"/>
      <c r="EC119" s="5"/>
      <c r="ED119" s="5"/>
      <c r="EE119" s="5"/>
      <c r="EF119" s="5"/>
      <c r="EG119" s="5"/>
      <c r="EH119" s="5"/>
      <c r="EI119" s="5"/>
      <c r="EJ119" s="5"/>
      <c r="EK119" s="5"/>
      <c r="EL119" s="5"/>
      <c r="EM119" s="5"/>
      <c r="EN119" s="5"/>
      <c r="EO119" s="5"/>
      <c r="EP119" s="5"/>
      <c r="EQ119" s="5"/>
      <c r="ER119" s="5"/>
      <c r="ES119" s="5"/>
      <c r="ET119" s="5"/>
      <c r="EU119" s="5"/>
      <c r="EV119" s="5"/>
      <c r="EW119" s="5"/>
      <c r="EX119" s="5"/>
      <c r="EY119" s="5"/>
      <c r="EZ119" s="5"/>
      <c r="FA119" s="5"/>
      <c r="FB119" s="5"/>
      <c r="FC119" s="5"/>
      <c r="FD119" s="5"/>
      <c r="FE119" s="5"/>
      <c r="FF119" s="5"/>
      <c r="FG119" s="5"/>
      <c r="FH119" s="5"/>
      <c r="FI119" s="5"/>
      <c r="FJ119" s="5"/>
      <c r="FK119" s="5"/>
      <c r="FL119" s="5"/>
      <c r="FM119" s="5"/>
      <c r="FN119" s="5"/>
      <c r="FO119" s="5"/>
      <c r="FP119" s="5"/>
      <c r="FQ119" s="5"/>
      <c r="FR119" s="5"/>
      <c r="FS119" s="5"/>
      <c r="FT119" s="5"/>
      <c r="FU119" s="5"/>
      <c r="FV119" s="5"/>
      <c r="FW119" s="5"/>
      <c r="FX119" s="5"/>
      <c r="FY119" s="5"/>
      <c r="FZ119" s="5"/>
      <c r="GA119" s="5"/>
      <c r="GB119" s="5"/>
      <c r="GC119" s="5"/>
      <c r="GD119" s="5"/>
      <c r="GE119" s="5"/>
      <c r="GF119" s="5"/>
      <c r="GG119" s="5"/>
      <c r="GH119" s="5"/>
      <c r="GI119" s="5"/>
      <c r="GJ119" s="5"/>
      <c r="GK119" s="5"/>
      <c r="GL119" s="5"/>
      <c r="GM119" s="5"/>
      <c r="GN119" s="5"/>
      <c r="GO119" s="5"/>
      <c r="GP119" s="5"/>
      <c r="GQ119" s="5"/>
      <c r="GR119" s="5"/>
      <c r="GS119" s="5"/>
      <c r="GT119" s="5"/>
      <c r="GU119" s="5"/>
      <c r="GV119" s="5"/>
      <c r="GW119" s="5"/>
      <c r="GX119" s="5"/>
      <c r="GY119" s="5"/>
      <c r="GZ119" s="5"/>
      <c r="HA119" s="5"/>
      <c r="HB119" s="5"/>
      <c r="HC119" s="5"/>
      <c r="HD119" s="5"/>
      <c r="HE119" s="5"/>
      <c r="HF119" s="5"/>
      <c r="HG119" s="5"/>
      <c r="HH119" s="5"/>
      <c r="HI119" s="5"/>
      <c r="HJ119" s="5"/>
      <c r="HK119" s="5"/>
      <c r="HL119" s="5"/>
      <c r="HM119" s="5"/>
      <c r="HN119" s="5"/>
      <c r="HO119" s="5"/>
      <c r="HP119" s="5"/>
      <c r="HQ119" s="5"/>
      <c r="HR119" s="5"/>
      <c r="HS119" s="5"/>
      <c r="HT119" s="5"/>
      <c r="HU119" s="5"/>
      <c r="HV119" s="5"/>
      <c r="HW119" s="5"/>
    </row>
    <row r="120" spans="1:231" x14ac:dyDescent="0.2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5"/>
      <c r="CC120" s="5"/>
      <c r="CD120" s="5"/>
      <c r="CE120" s="5"/>
      <c r="CF120" s="5"/>
      <c r="CG120" s="5"/>
      <c r="CH120" s="5"/>
      <c r="CI120" s="5"/>
      <c r="CJ120" s="5"/>
      <c r="CK120" s="5"/>
      <c r="CL120" s="5"/>
      <c r="CM120" s="5"/>
      <c r="CN120" s="5"/>
      <c r="CO120" s="5"/>
      <c r="CP120" s="5"/>
      <c r="CQ120" s="5"/>
      <c r="CR120" s="5"/>
      <c r="CS120" s="5"/>
      <c r="CT120" s="5"/>
      <c r="CU120" s="5"/>
      <c r="CV120" s="5"/>
      <c r="CW120" s="5"/>
      <c r="CX120" s="5"/>
      <c r="CY120" s="5"/>
      <c r="CZ120" s="5"/>
      <c r="DA120" s="5"/>
      <c r="DB120" s="5"/>
      <c r="DC120" s="5"/>
      <c r="DD120" s="5"/>
      <c r="DE120" s="5"/>
      <c r="DF120" s="5"/>
      <c r="DG120" s="5"/>
      <c r="DH120" s="5"/>
      <c r="DI120" s="5"/>
      <c r="DJ120" s="5"/>
      <c r="DK120" s="5"/>
      <c r="DL120" s="5"/>
      <c r="DM120" s="5"/>
      <c r="DN120" s="5"/>
      <c r="DO120" s="5"/>
      <c r="DP120" s="5"/>
      <c r="DQ120" s="5"/>
      <c r="DR120" s="5"/>
      <c r="DS120" s="5"/>
      <c r="DT120" s="5"/>
      <c r="DU120" s="5"/>
      <c r="DV120" s="5"/>
      <c r="DW120" s="5"/>
      <c r="DX120" s="5"/>
      <c r="DY120" s="5"/>
      <c r="DZ120" s="5"/>
      <c r="EA120" s="5"/>
      <c r="EB120" s="5"/>
      <c r="EC120" s="5"/>
      <c r="ED120" s="5"/>
      <c r="EE120" s="5"/>
      <c r="EF120" s="5"/>
      <c r="EG120" s="5"/>
      <c r="EH120" s="5"/>
      <c r="EI120" s="5"/>
      <c r="EJ120" s="5"/>
      <c r="EK120" s="5"/>
      <c r="EL120" s="5"/>
      <c r="EM120" s="5"/>
      <c r="EN120" s="5"/>
      <c r="EO120" s="5"/>
      <c r="EP120" s="5"/>
      <c r="EQ120" s="5"/>
      <c r="ER120" s="5"/>
      <c r="ES120" s="5"/>
      <c r="ET120" s="5"/>
      <c r="EU120" s="5"/>
      <c r="EV120" s="5"/>
      <c r="EW120" s="5"/>
      <c r="EX120" s="5"/>
      <c r="EY120" s="5"/>
      <c r="EZ120" s="5"/>
      <c r="FA120" s="5"/>
      <c r="FB120" s="5"/>
      <c r="FC120" s="5"/>
      <c r="FD120" s="5"/>
      <c r="FE120" s="5"/>
      <c r="FF120" s="5"/>
      <c r="FG120" s="5"/>
      <c r="FH120" s="5"/>
      <c r="FI120" s="5"/>
      <c r="FJ120" s="5"/>
      <c r="FK120" s="5"/>
      <c r="FL120" s="5"/>
      <c r="FM120" s="5"/>
      <c r="FN120" s="5"/>
      <c r="FO120" s="5"/>
      <c r="FP120" s="5"/>
      <c r="FQ120" s="5"/>
      <c r="FR120" s="5"/>
      <c r="FS120" s="5"/>
      <c r="FT120" s="5"/>
      <c r="FU120" s="5"/>
      <c r="FV120" s="5"/>
      <c r="FW120" s="5"/>
      <c r="FX120" s="5"/>
      <c r="FY120" s="5"/>
      <c r="FZ120" s="5"/>
      <c r="GA120" s="5"/>
      <c r="GB120" s="5"/>
      <c r="GC120" s="5"/>
      <c r="GD120" s="5"/>
      <c r="GE120" s="5"/>
      <c r="GF120" s="5"/>
      <c r="GG120" s="5"/>
      <c r="GH120" s="5"/>
      <c r="GI120" s="5"/>
      <c r="GJ120" s="5"/>
      <c r="GK120" s="5"/>
      <c r="GL120" s="5"/>
      <c r="GM120" s="5"/>
      <c r="GN120" s="5"/>
      <c r="GO120" s="5"/>
      <c r="GP120" s="5"/>
      <c r="GQ120" s="5"/>
      <c r="GR120" s="5"/>
      <c r="GS120" s="5"/>
      <c r="GT120" s="5"/>
      <c r="GU120" s="5"/>
      <c r="GV120" s="5"/>
      <c r="GW120" s="5"/>
      <c r="GX120" s="5"/>
      <c r="GY120" s="5"/>
      <c r="GZ120" s="5"/>
      <c r="HA120" s="5"/>
      <c r="HB120" s="5"/>
      <c r="HC120" s="5"/>
      <c r="HD120" s="5"/>
      <c r="HE120" s="5"/>
      <c r="HF120" s="5"/>
      <c r="HG120" s="5"/>
      <c r="HH120" s="5"/>
      <c r="HI120" s="5"/>
      <c r="HJ120" s="5"/>
      <c r="HK120" s="5"/>
      <c r="HL120" s="5"/>
      <c r="HM120" s="5"/>
      <c r="HN120" s="5"/>
      <c r="HO120" s="5"/>
      <c r="HP120" s="5"/>
      <c r="HQ120" s="5"/>
      <c r="HR120" s="5"/>
      <c r="HS120" s="5"/>
      <c r="HT120" s="5"/>
      <c r="HU120" s="5"/>
      <c r="HV120" s="5"/>
      <c r="HW120" s="5"/>
    </row>
    <row r="121" spans="1:231" x14ac:dyDescent="0.2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5"/>
      <c r="CB121" s="5"/>
      <c r="CC121" s="5"/>
      <c r="CD121" s="5"/>
      <c r="CE121" s="5"/>
      <c r="CF121" s="5"/>
      <c r="CG121" s="5"/>
      <c r="CH121" s="5"/>
      <c r="CI121" s="5"/>
      <c r="CJ121" s="5"/>
      <c r="CK121" s="5"/>
      <c r="CL121" s="5"/>
      <c r="CM121" s="5"/>
      <c r="CN121" s="5"/>
      <c r="CO121" s="5"/>
      <c r="CP121" s="5"/>
      <c r="CQ121" s="5"/>
      <c r="CR121" s="5"/>
      <c r="CS121" s="5"/>
      <c r="CT121" s="5"/>
      <c r="CU121" s="5"/>
      <c r="CV121" s="5"/>
      <c r="CW121" s="5"/>
      <c r="CX121" s="5"/>
      <c r="CY121" s="5"/>
      <c r="CZ121" s="5"/>
      <c r="DA121" s="5"/>
      <c r="DB121" s="5"/>
      <c r="DC121" s="5"/>
      <c r="DD121" s="5"/>
      <c r="DE121" s="5"/>
      <c r="DF121" s="5"/>
      <c r="DG121" s="5"/>
      <c r="DH121" s="5"/>
      <c r="DI121" s="5"/>
      <c r="DJ121" s="5"/>
      <c r="DK121" s="5"/>
      <c r="DL121" s="5"/>
      <c r="DM121" s="5"/>
      <c r="DN121" s="5"/>
      <c r="DO121" s="5"/>
      <c r="DP121" s="5"/>
      <c r="DQ121" s="5"/>
      <c r="DR121" s="5"/>
      <c r="DS121" s="5"/>
      <c r="DT121" s="5"/>
      <c r="DU121" s="5"/>
      <c r="DV121" s="5"/>
      <c r="DW121" s="5"/>
      <c r="DX121" s="5"/>
      <c r="DY121" s="5"/>
      <c r="DZ121" s="5"/>
      <c r="EA121" s="5"/>
      <c r="EB121" s="5"/>
      <c r="EC121" s="5"/>
      <c r="ED121" s="5"/>
      <c r="EE121" s="5"/>
      <c r="EF121" s="5"/>
      <c r="EG121" s="5"/>
      <c r="EH121" s="5"/>
      <c r="EI121" s="5"/>
      <c r="EJ121" s="5"/>
      <c r="EK121" s="5"/>
      <c r="EL121" s="5"/>
      <c r="EM121" s="5"/>
      <c r="EN121" s="5"/>
      <c r="EO121" s="5"/>
      <c r="EP121" s="5"/>
      <c r="EQ121" s="5"/>
      <c r="ER121" s="5"/>
      <c r="ES121" s="5"/>
      <c r="ET121" s="5"/>
      <c r="EU121" s="5"/>
      <c r="EV121" s="5"/>
      <c r="EW121" s="5"/>
      <c r="EX121" s="5"/>
      <c r="EY121" s="5"/>
      <c r="EZ121" s="5"/>
      <c r="FA121" s="5"/>
      <c r="FB121" s="5"/>
      <c r="FC121" s="5"/>
      <c r="FD121" s="5"/>
      <c r="FE121" s="5"/>
      <c r="FF121" s="5"/>
      <c r="FG121" s="5"/>
      <c r="FH121" s="5"/>
      <c r="FI121" s="5"/>
      <c r="FJ121" s="5"/>
      <c r="FK121" s="5"/>
      <c r="FL121" s="5"/>
      <c r="FM121" s="5"/>
      <c r="FN121" s="5"/>
      <c r="FO121" s="5"/>
      <c r="FP121" s="5"/>
      <c r="FQ121" s="5"/>
      <c r="FR121" s="5"/>
      <c r="FS121" s="5"/>
      <c r="FT121" s="5"/>
      <c r="FU121" s="5"/>
      <c r="FV121" s="5"/>
      <c r="FW121" s="5"/>
      <c r="FX121" s="5"/>
      <c r="FY121" s="5"/>
      <c r="FZ121" s="5"/>
      <c r="GA121" s="5"/>
      <c r="GB121" s="5"/>
      <c r="GC121" s="5"/>
      <c r="GD121" s="5"/>
      <c r="GE121" s="5"/>
      <c r="GF121" s="5"/>
      <c r="GG121" s="5"/>
      <c r="GH121" s="5"/>
      <c r="GI121" s="5"/>
      <c r="GJ121" s="5"/>
      <c r="GK121" s="5"/>
      <c r="GL121" s="5"/>
      <c r="GM121" s="5"/>
      <c r="GN121" s="5"/>
      <c r="GO121" s="5"/>
      <c r="GP121" s="5"/>
      <c r="GQ121" s="5"/>
      <c r="GR121" s="5"/>
      <c r="GS121" s="5"/>
      <c r="GT121" s="5"/>
      <c r="GU121" s="5"/>
      <c r="GV121" s="5"/>
      <c r="GW121" s="5"/>
      <c r="GX121" s="5"/>
      <c r="GY121" s="5"/>
      <c r="GZ121" s="5"/>
      <c r="HA121" s="5"/>
      <c r="HB121" s="5"/>
      <c r="HC121" s="5"/>
      <c r="HD121" s="5"/>
      <c r="HE121" s="5"/>
      <c r="HF121" s="5"/>
      <c r="HG121" s="5"/>
      <c r="HH121" s="5"/>
      <c r="HI121" s="5"/>
      <c r="HJ121" s="5"/>
      <c r="HK121" s="5"/>
      <c r="HL121" s="5"/>
      <c r="HM121" s="5"/>
      <c r="HN121" s="5"/>
      <c r="HO121" s="5"/>
      <c r="HP121" s="5"/>
      <c r="HQ121" s="5"/>
      <c r="HR121" s="5"/>
      <c r="HS121" s="5"/>
      <c r="HT121" s="5"/>
      <c r="HU121" s="5"/>
      <c r="HV121" s="5"/>
      <c r="HW121" s="5"/>
    </row>
    <row r="122" spans="1:231" x14ac:dyDescent="0.2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5"/>
      <c r="CB122" s="5"/>
      <c r="CC122" s="5"/>
      <c r="CD122" s="5"/>
      <c r="CE122" s="5"/>
      <c r="CF122" s="5"/>
      <c r="CG122" s="5"/>
      <c r="CH122" s="5"/>
      <c r="CI122" s="5"/>
      <c r="CJ122" s="5"/>
      <c r="CK122" s="5"/>
      <c r="CL122" s="5"/>
      <c r="CM122" s="5"/>
      <c r="CN122" s="5"/>
      <c r="CO122" s="5"/>
      <c r="CP122" s="5"/>
      <c r="CQ122" s="5"/>
      <c r="CR122" s="5"/>
      <c r="CS122" s="5"/>
      <c r="CT122" s="5"/>
      <c r="CU122" s="5"/>
      <c r="CV122" s="5"/>
      <c r="CW122" s="5"/>
      <c r="CX122" s="5"/>
      <c r="CY122" s="5"/>
      <c r="CZ122" s="5"/>
      <c r="DA122" s="5"/>
      <c r="DB122" s="5"/>
      <c r="DC122" s="5"/>
      <c r="DD122" s="5"/>
      <c r="DE122" s="5"/>
      <c r="DF122" s="5"/>
      <c r="DG122" s="5"/>
      <c r="DH122" s="5"/>
      <c r="DI122" s="5"/>
      <c r="DJ122" s="5"/>
      <c r="DK122" s="5"/>
      <c r="DL122" s="5"/>
      <c r="DM122" s="5"/>
      <c r="DN122" s="5"/>
      <c r="DO122" s="5"/>
      <c r="DP122" s="5"/>
      <c r="DQ122" s="5"/>
      <c r="DR122" s="5"/>
      <c r="DS122" s="5"/>
      <c r="DT122" s="5"/>
      <c r="DU122" s="5"/>
      <c r="DV122" s="5"/>
      <c r="DW122" s="5"/>
      <c r="DX122" s="5"/>
      <c r="DY122" s="5"/>
      <c r="DZ122" s="5"/>
      <c r="EA122" s="5"/>
      <c r="EB122" s="5"/>
      <c r="EC122" s="5"/>
      <c r="ED122" s="5"/>
      <c r="EE122" s="5"/>
      <c r="EF122" s="5"/>
      <c r="EG122" s="5"/>
      <c r="EH122" s="5"/>
      <c r="EI122" s="5"/>
      <c r="EJ122" s="5"/>
      <c r="EK122" s="5"/>
      <c r="EL122" s="5"/>
      <c r="EM122" s="5"/>
      <c r="EN122" s="5"/>
      <c r="EO122" s="5"/>
      <c r="EP122" s="5"/>
      <c r="EQ122" s="5"/>
      <c r="ER122" s="5"/>
      <c r="ES122" s="5"/>
      <c r="ET122" s="5"/>
      <c r="EU122" s="5"/>
      <c r="EV122" s="5"/>
      <c r="EW122" s="5"/>
      <c r="EX122" s="5"/>
      <c r="EY122" s="5"/>
      <c r="EZ122" s="5"/>
      <c r="FA122" s="5"/>
      <c r="FB122" s="5"/>
      <c r="FC122" s="5"/>
      <c r="FD122" s="5"/>
      <c r="FE122" s="5"/>
      <c r="FF122" s="5"/>
      <c r="FG122" s="5"/>
      <c r="FH122" s="5"/>
      <c r="FI122" s="5"/>
      <c r="FJ122" s="5"/>
      <c r="FK122" s="5"/>
      <c r="FL122" s="5"/>
      <c r="FM122" s="5"/>
      <c r="FN122" s="5"/>
      <c r="FO122" s="5"/>
      <c r="FP122" s="5"/>
      <c r="FQ122" s="5"/>
      <c r="FR122" s="5"/>
      <c r="FS122" s="5"/>
      <c r="FT122" s="5"/>
      <c r="FU122" s="5"/>
      <c r="FV122" s="5"/>
      <c r="FW122" s="5"/>
      <c r="FX122" s="5"/>
      <c r="FY122" s="5"/>
      <c r="FZ122" s="5"/>
      <c r="GA122" s="5"/>
      <c r="GB122" s="5"/>
      <c r="GC122" s="5"/>
      <c r="GD122" s="5"/>
      <c r="GE122" s="5"/>
      <c r="GF122" s="5"/>
      <c r="GG122" s="5"/>
      <c r="GH122" s="5"/>
      <c r="GI122" s="5"/>
      <c r="GJ122" s="5"/>
      <c r="GK122" s="5"/>
      <c r="GL122" s="5"/>
      <c r="GM122" s="5"/>
      <c r="GN122" s="5"/>
      <c r="GO122" s="5"/>
      <c r="GP122" s="5"/>
      <c r="GQ122" s="5"/>
      <c r="GR122" s="5"/>
      <c r="GS122" s="5"/>
      <c r="GT122" s="5"/>
      <c r="GU122" s="5"/>
      <c r="GV122" s="5"/>
      <c r="GW122" s="5"/>
      <c r="GX122" s="5"/>
      <c r="GY122" s="5"/>
      <c r="GZ122" s="5"/>
      <c r="HA122" s="5"/>
      <c r="HB122" s="5"/>
      <c r="HC122" s="5"/>
      <c r="HD122" s="5"/>
      <c r="HE122" s="5"/>
      <c r="HF122" s="5"/>
      <c r="HG122" s="5"/>
      <c r="HH122" s="5"/>
      <c r="HI122" s="5"/>
      <c r="HJ122" s="5"/>
      <c r="HK122" s="5"/>
      <c r="HL122" s="5"/>
      <c r="HM122" s="5"/>
      <c r="HN122" s="5"/>
      <c r="HO122" s="5"/>
      <c r="HP122" s="5"/>
      <c r="HQ122" s="5"/>
      <c r="HR122" s="5"/>
      <c r="HS122" s="5"/>
      <c r="HT122" s="5"/>
      <c r="HU122" s="5"/>
      <c r="HV122" s="5"/>
      <c r="HW122" s="5"/>
    </row>
    <row r="123" spans="1:231" x14ac:dyDescent="0.2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c r="CA123" s="5"/>
      <c r="CB123" s="5"/>
      <c r="CC123" s="5"/>
      <c r="CD123" s="5"/>
      <c r="CE123" s="5"/>
      <c r="CF123" s="5"/>
      <c r="CG123" s="5"/>
      <c r="CH123" s="5"/>
      <c r="CI123" s="5"/>
      <c r="CJ123" s="5"/>
      <c r="CK123" s="5"/>
      <c r="CL123" s="5"/>
      <c r="CM123" s="5"/>
      <c r="CN123" s="5"/>
      <c r="CO123" s="5"/>
      <c r="CP123" s="5"/>
      <c r="CQ123" s="5"/>
      <c r="CR123" s="5"/>
      <c r="CS123" s="5"/>
      <c r="CT123" s="5"/>
      <c r="CU123" s="5"/>
      <c r="CV123" s="5"/>
      <c r="CW123" s="5"/>
      <c r="CX123" s="5"/>
      <c r="CY123" s="5"/>
      <c r="CZ123" s="5"/>
      <c r="DA123" s="5"/>
      <c r="DB123" s="5"/>
      <c r="DC123" s="5"/>
      <c r="DD123" s="5"/>
      <c r="DE123" s="5"/>
      <c r="DF123" s="5"/>
      <c r="DG123" s="5"/>
      <c r="DH123" s="5"/>
      <c r="DI123" s="5"/>
      <c r="DJ123" s="5"/>
      <c r="DK123" s="5"/>
      <c r="DL123" s="5"/>
      <c r="DM123" s="5"/>
      <c r="DN123" s="5"/>
      <c r="DO123" s="5"/>
      <c r="DP123" s="5"/>
      <c r="DQ123" s="5"/>
      <c r="DR123" s="5"/>
      <c r="DS123" s="5"/>
      <c r="DT123" s="5"/>
      <c r="DU123" s="5"/>
      <c r="DV123" s="5"/>
      <c r="DW123" s="5"/>
      <c r="DX123" s="5"/>
      <c r="DY123" s="5"/>
      <c r="DZ123" s="5"/>
      <c r="EA123" s="5"/>
      <c r="EB123" s="5"/>
      <c r="EC123" s="5"/>
      <c r="ED123" s="5"/>
      <c r="EE123" s="5"/>
      <c r="EF123" s="5"/>
      <c r="EG123" s="5"/>
      <c r="EH123" s="5"/>
      <c r="EI123" s="5"/>
      <c r="EJ123" s="5"/>
      <c r="EK123" s="5"/>
      <c r="EL123" s="5"/>
      <c r="EM123" s="5"/>
      <c r="EN123" s="5"/>
      <c r="EO123" s="5"/>
      <c r="EP123" s="5"/>
      <c r="EQ123" s="5"/>
      <c r="ER123" s="5"/>
      <c r="ES123" s="5"/>
      <c r="ET123" s="5"/>
      <c r="EU123" s="5"/>
      <c r="EV123" s="5"/>
      <c r="EW123" s="5"/>
      <c r="EX123" s="5"/>
      <c r="EY123" s="5"/>
      <c r="EZ123" s="5"/>
      <c r="FA123" s="5"/>
      <c r="FB123" s="5"/>
      <c r="FC123" s="5"/>
      <c r="FD123" s="5"/>
      <c r="FE123" s="5"/>
      <c r="FF123" s="5"/>
      <c r="FG123" s="5"/>
      <c r="FH123" s="5"/>
      <c r="FI123" s="5"/>
      <c r="FJ123" s="5"/>
      <c r="FK123" s="5"/>
      <c r="FL123" s="5"/>
      <c r="FM123" s="5"/>
      <c r="FN123" s="5"/>
      <c r="FO123" s="5"/>
      <c r="FP123" s="5"/>
      <c r="FQ123" s="5"/>
      <c r="FR123" s="5"/>
      <c r="FS123" s="5"/>
      <c r="FT123" s="5"/>
      <c r="FU123" s="5"/>
      <c r="FV123" s="5"/>
      <c r="FW123" s="5"/>
      <c r="FX123" s="5"/>
      <c r="FY123" s="5"/>
      <c r="FZ123" s="5"/>
      <c r="GA123" s="5"/>
      <c r="GB123" s="5"/>
      <c r="GC123" s="5"/>
      <c r="GD123" s="5"/>
      <c r="GE123" s="5"/>
      <c r="GF123" s="5"/>
      <c r="GG123" s="5"/>
      <c r="GH123" s="5"/>
      <c r="GI123" s="5"/>
      <c r="GJ123" s="5"/>
      <c r="GK123" s="5"/>
      <c r="GL123" s="5"/>
      <c r="GM123" s="5"/>
      <c r="GN123" s="5"/>
      <c r="GO123" s="5"/>
      <c r="GP123" s="5"/>
      <c r="GQ123" s="5"/>
      <c r="GR123" s="5"/>
      <c r="GS123" s="5"/>
      <c r="GT123" s="5"/>
      <c r="GU123" s="5"/>
      <c r="GV123" s="5"/>
      <c r="GW123" s="5"/>
      <c r="GX123" s="5"/>
      <c r="GY123" s="5"/>
      <c r="GZ123" s="5"/>
      <c r="HA123" s="5"/>
      <c r="HB123" s="5"/>
      <c r="HC123" s="5"/>
      <c r="HD123" s="5"/>
      <c r="HE123" s="5"/>
      <c r="HF123" s="5"/>
      <c r="HG123" s="5"/>
      <c r="HH123" s="5"/>
      <c r="HI123" s="5"/>
      <c r="HJ123" s="5"/>
      <c r="HK123" s="5"/>
      <c r="HL123" s="5"/>
      <c r="HM123" s="5"/>
      <c r="HN123" s="5"/>
      <c r="HO123" s="5"/>
      <c r="HP123" s="5"/>
      <c r="HQ123" s="5"/>
      <c r="HR123" s="5"/>
      <c r="HS123" s="5"/>
      <c r="HT123" s="5"/>
      <c r="HU123" s="5"/>
      <c r="HV123" s="5"/>
      <c r="HW123" s="5"/>
    </row>
    <row r="124" spans="1:231" x14ac:dyDescent="0.2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5"/>
      <c r="CC124" s="5"/>
      <c r="CD124" s="5"/>
      <c r="CE124" s="5"/>
      <c r="CF124" s="5"/>
      <c r="CG124" s="5"/>
      <c r="CH124" s="5"/>
      <c r="CI124" s="5"/>
      <c r="CJ124" s="5"/>
      <c r="CK124" s="5"/>
      <c r="CL124" s="5"/>
      <c r="CM124" s="5"/>
      <c r="CN124" s="5"/>
      <c r="CO124" s="5"/>
      <c r="CP124" s="5"/>
      <c r="CQ124" s="5"/>
      <c r="CR124" s="5"/>
      <c r="CS124" s="5"/>
      <c r="CT124" s="5"/>
      <c r="CU124" s="5"/>
      <c r="CV124" s="5"/>
      <c r="CW124" s="5"/>
      <c r="CX124" s="5"/>
      <c r="CY124" s="5"/>
      <c r="CZ124" s="5"/>
      <c r="DA124" s="5"/>
      <c r="DB124" s="5"/>
      <c r="DC124" s="5"/>
      <c r="DD124" s="5"/>
      <c r="DE124" s="5"/>
      <c r="DF124" s="5"/>
      <c r="DG124" s="5"/>
      <c r="DH124" s="5"/>
      <c r="DI124" s="5"/>
      <c r="DJ124" s="5"/>
      <c r="DK124" s="5"/>
      <c r="DL124" s="5"/>
      <c r="DM124" s="5"/>
      <c r="DN124" s="5"/>
      <c r="DO124" s="5"/>
      <c r="DP124" s="5"/>
      <c r="DQ124" s="5"/>
      <c r="DR124" s="5"/>
      <c r="DS124" s="5"/>
      <c r="DT124" s="5"/>
      <c r="DU124" s="5"/>
      <c r="DV124" s="5"/>
      <c r="DW124" s="5"/>
      <c r="DX124" s="5"/>
      <c r="DY124" s="5"/>
      <c r="DZ124" s="5"/>
      <c r="EA124" s="5"/>
      <c r="EB124" s="5"/>
      <c r="EC124" s="5"/>
      <c r="ED124" s="5"/>
      <c r="EE124" s="5"/>
      <c r="EF124" s="5"/>
      <c r="EG124" s="5"/>
      <c r="EH124" s="5"/>
      <c r="EI124" s="5"/>
      <c r="EJ124" s="5"/>
      <c r="EK124" s="5"/>
      <c r="EL124" s="5"/>
      <c r="EM124" s="5"/>
      <c r="EN124" s="5"/>
      <c r="EO124" s="5"/>
      <c r="EP124" s="5"/>
      <c r="EQ124" s="5"/>
      <c r="ER124" s="5"/>
      <c r="ES124" s="5"/>
      <c r="ET124" s="5"/>
      <c r="EU124" s="5"/>
      <c r="EV124" s="5"/>
      <c r="EW124" s="5"/>
      <c r="EX124" s="5"/>
      <c r="EY124" s="5"/>
      <c r="EZ124" s="5"/>
      <c r="FA124" s="5"/>
      <c r="FB124" s="5"/>
      <c r="FC124" s="5"/>
      <c r="FD124" s="5"/>
      <c r="FE124" s="5"/>
      <c r="FF124" s="5"/>
      <c r="FG124" s="5"/>
      <c r="FH124" s="5"/>
      <c r="FI124" s="5"/>
      <c r="FJ124" s="5"/>
      <c r="FK124" s="5"/>
      <c r="FL124" s="5"/>
      <c r="FM124" s="5"/>
      <c r="FN124" s="5"/>
      <c r="FO124" s="5"/>
      <c r="FP124" s="5"/>
      <c r="FQ124" s="5"/>
      <c r="FR124" s="5"/>
      <c r="FS124" s="5"/>
      <c r="FT124" s="5"/>
      <c r="FU124" s="5"/>
      <c r="FV124" s="5"/>
      <c r="FW124" s="5"/>
      <c r="FX124" s="5"/>
      <c r="FY124" s="5"/>
      <c r="FZ124" s="5"/>
      <c r="GA124" s="5"/>
      <c r="GB124" s="5"/>
      <c r="GC124" s="5"/>
      <c r="GD124" s="5"/>
      <c r="GE124" s="5"/>
      <c r="GF124" s="5"/>
      <c r="GG124" s="5"/>
      <c r="GH124" s="5"/>
      <c r="GI124" s="5"/>
      <c r="GJ124" s="5"/>
      <c r="GK124" s="5"/>
      <c r="GL124" s="5"/>
      <c r="GM124" s="5"/>
      <c r="GN124" s="5"/>
      <c r="GO124" s="5"/>
      <c r="GP124" s="5"/>
      <c r="GQ124" s="5"/>
      <c r="GR124" s="5"/>
      <c r="GS124" s="5"/>
      <c r="GT124" s="5"/>
      <c r="GU124" s="5"/>
      <c r="GV124" s="5"/>
      <c r="GW124" s="5"/>
      <c r="GX124" s="5"/>
      <c r="GY124" s="5"/>
      <c r="GZ124" s="5"/>
      <c r="HA124" s="5"/>
      <c r="HB124" s="5"/>
      <c r="HC124" s="5"/>
      <c r="HD124" s="5"/>
      <c r="HE124" s="5"/>
      <c r="HF124" s="5"/>
      <c r="HG124" s="5"/>
      <c r="HH124" s="5"/>
      <c r="HI124" s="5"/>
      <c r="HJ124" s="5"/>
      <c r="HK124" s="5"/>
      <c r="HL124" s="5"/>
      <c r="HM124" s="5"/>
      <c r="HN124" s="5"/>
      <c r="HO124" s="5"/>
      <c r="HP124" s="5"/>
      <c r="HQ124" s="5"/>
      <c r="HR124" s="5"/>
      <c r="HS124" s="5"/>
      <c r="HT124" s="5"/>
      <c r="HU124" s="5"/>
      <c r="HV124" s="5"/>
      <c r="HW124" s="5"/>
    </row>
    <row r="125" spans="1:231" x14ac:dyDescent="0.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5"/>
      <c r="CB125" s="5"/>
      <c r="CC125" s="5"/>
      <c r="CD125" s="5"/>
      <c r="CE125" s="5"/>
      <c r="CF125" s="5"/>
      <c r="CG125" s="5"/>
      <c r="CH125" s="5"/>
      <c r="CI125" s="5"/>
      <c r="CJ125" s="5"/>
      <c r="CK125" s="5"/>
      <c r="CL125" s="5"/>
      <c r="CM125" s="5"/>
      <c r="CN125" s="5"/>
      <c r="CO125" s="5"/>
      <c r="CP125" s="5"/>
      <c r="CQ125" s="5"/>
      <c r="CR125" s="5"/>
      <c r="CS125" s="5"/>
      <c r="CT125" s="5"/>
      <c r="CU125" s="5"/>
      <c r="CV125" s="5"/>
      <c r="CW125" s="5"/>
      <c r="CX125" s="5"/>
      <c r="CY125" s="5"/>
      <c r="CZ125" s="5"/>
      <c r="DA125" s="5"/>
      <c r="DB125" s="5"/>
      <c r="DC125" s="5"/>
      <c r="DD125" s="5"/>
      <c r="DE125" s="5"/>
      <c r="DF125" s="5"/>
      <c r="DG125" s="5"/>
      <c r="DH125" s="5"/>
      <c r="DI125" s="5"/>
      <c r="DJ125" s="5"/>
      <c r="DK125" s="5"/>
      <c r="DL125" s="5"/>
      <c r="DM125" s="5"/>
      <c r="DN125" s="5"/>
      <c r="DO125" s="5"/>
      <c r="DP125" s="5"/>
      <c r="DQ125" s="5"/>
      <c r="DR125" s="5"/>
      <c r="DS125" s="5"/>
      <c r="DT125" s="5"/>
      <c r="DU125" s="5"/>
      <c r="DV125" s="5"/>
      <c r="DW125" s="5"/>
      <c r="DX125" s="5"/>
      <c r="DY125" s="5"/>
      <c r="DZ125" s="5"/>
      <c r="EA125" s="5"/>
      <c r="EB125" s="5"/>
      <c r="EC125" s="5"/>
      <c r="ED125" s="5"/>
      <c r="EE125" s="5"/>
      <c r="EF125" s="5"/>
      <c r="EG125" s="5"/>
      <c r="EH125" s="5"/>
      <c r="EI125" s="5"/>
      <c r="EJ125" s="5"/>
      <c r="EK125" s="5"/>
      <c r="EL125" s="5"/>
      <c r="EM125" s="5"/>
      <c r="EN125" s="5"/>
      <c r="EO125" s="5"/>
      <c r="EP125" s="5"/>
      <c r="EQ125" s="5"/>
      <c r="ER125" s="5"/>
      <c r="ES125" s="5"/>
      <c r="ET125" s="5"/>
      <c r="EU125" s="5"/>
      <c r="EV125" s="5"/>
      <c r="EW125" s="5"/>
      <c r="EX125" s="5"/>
      <c r="EY125" s="5"/>
      <c r="EZ125" s="5"/>
      <c r="FA125" s="5"/>
      <c r="FB125" s="5"/>
      <c r="FC125" s="5"/>
      <c r="FD125" s="5"/>
      <c r="FE125" s="5"/>
      <c r="FF125" s="5"/>
      <c r="FG125" s="5"/>
      <c r="FH125" s="5"/>
      <c r="FI125" s="5"/>
      <c r="FJ125" s="5"/>
      <c r="FK125" s="5"/>
      <c r="FL125" s="5"/>
      <c r="FM125" s="5"/>
      <c r="FN125" s="5"/>
      <c r="FO125" s="5"/>
      <c r="FP125" s="5"/>
      <c r="FQ125" s="5"/>
      <c r="FR125" s="5"/>
      <c r="FS125" s="5"/>
      <c r="FT125" s="5"/>
      <c r="FU125" s="5"/>
      <c r="FV125" s="5"/>
      <c r="FW125" s="5"/>
      <c r="FX125" s="5"/>
      <c r="FY125" s="5"/>
      <c r="FZ125" s="5"/>
      <c r="GA125" s="5"/>
      <c r="GB125" s="5"/>
      <c r="GC125" s="5"/>
      <c r="GD125" s="5"/>
      <c r="GE125" s="5"/>
      <c r="GF125" s="5"/>
      <c r="GG125" s="5"/>
      <c r="GH125" s="5"/>
      <c r="GI125" s="5"/>
      <c r="GJ125" s="5"/>
      <c r="GK125" s="5"/>
      <c r="GL125" s="5"/>
      <c r="GM125" s="5"/>
      <c r="GN125" s="5"/>
      <c r="GO125" s="5"/>
      <c r="GP125" s="5"/>
      <c r="GQ125" s="5"/>
      <c r="GR125" s="5"/>
      <c r="GS125" s="5"/>
      <c r="GT125" s="5"/>
      <c r="GU125" s="5"/>
      <c r="GV125" s="5"/>
      <c r="GW125" s="5"/>
      <c r="GX125" s="5"/>
      <c r="GY125" s="5"/>
      <c r="GZ125" s="5"/>
      <c r="HA125" s="5"/>
      <c r="HB125" s="5"/>
      <c r="HC125" s="5"/>
      <c r="HD125" s="5"/>
      <c r="HE125" s="5"/>
      <c r="HF125" s="5"/>
      <c r="HG125" s="5"/>
      <c r="HH125" s="5"/>
      <c r="HI125" s="5"/>
      <c r="HJ125" s="5"/>
      <c r="HK125" s="5"/>
      <c r="HL125" s="5"/>
      <c r="HM125" s="5"/>
      <c r="HN125" s="5"/>
      <c r="HO125" s="5"/>
      <c r="HP125" s="5"/>
      <c r="HQ125" s="5"/>
      <c r="HR125" s="5"/>
      <c r="HS125" s="5"/>
      <c r="HT125" s="5"/>
      <c r="HU125" s="5"/>
      <c r="HV125" s="5"/>
      <c r="HW125" s="5"/>
    </row>
    <row r="126" spans="1:231" x14ac:dyDescent="0.2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c r="CB126" s="5"/>
      <c r="CC126" s="5"/>
      <c r="CD126" s="5"/>
      <c r="CE126" s="5"/>
      <c r="CF126" s="5"/>
      <c r="CG126" s="5"/>
      <c r="CH126" s="5"/>
      <c r="CI126" s="5"/>
      <c r="CJ126" s="5"/>
      <c r="CK126" s="5"/>
      <c r="CL126" s="5"/>
      <c r="CM126" s="5"/>
      <c r="CN126" s="5"/>
      <c r="CO126" s="5"/>
      <c r="CP126" s="5"/>
      <c r="CQ126" s="5"/>
      <c r="CR126" s="5"/>
      <c r="CS126" s="5"/>
      <c r="CT126" s="5"/>
      <c r="CU126" s="5"/>
      <c r="CV126" s="5"/>
      <c r="CW126" s="5"/>
      <c r="CX126" s="5"/>
      <c r="CY126" s="5"/>
      <c r="CZ126" s="5"/>
      <c r="DA126" s="5"/>
      <c r="DB126" s="5"/>
      <c r="DC126" s="5"/>
      <c r="DD126" s="5"/>
      <c r="DE126" s="5"/>
      <c r="DF126" s="5"/>
      <c r="DG126" s="5"/>
      <c r="DH126" s="5"/>
      <c r="DI126" s="5"/>
      <c r="DJ126" s="5"/>
      <c r="DK126" s="5"/>
      <c r="DL126" s="5"/>
      <c r="DM126" s="5"/>
      <c r="DN126" s="5"/>
      <c r="DO126" s="5"/>
      <c r="DP126" s="5"/>
      <c r="DQ126" s="5"/>
      <c r="DR126" s="5"/>
      <c r="DS126" s="5"/>
      <c r="DT126" s="5"/>
      <c r="DU126" s="5"/>
      <c r="DV126" s="5"/>
      <c r="DW126" s="5"/>
      <c r="DX126" s="5"/>
      <c r="DY126" s="5"/>
      <c r="DZ126" s="5"/>
      <c r="EA126" s="5"/>
      <c r="EB126" s="5"/>
      <c r="EC126" s="5"/>
      <c r="ED126" s="5"/>
      <c r="EE126" s="5"/>
      <c r="EF126" s="5"/>
      <c r="EG126" s="5"/>
      <c r="EH126" s="5"/>
      <c r="EI126" s="5"/>
      <c r="EJ126" s="5"/>
      <c r="EK126" s="5"/>
      <c r="EL126" s="5"/>
      <c r="EM126" s="5"/>
      <c r="EN126" s="5"/>
      <c r="EO126" s="5"/>
      <c r="EP126" s="5"/>
      <c r="EQ126" s="5"/>
      <c r="ER126" s="5"/>
      <c r="ES126" s="5"/>
      <c r="ET126" s="5"/>
      <c r="EU126" s="5"/>
      <c r="EV126" s="5"/>
      <c r="EW126" s="5"/>
      <c r="EX126" s="5"/>
      <c r="EY126" s="5"/>
      <c r="EZ126" s="5"/>
      <c r="FA126" s="5"/>
      <c r="FB126" s="5"/>
      <c r="FC126" s="5"/>
      <c r="FD126" s="5"/>
      <c r="FE126" s="5"/>
      <c r="FF126" s="5"/>
      <c r="FG126" s="5"/>
      <c r="FH126" s="5"/>
      <c r="FI126" s="5"/>
      <c r="FJ126" s="5"/>
      <c r="FK126" s="5"/>
      <c r="FL126" s="5"/>
      <c r="FM126" s="5"/>
      <c r="FN126" s="5"/>
      <c r="FO126" s="5"/>
      <c r="FP126" s="5"/>
      <c r="FQ126" s="5"/>
      <c r="FR126" s="5"/>
      <c r="FS126" s="5"/>
      <c r="FT126" s="5"/>
      <c r="FU126" s="5"/>
      <c r="FV126" s="5"/>
      <c r="FW126" s="5"/>
      <c r="FX126" s="5"/>
      <c r="FY126" s="5"/>
      <c r="FZ126" s="5"/>
      <c r="GA126" s="5"/>
      <c r="GB126" s="5"/>
      <c r="GC126" s="5"/>
      <c r="GD126" s="5"/>
      <c r="GE126" s="5"/>
      <c r="GF126" s="5"/>
      <c r="GG126" s="5"/>
      <c r="GH126" s="5"/>
      <c r="GI126" s="5"/>
      <c r="GJ126" s="5"/>
      <c r="GK126" s="5"/>
      <c r="GL126" s="5"/>
      <c r="GM126" s="5"/>
      <c r="GN126" s="5"/>
      <c r="GO126" s="5"/>
      <c r="GP126" s="5"/>
      <c r="GQ126" s="5"/>
      <c r="GR126" s="5"/>
      <c r="GS126" s="5"/>
      <c r="GT126" s="5"/>
      <c r="GU126" s="5"/>
      <c r="GV126" s="5"/>
      <c r="GW126" s="5"/>
      <c r="GX126" s="5"/>
      <c r="GY126" s="5"/>
      <c r="GZ126" s="5"/>
      <c r="HA126" s="5"/>
      <c r="HB126" s="5"/>
      <c r="HC126" s="5"/>
      <c r="HD126" s="5"/>
      <c r="HE126" s="5"/>
      <c r="HF126" s="5"/>
      <c r="HG126" s="5"/>
      <c r="HH126" s="5"/>
      <c r="HI126" s="5"/>
      <c r="HJ126" s="5"/>
      <c r="HK126" s="5"/>
      <c r="HL126" s="5"/>
      <c r="HM126" s="5"/>
      <c r="HN126" s="5"/>
      <c r="HO126" s="5"/>
      <c r="HP126" s="5"/>
      <c r="HQ126" s="5"/>
      <c r="HR126" s="5"/>
      <c r="HS126" s="5"/>
      <c r="HT126" s="5"/>
      <c r="HU126" s="5"/>
      <c r="HV126" s="5"/>
      <c r="HW126" s="5"/>
    </row>
    <row r="127" spans="1:231" x14ac:dyDescent="0.2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c r="CA127" s="5"/>
      <c r="CB127" s="5"/>
      <c r="CC127" s="5"/>
      <c r="CD127" s="5"/>
      <c r="CE127" s="5"/>
      <c r="CF127" s="5"/>
      <c r="CG127" s="5"/>
      <c r="CH127" s="5"/>
      <c r="CI127" s="5"/>
      <c r="CJ127" s="5"/>
      <c r="CK127" s="5"/>
      <c r="CL127" s="5"/>
      <c r="CM127" s="5"/>
      <c r="CN127" s="5"/>
      <c r="CO127" s="5"/>
      <c r="CP127" s="5"/>
      <c r="CQ127" s="5"/>
      <c r="CR127" s="5"/>
      <c r="CS127" s="5"/>
      <c r="CT127" s="5"/>
      <c r="CU127" s="5"/>
      <c r="CV127" s="5"/>
      <c r="CW127" s="5"/>
      <c r="CX127" s="5"/>
      <c r="CY127" s="5"/>
      <c r="CZ127" s="5"/>
      <c r="DA127" s="5"/>
      <c r="DB127" s="5"/>
      <c r="DC127" s="5"/>
      <c r="DD127" s="5"/>
      <c r="DE127" s="5"/>
      <c r="DF127" s="5"/>
      <c r="DG127" s="5"/>
      <c r="DH127" s="5"/>
      <c r="DI127" s="5"/>
      <c r="DJ127" s="5"/>
      <c r="DK127" s="5"/>
      <c r="DL127" s="5"/>
      <c r="DM127" s="5"/>
      <c r="DN127" s="5"/>
      <c r="DO127" s="5"/>
      <c r="DP127" s="5"/>
      <c r="DQ127" s="5"/>
      <c r="DR127" s="5"/>
      <c r="DS127" s="5"/>
      <c r="DT127" s="5"/>
      <c r="DU127" s="5"/>
      <c r="DV127" s="5"/>
      <c r="DW127" s="5"/>
      <c r="DX127" s="5"/>
      <c r="DY127" s="5"/>
      <c r="DZ127" s="5"/>
      <c r="EA127" s="5"/>
      <c r="EB127" s="5"/>
      <c r="EC127" s="5"/>
      <c r="ED127" s="5"/>
      <c r="EE127" s="5"/>
      <c r="EF127" s="5"/>
      <c r="EG127" s="5"/>
      <c r="EH127" s="5"/>
      <c r="EI127" s="5"/>
      <c r="EJ127" s="5"/>
      <c r="EK127" s="5"/>
      <c r="EL127" s="5"/>
      <c r="EM127" s="5"/>
      <c r="EN127" s="5"/>
      <c r="EO127" s="5"/>
      <c r="EP127" s="5"/>
      <c r="EQ127" s="5"/>
      <c r="ER127" s="5"/>
      <c r="ES127" s="5"/>
      <c r="ET127" s="5"/>
      <c r="EU127" s="5"/>
      <c r="EV127" s="5"/>
      <c r="EW127" s="5"/>
      <c r="EX127" s="5"/>
      <c r="EY127" s="5"/>
      <c r="EZ127" s="5"/>
      <c r="FA127" s="5"/>
      <c r="FB127" s="5"/>
      <c r="FC127" s="5"/>
      <c r="FD127" s="5"/>
      <c r="FE127" s="5"/>
      <c r="FF127" s="5"/>
      <c r="FG127" s="5"/>
      <c r="FH127" s="5"/>
      <c r="FI127" s="5"/>
      <c r="FJ127" s="5"/>
      <c r="FK127" s="5"/>
      <c r="FL127" s="5"/>
      <c r="FM127" s="5"/>
      <c r="FN127" s="5"/>
      <c r="FO127" s="5"/>
      <c r="FP127" s="5"/>
      <c r="FQ127" s="5"/>
      <c r="FR127" s="5"/>
      <c r="FS127" s="5"/>
      <c r="FT127" s="5"/>
      <c r="FU127" s="5"/>
      <c r="FV127" s="5"/>
      <c r="FW127" s="5"/>
      <c r="FX127" s="5"/>
      <c r="FY127" s="5"/>
      <c r="FZ127" s="5"/>
      <c r="GA127" s="5"/>
      <c r="GB127" s="5"/>
      <c r="GC127" s="5"/>
      <c r="GD127" s="5"/>
      <c r="GE127" s="5"/>
      <c r="GF127" s="5"/>
      <c r="GG127" s="5"/>
      <c r="GH127" s="5"/>
      <c r="GI127" s="5"/>
      <c r="GJ127" s="5"/>
      <c r="GK127" s="5"/>
      <c r="GL127" s="5"/>
      <c r="GM127" s="5"/>
      <c r="GN127" s="5"/>
      <c r="GO127" s="5"/>
      <c r="GP127" s="5"/>
      <c r="GQ127" s="5"/>
      <c r="GR127" s="5"/>
      <c r="GS127" s="5"/>
      <c r="GT127" s="5"/>
      <c r="GU127" s="5"/>
      <c r="GV127" s="5"/>
      <c r="GW127" s="5"/>
      <c r="GX127" s="5"/>
      <c r="GY127" s="5"/>
      <c r="GZ127" s="5"/>
      <c r="HA127" s="5"/>
      <c r="HB127" s="5"/>
      <c r="HC127" s="5"/>
      <c r="HD127" s="5"/>
      <c r="HE127" s="5"/>
      <c r="HF127" s="5"/>
      <c r="HG127" s="5"/>
      <c r="HH127" s="5"/>
      <c r="HI127" s="5"/>
      <c r="HJ127" s="5"/>
      <c r="HK127" s="5"/>
      <c r="HL127" s="5"/>
      <c r="HM127" s="5"/>
      <c r="HN127" s="5"/>
      <c r="HO127" s="5"/>
      <c r="HP127" s="5"/>
      <c r="HQ127" s="5"/>
      <c r="HR127" s="5"/>
      <c r="HS127" s="5"/>
      <c r="HT127" s="5"/>
      <c r="HU127" s="5"/>
      <c r="HV127" s="5"/>
      <c r="HW127" s="5"/>
    </row>
    <row r="128" spans="1:231" x14ac:dyDescent="0.2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5"/>
      <c r="CB128" s="5"/>
      <c r="CC128" s="5"/>
      <c r="CD128" s="5"/>
      <c r="CE128" s="5"/>
      <c r="CF128" s="5"/>
      <c r="CG128" s="5"/>
      <c r="CH128" s="5"/>
      <c r="CI128" s="5"/>
      <c r="CJ128" s="5"/>
      <c r="CK128" s="5"/>
      <c r="CL128" s="5"/>
      <c r="CM128" s="5"/>
      <c r="CN128" s="5"/>
      <c r="CO128" s="5"/>
      <c r="CP128" s="5"/>
      <c r="CQ128" s="5"/>
      <c r="CR128" s="5"/>
      <c r="CS128" s="5"/>
      <c r="CT128" s="5"/>
      <c r="CU128" s="5"/>
      <c r="CV128" s="5"/>
      <c r="CW128" s="5"/>
      <c r="CX128" s="5"/>
      <c r="CY128" s="5"/>
      <c r="CZ128" s="5"/>
      <c r="DA128" s="5"/>
      <c r="DB128" s="5"/>
      <c r="DC128" s="5"/>
      <c r="DD128" s="5"/>
      <c r="DE128" s="5"/>
      <c r="DF128" s="5"/>
      <c r="DG128" s="5"/>
      <c r="DH128" s="5"/>
      <c r="DI128" s="5"/>
      <c r="DJ128" s="5"/>
      <c r="DK128" s="5"/>
      <c r="DL128" s="5"/>
      <c r="DM128" s="5"/>
      <c r="DN128" s="5"/>
      <c r="DO128" s="5"/>
      <c r="DP128" s="5"/>
      <c r="DQ128" s="5"/>
      <c r="DR128" s="5"/>
      <c r="DS128" s="5"/>
      <c r="DT128" s="5"/>
      <c r="DU128" s="5"/>
      <c r="DV128" s="5"/>
      <c r="DW128" s="5"/>
      <c r="DX128" s="5"/>
      <c r="DY128" s="5"/>
      <c r="DZ128" s="5"/>
      <c r="EA128" s="5"/>
      <c r="EB128" s="5"/>
      <c r="EC128" s="5"/>
      <c r="ED128" s="5"/>
      <c r="EE128" s="5"/>
      <c r="EF128" s="5"/>
      <c r="EG128" s="5"/>
      <c r="EH128" s="5"/>
      <c r="EI128" s="5"/>
      <c r="EJ128" s="5"/>
      <c r="EK128" s="5"/>
      <c r="EL128" s="5"/>
      <c r="EM128" s="5"/>
      <c r="EN128" s="5"/>
      <c r="EO128" s="5"/>
      <c r="EP128" s="5"/>
      <c r="EQ128" s="5"/>
      <c r="ER128" s="5"/>
      <c r="ES128" s="5"/>
      <c r="ET128" s="5"/>
      <c r="EU128" s="5"/>
      <c r="EV128" s="5"/>
      <c r="EW128" s="5"/>
      <c r="EX128" s="5"/>
      <c r="EY128" s="5"/>
      <c r="EZ128" s="5"/>
      <c r="FA128" s="5"/>
      <c r="FB128" s="5"/>
      <c r="FC128" s="5"/>
      <c r="FD128" s="5"/>
      <c r="FE128" s="5"/>
      <c r="FF128" s="5"/>
      <c r="FG128" s="5"/>
      <c r="FH128" s="5"/>
      <c r="FI128" s="5"/>
      <c r="FJ128" s="5"/>
      <c r="FK128" s="5"/>
      <c r="FL128" s="5"/>
      <c r="FM128" s="5"/>
      <c r="FN128" s="5"/>
      <c r="FO128" s="5"/>
      <c r="FP128" s="5"/>
      <c r="FQ128" s="5"/>
      <c r="FR128" s="5"/>
      <c r="FS128" s="5"/>
      <c r="FT128" s="5"/>
      <c r="FU128" s="5"/>
      <c r="FV128" s="5"/>
      <c r="FW128" s="5"/>
      <c r="FX128" s="5"/>
      <c r="FY128" s="5"/>
      <c r="FZ128" s="5"/>
      <c r="GA128" s="5"/>
      <c r="GB128" s="5"/>
      <c r="GC128" s="5"/>
      <c r="GD128" s="5"/>
      <c r="GE128" s="5"/>
      <c r="GF128" s="5"/>
      <c r="GG128" s="5"/>
      <c r="GH128" s="5"/>
      <c r="GI128" s="5"/>
      <c r="GJ128" s="5"/>
      <c r="GK128" s="5"/>
      <c r="GL128" s="5"/>
      <c r="GM128" s="5"/>
      <c r="GN128" s="5"/>
      <c r="GO128" s="5"/>
      <c r="GP128" s="5"/>
      <c r="GQ128" s="5"/>
      <c r="GR128" s="5"/>
      <c r="GS128" s="5"/>
      <c r="GT128" s="5"/>
      <c r="GU128" s="5"/>
      <c r="GV128" s="5"/>
      <c r="GW128" s="5"/>
      <c r="GX128" s="5"/>
      <c r="GY128" s="5"/>
      <c r="GZ128" s="5"/>
      <c r="HA128" s="5"/>
      <c r="HB128" s="5"/>
      <c r="HC128" s="5"/>
      <c r="HD128" s="5"/>
      <c r="HE128" s="5"/>
      <c r="HF128" s="5"/>
      <c r="HG128" s="5"/>
      <c r="HH128" s="5"/>
      <c r="HI128" s="5"/>
      <c r="HJ128" s="5"/>
      <c r="HK128" s="5"/>
      <c r="HL128" s="5"/>
      <c r="HM128" s="5"/>
      <c r="HN128" s="5"/>
      <c r="HO128" s="5"/>
      <c r="HP128" s="5"/>
      <c r="HQ128" s="5"/>
      <c r="HR128" s="5"/>
      <c r="HS128" s="5"/>
      <c r="HT128" s="5"/>
      <c r="HU128" s="5"/>
      <c r="HV128" s="5"/>
      <c r="HW128" s="5"/>
    </row>
    <row r="129" spans="1:231" x14ac:dyDescent="0.2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c r="CA129" s="5"/>
      <c r="CB129" s="5"/>
      <c r="CC129" s="5"/>
      <c r="CD129" s="5"/>
      <c r="CE129" s="5"/>
      <c r="CF129" s="5"/>
      <c r="CG129" s="5"/>
      <c r="CH129" s="5"/>
      <c r="CI129" s="5"/>
      <c r="CJ129" s="5"/>
      <c r="CK129" s="5"/>
      <c r="CL129" s="5"/>
      <c r="CM129" s="5"/>
      <c r="CN129" s="5"/>
      <c r="CO129" s="5"/>
      <c r="CP129" s="5"/>
      <c r="CQ129" s="5"/>
      <c r="CR129" s="5"/>
      <c r="CS129" s="5"/>
      <c r="CT129" s="5"/>
      <c r="CU129" s="5"/>
      <c r="CV129" s="5"/>
      <c r="CW129" s="5"/>
      <c r="CX129" s="5"/>
      <c r="CY129" s="5"/>
      <c r="CZ129" s="5"/>
      <c r="DA129" s="5"/>
      <c r="DB129" s="5"/>
      <c r="DC129" s="5"/>
      <c r="DD129" s="5"/>
      <c r="DE129" s="5"/>
      <c r="DF129" s="5"/>
      <c r="DG129" s="5"/>
      <c r="DH129" s="5"/>
      <c r="DI129" s="5"/>
      <c r="DJ129" s="5"/>
      <c r="DK129" s="5"/>
      <c r="DL129" s="5"/>
      <c r="DM129" s="5"/>
      <c r="DN129" s="5"/>
      <c r="DO129" s="5"/>
      <c r="DP129" s="5"/>
      <c r="DQ129" s="5"/>
      <c r="DR129" s="5"/>
      <c r="DS129" s="5"/>
      <c r="DT129" s="5"/>
      <c r="DU129" s="5"/>
      <c r="DV129" s="5"/>
      <c r="DW129" s="5"/>
      <c r="DX129" s="5"/>
      <c r="DY129" s="5"/>
      <c r="DZ129" s="5"/>
      <c r="EA129" s="5"/>
      <c r="EB129" s="5"/>
      <c r="EC129" s="5"/>
      <c r="ED129" s="5"/>
      <c r="EE129" s="5"/>
      <c r="EF129" s="5"/>
      <c r="EG129" s="5"/>
      <c r="EH129" s="5"/>
      <c r="EI129" s="5"/>
      <c r="EJ129" s="5"/>
      <c r="EK129" s="5"/>
      <c r="EL129" s="5"/>
      <c r="EM129" s="5"/>
      <c r="EN129" s="5"/>
      <c r="EO129" s="5"/>
      <c r="EP129" s="5"/>
      <c r="EQ129" s="5"/>
      <c r="ER129" s="5"/>
      <c r="ES129" s="5"/>
      <c r="ET129" s="5"/>
      <c r="EU129" s="5"/>
      <c r="EV129" s="5"/>
      <c r="EW129" s="5"/>
      <c r="EX129" s="5"/>
      <c r="EY129" s="5"/>
      <c r="EZ129" s="5"/>
      <c r="FA129" s="5"/>
      <c r="FB129" s="5"/>
      <c r="FC129" s="5"/>
      <c r="FD129" s="5"/>
      <c r="FE129" s="5"/>
      <c r="FF129" s="5"/>
      <c r="FG129" s="5"/>
      <c r="FH129" s="5"/>
      <c r="FI129" s="5"/>
      <c r="FJ129" s="5"/>
      <c r="FK129" s="5"/>
      <c r="FL129" s="5"/>
      <c r="FM129" s="5"/>
      <c r="FN129" s="5"/>
      <c r="FO129" s="5"/>
      <c r="FP129" s="5"/>
      <c r="FQ129" s="5"/>
      <c r="FR129" s="5"/>
      <c r="FS129" s="5"/>
      <c r="FT129" s="5"/>
      <c r="FU129" s="5"/>
      <c r="FV129" s="5"/>
      <c r="FW129" s="5"/>
      <c r="FX129" s="5"/>
      <c r="FY129" s="5"/>
      <c r="FZ129" s="5"/>
      <c r="GA129" s="5"/>
      <c r="GB129" s="5"/>
      <c r="GC129" s="5"/>
      <c r="GD129" s="5"/>
      <c r="GE129" s="5"/>
      <c r="GF129" s="5"/>
      <c r="GG129" s="5"/>
      <c r="GH129" s="5"/>
      <c r="GI129" s="5"/>
      <c r="GJ129" s="5"/>
      <c r="GK129" s="5"/>
      <c r="GL129" s="5"/>
      <c r="GM129" s="5"/>
      <c r="GN129" s="5"/>
      <c r="GO129" s="5"/>
      <c r="GP129" s="5"/>
      <c r="GQ129" s="5"/>
      <c r="GR129" s="5"/>
      <c r="GS129" s="5"/>
      <c r="GT129" s="5"/>
      <c r="GU129" s="5"/>
      <c r="GV129" s="5"/>
      <c r="GW129" s="5"/>
      <c r="GX129" s="5"/>
      <c r="GY129" s="5"/>
      <c r="GZ129" s="5"/>
      <c r="HA129" s="5"/>
      <c r="HB129" s="5"/>
      <c r="HC129" s="5"/>
      <c r="HD129" s="5"/>
      <c r="HE129" s="5"/>
      <c r="HF129" s="5"/>
      <c r="HG129" s="5"/>
      <c r="HH129" s="5"/>
      <c r="HI129" s="5"/>
      <c r="HJ129" s="5"/>
      <c r="HK129" s="5"/>
      <c r="HL129" s="5"/>
      <c r="HM129" s="5"/>
      <c r="HN129" s="5"/>
      <c r="HO129" s="5"/>
      <c r="HP129" s="5"/>
      <c r="HQ129" s="5"/>
      <c r="HR129" s="5"/>
      <c r="HS129" s="5"/>
      <c r="HT129" s="5"/>
      <c r="HU129" s="5"/>
      <c r="HV129" s="5"/>
      <c r="HW129" s="5"/>
    </row>
    <row r="130" spans="1:231" x14ac:dyDescent="0.2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5"/>
      <c r="CB130" s="5"/>
      <c r="CC130" s="5"/>
      <c r="CD130" s="5"/>
      <c r="CE130" s="5"/>
      <c r="CF130" s="5"/>
      <c r="CG130" s="5"/>
      <c r="CH130" s="5"/>
      <c r="CI130" s="5"/>
      <c r="CJ130" s="5"/>
      <c r="CK130" s="5"/>
      <c r="CL130" s="5"/>
      <c r="CM130" s="5"/>
      <c r="CN130" s="5"/>
      <c r="CO130" s="5"/>
      <c r="CP130" s="5"/>
      <c r="CQ130" s="5"/>
      <c r="CR130" s="5"/>
      <c r="CS130" s="5"/>
      <c r="CT130" s="5"/>
      <c r="CU130" s="5"/>
      <c r="CV130" s="5"/>
      <c r="CW130" s="5"/>
      <c r="CX130" s="5"/>
      <c r="CY130" s="5"/>
      <c r="CZ130" s="5"/>
      <c r="DA130" s="5"/>
      <c r="DB130" s="5"/>
      <c r="DC130" s="5"/>
      <c r="DD130" s="5"/>
      <c r="DE130" s="5"/>
      <c r="DF130" s="5"/>
      <c r="DG130" s="5"/>
      <c r="DH130" s="5"/>
      <c r="DI130" s="5"/>
      <c r="DJ130" s="5"/>
      <c r="DK130" s="5"/>
      <c r="DL130" s="5"/>
      <c r="DM130" s="5"/>
      <c r="DN130" s="5"/>
      <c r="DO130" s="5"/>
      <c r="DP130" s="5"/>
      <c r="DQ130" s="5"/>
      <c r="DR130" s="5"/>
      <c r="DS130" s="5"/>
      <c r="DT130" s="5"/>
      <c r="DU130" s="5"/>
      <c r="DV130" s="5"/>
      <c r="DW130" s="5"/>
      <c r="DX130" s="5"/>
      <c r="DY130" s="5"/>
      <c r="DZ130" s="5"/>
      <c r="EA130" s="5"/>
      <c r="EB130" s="5"/>
      <c r="EC130" s="5"/>
      <c r="ED130" s="5"/>
      <c r="EE130" s="5"/>
      <c r="EF130" s="5"/>
      <c r="EG130" s="5"/>
      <c r="EH130" s="5"/>
      <c r="EI130" s="5"/>
      <c r="EJ130" s="5"/>
      <c r="EK130" s="5"/>
      <c r="EL130" s="5"/>
      <c r="EM130" s="5"/>
      <c r="EN130" s="5"/>
      <c r="EO130" s="5"/>
      <c r="EP130" s="5"/>
      <c r="EQ130" s="5"/>
      <c r="ER130" s="5"/>
      <c r="ES130" s="5"/>
      <c r="ET130" s="5"/>
      <c r="EU130" s="5"/>
      <c r="EV130" s="5"/>
      <c r="EW130" s="5"/>
      <c r="EX130" s="5"/>
      <c r="EY130" s="5"/>
      <c r="EZ130" s="5"/>
      <c r="FA130" s="5"/>
      <c r="FB130" s="5"/>
      <c r="FC130" s="5"/>
      <c r="FD130" s="5"/>
      <c r="FE130" s="5"/>
      <c r="FF130" s="5"/>
      <c r="FG130" s="5"/>
      <c r="FH130" s="5"/>
      <c r="FI130" s="5"/>
      <c r="FJ130" s="5"/>
      <c r="FK130" s="5"/>
      <c r="FL130" s="5"/>
      <c r="FM130" s="5"/>
      <c r="FN130" s="5"/>
      <c r="FO130" s="5"/>
      <c r="FP130" s="5"/>
      <c r="FQ130" s="5"/>
      <c r="FR130" s="5"/>
      <c r="FS130" s="5"/>
      <c r="FT130" s="5"/>
      <c r="FU130" s="5"/>
      <c r="FV130" s="5"/>
      <c r="FW130" s="5"/>
      <c r="FX130" s="5"/>
      <c r="FY130" s="5"/>
      <c r="FZ130" s="5"/>
      <c r="GA130" s="5"/>
      <c r="GB130" s="5"/>
      <c r="GC130" s="5"/>
      <c r="GD130" s="5"/>
      <c r="GE130" s="5"/>
      <c r="GF130" s="5"/>
      <c r="GG130" s="5"/>
      <c r="GH130" s="5"/>
      <c r="GI130" s="5"/>
      <c r="GJ130" s="5"/>
      <c r="GK130" s="5"/>
      <c r="GL130" s="5"/>
      <c r="GM130" s="5"/>
      <c r="GN130" s="5"/>
      <c r="GO130" s="5"/>
      <c r="GP130" s="5"/>
      <c r="GQ130" s="5"/>
      <c r="GR130" s="5"/>
      <c r="GS130" s="5"/>
      <c r="GT130" s="5"/>
      <c r="GU130" s="5"/>
      <c r="GV130" s="5"/>
      <c r="GW130" s="5"/>
      <c r="GX130" s="5"/>
      <c r="GY130" s="5"/>
      <c r="GZ130" s="5"/>
      <c r="HA130" s="5"/>
      <c r="HB130" s="5"/>
      <c r="HC130" s="5"/>
      <c r="HD130" s="5"/>
      <c r="HE130" s="5"/>
      <c r="HF130" s="5"/>
      <c r="HG130" s="5"/>
      <c r="HH130" s="5"/>
      <c r="HI130" s="5"/>
      <c r="HJ130" s="5"/>
      <c r="HK130" s="5"/>
      <c r="HL130" s="5"/>
      <c r="HM130" s="5"/>
      <c r="HN130" s="5"/>
      <c r="HO130" s="5"/>
      <c r="HP130" s="5"/>
      <c r="HQ130" s="5"/>
      <c r="HR130" s="5"/>
      <c r="HS130" s="5"/>
      <c r="HT130" s="5"/>
      <c r="HU130" s="5"/>
      <c r="HV130" s="5"/>
      <c r="HW130" s="5"/>
    </row>
    <row r="131" spans="1:231" x14ac:dyDescent="0.2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BT131" s="5"/>
      <c r="BU131" s="5"/>
      <c r="BV131" s="5"/>
      <c r="BW131" s="5"/>
      <c r="BX131" s="5"/>
      <c r="BY131" s="5"/>
      <c r="BZ131" s="5"/>
      <c r="CA131" s="5"/>
      <c r="CB131" s="5"/>
      <c r="CC131" s="5"/>
      <c r="CD131" s="5"/>
      <c r="CE131" s="5"/>
      <c r="CF131" s="5"/>
      <c r="CG131" s="5"/>
      <c r="CH131" s="5"/>
      <c r="CI131" s="5"/>
      <c r="CJ131" s="5"/>
      <c r="CK131" s="5"/>
      <c r="CL131" s="5"/>
      <c r="CM131" s="5"/>
      <c r="CN131" s="5"/>
      <c r="CO131" s="5"/>
      <c r="CP131" s="5"/>
      <c r="CQ131" s="5"/>
      <c r="CR131" s="5"/>
      <c r="CS131" s="5"/>
      <c r="CT131" s="5"/>
      <c r="CU131" s="5"/>
      <c r="CV131" s="5"/>
      <c r="CW131" s="5"/>
      <c r="CX131" s="5"/>
      <c r="CY131" s="5"/>
      <c r="CZ131" s="5"/>
      <c r="DA131" s="5"/>
      <c r="DB131" s="5"/>
      <c r="DC131" s="5"/>
      <c r="DD131" s="5"/>
      <c r="DE131" s="5"/>
      <c r="DF131" s="5"/>
      <c r="DG131" s="5"/>
      <c r="DH131" s="5"/>
      <c r="DI131" s="5"/>
      <c r="DJ131" s="5"/>
      <c r="DK131" s="5"/>
      <c r="DL131" s="5"/>
      <c r="DM131" s="5"/>
      <c r="DN131" s="5"/>
      <c r="DO131" s="5"/>
      <c r="DP131" s="5"/>
      <c r="DQ131" s="5"/>
      <c r="DR131" s="5"/>
      <c r="DS131" s="5"/>
      <c r="DT131" s="5"/>
      <c r="DU131" s="5"/>
      <c r="DV131" s="5"/>
      <c r="DW131" s="5"/>
      <c r="DX131" s="5"/>
      <c r="DY131" s="5"/>
      <c r="DZ131" s="5"/>
      <c r="EA131" s="5"/>
      <c r="EB131" s="5"/>
      <c r="EC131" s="5"/>
      <c r="ED131" s="5"/>
      <c r="EE131" s="5"/>
      <c r="EF131" s="5"/>
      <c r="EG131" s="5"/>
      <c r="EH131" s="5"/>
      <c r="EI131" s="5"/>
      <c r="EJ131" s="5"/>
      <c r="EK131" s="5"/>
      <c r="EL131" s="5"/>
      <c r="EM131" s="5"/>
      <c r="EN131" s="5"/>
      <c r="EO131" s="5"/>
      <c r="EP131" s="5"/>
      <c r="EQ131" s="5"/>
      <c r="ER131" s="5"/>
      <c r="ES131" s="5"/>
      <c r="ET131" s="5"/>
      <c r="EU131" s="5"/>
      <c r="EV131" s="5"/>
      <c r="EW131" s="5"/>
      <c r="EX131" s="5"/>
      <c r="EY131" s="5"/>
      <c r="EZ131" s="5"/>
      <c r="FA131" s="5"/>
      <c r="FB131" s="5"/>
      <c r="FC131" s="5"/>
      <c r="FD131" s="5"/>
      <c r="FE131" s="5"/>
      <c r="FF131" s="5"/>
      <c r="FG131" s="5"/>
      <c r="FH131" s="5"/>
      <c r="FI131" s="5"/>
      <c r="FJ131" s="5"/>
      <c r="FK131" s="5"/>
      <c r="FL131" s="5"/>
      <c r="FM131" s="5"/>
      <c r="FN131" s="5"/>
      <c r="FO131" s="5"/>
      <c r="FP131" s="5"/>
      <c r="FQ131" s="5"/>
      <c r="FR131" s="5"/>
      <c r="FS131" s="5"/>
      <c r="FT131" s="5"/>
      <c r="FU131" s="5"/>
      <c r="FV131" s="5"/>
      <c r="FW131" s="5"/>
      <c r="FX131" s="5"/>
      <c r="FY131" s="5"/>
      <c r="FZ131" s="5"/>
      <c r="GA131" s="5"/>
      <c r="GB131" s="5"/>
      <c r="GC131" s="5"/>
      <c r="GD131" s="5"/>
      <c r="GE131" s="5"/>
      <c r="GF131" s="5"/>
      <c r="GG131" s="5"/>
      <c r="GH131" s="5"/>
      <c r="GI131" s="5"/>
      <c r="GJ131" s="5"/>
      <c r="GK131" s="5"/>
      <c r="GL131" s="5"/>
      <c r="GM131" s="5"/>
      <c r="GN131" s="5"/>
      <c r="GO131" s="5"/>
      <c r="GP131" s="5"/>
      <c r="GQ131" s="5"/>
      <c r="GR131" s="5"/>
      <c r="GS131" s="5"/>
      <c r="GT131" s="5"/>
      <c r="GU131" s="5"/>
      <c r="GV131" s="5"/>
      <c r="GW131" s="5"/>
      <c r="GX131" s="5"/>
      <c r="GY131" s="5"/>
      <c r="GZ131" s="5"/>
      <c r="HA131" s="5"/>
      <c r="HB131" s="5"/>
      <c r="HC131" s="5"/>
      <c r="HD131" s="5"/>
      <c r="HE131" s="5"/>
      <c r="HF131" s="5"/>
      <c r="HG131" s="5"/>
      <c r="HH131" s="5"/>
      <c r="HI131" s="5"/>
      <c r="HJ131" s="5"/>
      <c r="HK131" s="5"/>
      <c r="HL131" s="5"/>
      <c r="HM131" s="5"/>
      <c r="HN131" s="5"/>
      <c r="HO131" s="5"/>
      <c r="HP131" s="5"/>
      <c r="HQ131" s="5"/>
      <c r="HR131" s="5"/>
      <c r="HS131" s="5"/>
      <c r="HT131" s="5"/>
      <c r="HU131" s="5"/>
      <c r="HV131" s="5"/>
      <c r="HW131" s="5"/>
    </row>
    <row r="132" spans="1:231" x14ac:dyDescent="0.2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c r="BR132" s="5"/>
      <c r="BS132" s="5"/>
      <c r="BT132" s="5"/>
      <c r="BU132" s="5"/>
      <c r="BV132" s="5"/>
      <c r="BW132" s="5"/>
      <c r="BX132" s="5"/>
      <c r="BY132" s="5"/>
      <c r="BZ132" s="5"/>
      <c r="CA132" s="5"/>
      <c r="CB132" s="5"/>
      <c r="CC132" s="5"/>
      <c r="CD132" s="5"/>
      <c r="CE132" s="5"/>
      <c r="CF132" s="5"/>
      <c r="CG132" s="5"/>
      <c r="CH132" s="5"/>
      <c r="CI132" s="5"/>
      <c r="CJ132" s="5"/>
      <c r="CK132" s="5"/>
      <c r="CL132" s="5"/>
      <c r="CM132" s="5"/>
      <c r="CN132" s="5"/>
      <c r="CO132" s="5"/>
      <c r="CP132" s="5"/>
      <c r="CQ132" s="5"/>
      <c r="CR132" s="5"/>
      <c r="CS132" s="5"/>
      <c r="CT132" s="5"/>
      <c r="CU132" s="5"/>
      <c r="CV132" s="5"/>
      <c r="CW132" s="5"/>
      <c r="CX132" s="5"/>
      <c r="CY132" s="5"/>
      <c r="CZ132" s="5"/>
      <c r="DA132" s="5"/>
      <c r="DB132" s="5"/>
      <c r="DC132" s="5"/>
      <c r="DD132" s="5"/>
      <c r="DE132" s="5"/>
      <c r="DF132" s="5"/>
      <c r="DG132" s="5"/>
      <c r="DH132" s="5"/>
      <c r="DI132" s="5"/>
      <c r="DJ132" s="5"/>
      <c r="DK132" s="5"/>
      <c r="DL132" s="5"/>
      <c r="DM132" s="5"/>
      <c r="DN132" s="5"/>
      <c r="DO132" s="5"/>
      <c r="DP132" s="5"/>
      <c r="DQ132" s="5"/>
      <c r="DR132" s="5"/>
      <c r="DS132" s="5"/>
      <c r="DT132" s="5"/>
      <c r="DU132" s="5"/>
      <c r="DV132" s="5"/>
      <c r="DW132" s="5"/>
      <c r="DX132" s="5"/>
      <c r="DY132" s="5"/>
      <c r="DZ132" s="5"/>
      <c r="EA132" s="5"/>
      <c r="EB132" s="5"/>
      <c r="EC132" s="5"/>
      <c r="ED132" s="5"/>
      <c r="EE132" s="5"/>
      <c r="EF132" s="5"/>
      <c r="EG132" s="5"/>
      <c r="EH132" s="5"/>
      <c r="EI132" s="5"/>
      <c r="EJ132" s="5"/>
      <c r="EK132" s="5"/>
      <c r="EL132" s="5"/>
      <c r="EM132" s="5"/>
      <c r="EN132" s="5"/>
      <c r="EO132" s="5"/>
      <c r="EP132" s="5"/>
      <c r="EQ132" s="5"/>
      <c r="ER132" s="5"/>
      <c r="ES132" s="5"/>
      <c r="ET132" s="5"/>
      <c r="EU132" s="5"/>
      <c r="EV132" s="5"/>
      <c r="EW132" s="5"/>
      <c r="EX132" s="5"/>
      <c r="EY132" s="5"/>
      <c r="EZ132" s="5"/>
      <c r="FA132" s="5"/>
      <c r="FB132" s="5"/>
      <c r="FC132" s="5"/>
      <c r="FD132" s="5"/>
      <c r="FE132" s="5"/>
      <c r="FF132" s="5"/>
      <c r="FG132" s="5"/>
      <c r="FH132" s="5"/>
      <c r="FI132" s="5"/>
      <c r="FJ132" s="5"/>
      <c r="FK132" s="5"/>
      <c r="FL132" s="5"/>
      <c r="FM132" s="5"/>
      <c r="FN132" s="5"/>
      <c r="FO132" s="5"/>
      <c r="FP132" s="5"/>
      <c r="FQ132" s="5"/>
      <c r="FR132" s="5"/>
      <c r="FS132" s="5"/>
      <c r="FT132" s="5"/>
      <c r="FU132" s="5"/>
      <c r="FV132" s="5"/>
      <c r="FW132" s="5"/>
      <c r="FX132" s="5"/>
      <c r="FY132" s="5"/>
      <c r="FZ132" s="5"/>
      <c r="GA132" s="5"/>
      <c r="GB132" s="5"/>
      <c r="GC132" s="5"/>
      <c r="GD132" s="5"/>
      <c r="GE132" s="5"/>
      <c r="GF132" s="5"/>
      <c r="GG132" s="5"/>
      <c r="GH132" s="5"/>
      <c r="GI132" s="5"/>
      <c r="GJ132" s="5"/>
      <c r="GK132" s="5"/>
      <c r="GL132" s="5"/>
      <c r="GM132" s="5"/>
      <c r="GN132" s="5"/>
      <c r="GO132" s="5"/>
      <c r="GP132" s="5"/>
      <c r="GQ132" s="5"/>
      <c r="GR132" s="5"/>
      <c r="GS132" s="5"/>
      <c r="GT132" s="5"/>
      <c r="GU132" s="5"/>
      <c r="GV132" s="5"/>
      <c r="GW132" s="5"/>
      <c r="GX132" s="5"/>
      <c r="GY132" s="5"/>
      <c r="GZ132" s="5"/>
      <c r="HA132" s="5"/>
      <c r="HB132" s="5"/>
      <c r="HC132" s="5"/>
      <c r="HD132" s="5"/>
      <c r="HE132" s="5"/>
      <c r="HF132" s="5"/>
      <c r="HG132" s="5"/>
      <c r="HH132" s="5"/>
      <c r="HI132" s="5"/>
      <c r="HJ132" s="5"/>
      <c r="HK132" s="5"/>
      <c r="HL132" s="5"/>
      <c r="HM132" s="5"/>
      <c r="HN132" s="5"/>
      <c r="HO132" s="5"/>
      <c r="HP132" s="5"/>
      <c r="HQ132" s="5"/>
      <c r="HR132" s="5"/>
      <c r="HS132" s="5"/>
      <c r="HT132" s="5"/>
      <c r="HU132" s="5"/>
      <c r="HV132" s="5"/>
      <c r="HW132" s="5"/>
    </row>
    <row r="133" spans="1:231" x14ac:dyDescent="0.2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5"/>
      <c r="BT133" s="5"/>
      <c r="BU133" s="5"/>
      <c r="BV133" s="5"/>
      <c r="BW133" s="5"/>
      <c r="BX133" s="5"/>
      <c r="BY133" s="5"/>
      <c r="BZ133" s="5"/>
      <c r="CA133" s="5"/>
      <c r="CB133" s="5"/>
      <c r="CC133" s="5"/>
      <c r="CD133" s="5"/>
      <c r="CE133" s="5"/>
      <c r="CF133" s="5"/>
      <c r="CG133" s="5"/>
      <c r="CH133" s="5"/>
      <c r="CI133" s="5"/>
      <c r="CJ133" s="5"/>
      <c r="CK133" s="5"/>
      <c r="CL133" s="5"/>
      <c r="CM133" s="5"/>
      <c r="CN133" s="5"/>
      <c r="CO133" s="5"/>
      <c r="CP133" s="5"/>
      <c r="CQ133" s="5"/>
      <c r="CR133" s="5"/>
      <c r="CS133" s="5"/>
      <c r="CT133" s="5"/>
      <c r="CU133" s="5"/>
      <c r="CV133" s="5"/>
      <c r="CW133" s="5"/>
      <c r="CX133" s="5"/>
      <c r="CY133" s="5"/>
      <c r="CZ133" s="5"/>
      <c r="DA133" s="5"/>
      <c r="DB133" s="5"/>
      <c r="DC133" s="5"/>
      <c r="DD133" s="5"/>
      <c r="DE133" s="5"/>
      <c r="DF133" s="5"/>
      <c r="DG133" s="5"/>
      <c r="DH133" s="5"/>
      <c r="DI133" s="5"/>
      <c r="DJ133" s="5"/>
      <c r="DK133" s="5"/>
      <c r="DL133" s="5"/>
      <c r="DM133" s="5"/>
      <c r="DN133" s="5"/>
      <c r="DO133" s="5"/>
      <c r="DP133" s="5"/>
      <c r="DQ133" s="5"/>
      <c r="DR133" s="5"/>
      <c r="DS133" s="5"/>
      <c r="DT133" s="5"/>
      <c r="DU133" s="5"/>
      <c r="DV133" s="5"/>
      <c r="DW133" s="5"/>
      <c r="DX133" s="5"/>
      <c r="DY133" s="5"/>
      <c r="DZ133" s="5"/>
      <c r="EA133" s="5"/>
      <c r="EB133" s="5"/>
      <c r="EC133" s="5"/>
      <c r="ED133" s="5"/>
      <c r="EE133" s="5"/>
      <c r="EF133" s="5"/>
      <c r="EG133" s="5"/>
      <c r="EH133" s="5"/>
      <c r="EI133" s="5"/>
      <c r="EJ133" s="5"/>
      <c r="EK133" s="5"/>
      <c r="EL133" s="5"/>
      <c r="EM133" s="5"/>
      <c r="EN133" s="5"/>
      <c r="EO133" s="5"/>
      <c r="EP133" s="5"/>
      <c r="EQ133" s="5"/>
      <c r="ER133" s="5"/>
      <c r="ES133" s="5"/>
      <c r="ET133" s="5"/>
      <c r="EU133" s="5"/>
      <c r="EV133" s="5"/>
      <c r="EW133" s="5"/>
      <c r="EX133" s="5"/>
      <c r="EY133" s="5"/>
      <c r="EZ133" s="5"/>
      <c r="FA133" s="5"/>
      <c r="FB133" s="5"/>
      <c r="FC133" s="5"/>
      <c r="FD133" s="5"/>
      <c r="FE133" s="5"/>
      <c r="FF133" s="5"/>
      <c r="FG133" s="5"/>
      <c r="FH133" s="5"/>
      <c r="FI133" s="5"/>
      <c r="FJ133" s="5"/>
      <c r="FK133" s="5"/>
      <c r="FL133" s="5"/>
      <c r="FM133" s="5"/>
      <c r="FN133" s="5"/>
      <c r="FO133" s="5"/>
      <c r="FP133" s="5"/>
      <c r="FQ133" s="5"/>
      <c r="FR133" s="5"/>
      <c r="FS133" s="5"/>
      <c r="FT133" s="5"/>
      <c r="FU133" s="5"/>
      <c r="FV133" s="5"/>
      <c r="FW133" s="5"/>
      <c r="FX133" s="5"/>
      <c r="FY133" s="5"/>
      <c r="FZ133" s="5"/>
      <c r="GA133" s="5"/>
      <c r="GB133" s="5"/>
      <c r="GC133" s="5"/>
      <c r="GD133" s="5"/>
      <c r="GE133" s="5"/>
      <c r="GF133" s="5"/>
      <c r="GG133" s="5"/>
      <c r="GH133" s="5"/>
      <c r="GI133" s="5"/>
      <c r="GJ133" s="5"/>
      <c r="GK133" s="5"/>
      <c r="GL133" s="5"/>
      <c r="GM133" s="5"/>
      <c r="GN133" s="5"/>
      <c r="GO133" s="5"/>
      <c r="GP133" s="5"/>
      <c r="GQ133" s="5"/>
      <c r="GR133" s="5"/>
      <c r="GS133" s="5"/>
      <c r="GT133" s="5"/>
      <c r="GU133" s="5"/>
      <c r="GV133" s="5"/>
      <c r="GW133" s="5"/>
      <c r="GX133" s="5"/>
      <c r="GY133" s="5"/>
      <c r="GZ133" s="5"/>
      <c r="HA133" s="5"/>
      <c r="HB133" s="5"/>
      <c r="HC133" s="5"/>
      <c r="HD133" s="5"/>
      <c r="HE133" s="5"/>
      <c r="HF133" s="5"/>
      <c r="HG133" s="5"/>
      <c r="HH133" s="5"/>
      <c r="HI133" s="5"/>
      <c r="HJ133" s="5"/>
      <c r="HK133" s="5"/>
      <c r="HL133" s="5"/>
      <c r="HM133" s="5"/>
      <c r="HN133" s="5"/>
      <c r="HO133" s="5"/>
      <c r="HP133" s="5"/>
      <c r="HQ133" s="5"/>
      <c r="HR133" s="5"/>
      <c r="HS133" s="5"/>
      <c r="HT133" s="5"/>
      <c r="HU133" s="5"/>
      <c r="HV133" s="5"/>
      <c r="HW133" s="5"/>
    </row>
    <row r="134" spans="1:231" x14ac:dyDescent="0.2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BT134" s="5"/>
      <c r="BU134" s="5"/>
      <c r="BV134" s="5"/>
      <c r="BW134" s="5"/>
      <c r="BX134" s="5"/>
      <c r="BY134" s="5"/>
      <c r="BZ134" s="5"/>
      <c r="CA134" s="5"/>
      <c r="CB134" s="5"/>
      <c r="CC134" s="5"/>
      <c r="CD134" s="5"/>
      <c r="CE134" s="5"/>
      <c r="CF134" s="5"/>
      <c r="CG134" s="5"/>
      <c r="CH134" s="5"/>
      <c r="CI134" s="5"/>
      <c r="CJ134" s="5"/>
      <c r="CK134" s="5"/>
      <c r="CL134" s="5"/>
      <c r="CM134" s="5"/>
      <c r="CN134" s="5"/>
      <c r="CO134" s="5"/>
      <c r="CP134" s="5"/>
      <c r="CQ134" s="5"/>
      <c r="CR134" s="5"/>
      <c r="CS134" s="5"/>
      <c r="CT134" s="5"/>
      <c r="CU134" s="5"/>
      <c r="CV134" s="5"/>
      <c r="CW134" s="5"/>
      <c r="CX134" s="5"/>
      <c r="CY134" s="5"/>
      <c r="CZ134" s="5"/>
      <c r="DA134" s="5"/>
      <c r="DB134" s="5"/>
      <c r="DC134" s="5"/>
      <c r="DD134" s="5"/>
      <c r="DE134" s="5"/>
      <c r="DF134" s="5"/>
      <c r="DG134" s="5"/>
      <c r="DH134" s="5"/>
      <c r="DI134" s="5"/>
      <c r="DJ134" s="5"/>
      <c r="DK134" s="5"/>
      <c r="DL134" s="5"/>
      <c r="DM134" s="5"/>
      <c r="DN134" s="5"/>
      <c r="DO134" s="5"/>
      <c r="DP134" s="5"/>
      <c r="DQ134" s="5"/>
      <c r="DR134" s="5"/>
      <c r="DS134" s="5"/>
      <c r="DT134" s="5"/>
      <c r="DU134" s="5"/>
      <c r="DV134" s="5"/>
      <c r="DW134" s="5"/>
      <c r="DX134" s="5"/>
      <c r="DY134" s="5"/>
      <c r="DZ134" s="5"/>
      <c r="EA134" s="5"/>
      <c r="EB134" s="5"/>
      <c r="EC134" s="5"/>
      <c r="ED134" s="5"/>
      <c r="EE134" s="5"/>
      <c r="EF134" s="5"/>
      <c r="EG134" s="5"/>
      <c r="EH134" s="5"/>
      <c r="EI134" s="5"/>
      <c r="EJ134" s="5"/>
      <c r="EK134" s="5"/>
      <c r="EL134" s="5"/>
      <c r="EM134" s="5"/>
      <c r="EN134" s="5"/>
      <c r="EO134" s="5"/>
      <c r="EP134" s="5"/>
      <c r="EQ134" s="5"/>
      <c r="ER134" s="5"/>
      <c r="ES134" s="5"/>
      <c r="ET134" s="5"/>
      <c r="EU134" s="5"/>
      <c r="EV134" s="5"/>
      <c r="EW134" s="5"/>
      <c r="EX134" s="5"/>
      <c r="EY134" s="5"/>
      <c r="EZ134" s="5"/>
      <c r="FA134" s="5"/>
      <c r="FB134" s="5"/>
      <c r="FC134" s="5"/>
      <c r="FD134" s="5"/>
      <c r="FE134" s="5"/>
      <c r="FF134" s="5"/>
      <c r="FG134" s="5"/>
      <c r="FH134" s="5"/>
      <c r="FI134" s="5"/>
      <c r="FJ134" s="5"/>
      <c r="FK134" s="5"/>
      <c r="FL134" s="5"/>
      <c r="FM134" s="5"/>
      <c r="FN134" s="5"/>
      <c r="FO134" s="5"/>
      <c r="FP134" s="5"/>
      <c r="FQ134" s="5"/>
      <c r="FR134" s="5"/>
      <c r="FS134" s="5"/>
      <c r="FT134" s="5"/>
      <c r="FU134" s="5"/>
      <c r="FV134" s="5"/>
      <c r="FW134" s="5"/>
      <c r="FX134" s="5"/>
      <c r="FY134" s="5"/>
      <c r="FZ134" s="5"/>
      <c r="GA134" s="5"/>
      <c r="GB134" s="5"/>
      <c r="GC134" s="5"/>
      <c r="GD134" s="5"/>
      <c r="GE134" s="5"/>
      <c r="GF134" s="5"/>
      <c r="GG134" s="5"/>
      <c r="GH134" s="5"/>
      <c r="GI134" s="5"/>
      <c r="GJ134" s="5"/>
      <c r="GK134" s="5"/>
      <c r="GL134" s="5"/>
      <c r="GM134" s="5"/>
      <c r="GN134" s="5"/>
      <c r="GO134" s="5"/>
      <c r="GP134" s="5"/>
      <c r="GQ134" s="5"/>
      <c r="GR134" s="5"/>
      <c r="GS134" s="5"/>
      <c r="GT134" s="5"/>
      <c r="GU134" s="5"/>
      <c r="GV134" s="5"/>
      <c r="GW134" s="5"/>
      <c r="GX134" s="5"/>
      <c r="GY134" s="5"/>
      <c r="GZ134" s="5"/>
      <c r="HA134" s="5"/>
      <c r="HB134" s="5"/>
      <c r="HC134" s="5"/>
      <c r="HD134" s="5"/>
      <c r="HE134" s="5"/>
      <c r="HF134" s="5"/>
      <c r="HG134" s="5"/>
      <c r="HH134" s="5"/>
      <c r="HI134" s="5"/>
      <c r="HJ134" s="5"/>
      <c r="HK134" s="5"/>
      <c r="HL134" s="5"/>
      <c r="HM134" s="5"/>
      <c r="HN134" s="5"/>
      <c r="HO134" s="5"/>
      <c r="HP134" s="5"/>
      <c r="HQ134" s="5"/>
      <c r="HR134" s="5"/>
      <c r="HS134" s="5"/>
      <c r="HT134" s="5"/>
      <c r="HU134" s="5"/>
      <c r="HV134" s="5"/>
      <c r="HW134" s="5"/>
    </row>
    <row r="135" spans="1:231" x14ac:dyDescent="0.2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c r="BO135" s="5"/>
      <c r="BP135" s="5"/>
      <c r="BQ135" s="5"/>
      <c r="BR135" s="5"/>
      <c r="BS135" s="5"/>
      <c r="BT135" s="5"/>
      <c r="BU135" s="5"/>
      <c r="BV135" s="5"/>
      <c r="BW135" s="5"/>
      <c r="BX135" s="5"/>
      <c r="BY135" s="5"/>
      <c r="BZ135" s="5"/>
      <c r="CA135" s="5"/>
      <c r="CB135" s="5"/>
      <c r="CC135" s="5"/>
      <c r="CD135" s="5"/>
      <c r="CE135" s="5"/>
      <c r="CF135" s="5"/>
      <c r="CG135" s="5"/>
      <c r="CH135" s="5"/>
      <c r="CI135" s="5"/>
      <c r="CJ135" s="5"/>
      <c r="CK135" s="5"/>
      <c r="CL135" s="5"/>
      <c r="CM135" s="5"/>
      <c r="CN135" s="5"/>
      <c r="CO135" s="5"/>
      <c r="CP135" s="5"/>
      <c r="CQ135" s="5"/>
      <c r="CR135" s="5"/>
      <c r="CS135" s="5"/>
      <c r="CT135" s="5"/>
      <c r="CU135" s="5"/>
      <c r="CV135" s="5"/>
      <c r="CW135" s="5"/>
      <c r="CX135" s="5"/>
      <c r="CY135" s="5"/>
      <c r="CZ135" s="5"/>
      <c r="DA135" s="5"/>
      <c r="DB135" s="5"/>
      <c r="DC135" s="5"/>
      <c r="DD135" s="5"/>
      <c r="DE135" s="5"/>
      <c r="DF135" s="5"/>
      <c r="DG135" s="5"/>
      <c r="DH135" s="5"/>
      <c r="DI135" s="5"/>
      <c r="DJ135" s="5"/>
      <c r="DK135" s="5"/>
      <c r="DL135" s="5"/>
      <c r="DM135" s="5"/>
      <c r="DN135" s="5"/>
      <c r="DO135" s="5"/>
      <c r="DP135" s="5"/>
      <c r="DQ135" s="5"/>
      <c r="DR135" s="5"/>
      <c r="DS135" s="5"/>
      <c r="DT135" s="5"/>
      <c r="DU135" s="5"/>
      <c r="DV135" s="5"/>
      <c r="DW135" s="5"/>
      <c r="DX135" s="5"/>
      <c r="DY135" s="5"/>
      <c r="DZ135" s="5"/>
      <c r="EA135" s="5"/>
      <c r="EB135" s="5"/>
      <c r="EC135" s="5"/>
      <c r="ED135" s="5"/>
      <c r="EE135" s="5"/>
      <c r="EF135" s="5"/>
      <c r="EG135" s="5"/>
      <c r="EH135" s="5"/>
      <c r="EI135" s="5"/>
      <c r="EJ135" s="5"/>
      <c r="EK135" s="5"/>
      <c r="EL135" s="5"/>
      <c r="EM135" s="5"/>
      <c r="EN135" s="5"/>
      <c r="EO135" s="5"/>
      <c r="EP135" s="5"/>
      <c r="EQ135" s="5"/>
      <c r="ER135" s="5"/>
      <c r="ES135" s="5"/>
      <c r="ET135" s="5"/>
      <c r="EU135" s="5"/>
      <c r="EV135" s="5"/>
      <c r="EW135" s="5"/>
      <c r="EX135" s="5"/>
      <c r="EY135" s="5"/>
      <c r="EZ135" s="5"/>
      <c r="FA135" s="5"/>
      <c r="FB135" s="5"/>
      <c r="FC135" s="5"/>
      <c r="FD135" s="5"/>
      <c r="FE135" s="5"/>
      <c r="FF135" s="5"/>
      <c r="FG135" s="5"/>
      <c r="FH135" s="5"/>
      <c r="FI135" s="5"/>
      <c r="FJ135" s="5"/>
      <c r="FK135" s="5"/>
      <c r="FL135" s="5"/>
      <c r="FM135" s="5"/>
      <c r="FN135" s="5"/>
      <c r="FO135" s="5"/>
      <c r="FP135" s="5"/>
      <c r="FQ135" s="5"/>
      <c r="FR135" s="5"/>
      <c r="FS135" s="5"/>
      <c r="FT135" s="5"/>
      <c r="FU135" s="5"/>
      <c r="FV135" s="5"/>
      <c r="FW135" s="5"/>
      <c r="FX135" s="5"/>
      <c r="FY135" s="5"/>
      <c r="FZ135" s="5"/>
      <c r="GA135" s="5"/>
      <c r="GB135" s="5"/>
      <c r="GC135" s="5"/>
      <c r="GD135" s="5"/>
      <c r="GE135" s="5"/>
      <c r="GF135" s="5"/>
      <c r="GG135" s="5"/>
      <c r="GH135" s="5"/>
      <c r="GI135" s="5"/>
      <c r="GJ135" s="5"/>
      <c r="GK135" s="5"/>
      <c r="GL135" s="5"/>
      <c r="GM135" s="5"/>
      <c r="GN135" s="5"/>
      <c r="GO135" s="5"/>
      <c r="GP135" s="5"/>
      <c r="GQ135" s="5"/>
      <c r="GR135" s="5"/>
      <c r="GS135" s="5"/>
      <c r="GT135" s="5"/>
      <c r="GU135" s="5"/>
      <c r="GV135" s="5"/>
      <c r="GW135" s="5"/>
      <c r="GX135" s="5"/>
      <c r="GY135" s="5"/>
      <c r="GZ135" s="5"/>
      <c r="HA135" s="5"/>
      <c r="HB135" s="5"/>
      <c r="HC135" s="5"/>
      <c r="HD135" s="5"/>
      <c r="HE135" s="5"/>
      <c r="HF135" s="5"/>
      <c r="HG135" s="5"/>
      <c r="HH135" s="5"/>
      <c r="HI135" s="5"/>
      <c r="HJ135" s="5"/>
      <c r="HK135" s="5"/>
      <c r="HL135" s="5"/>
      <c r="HM135" s="5"/>
      <c r="HN135" s="5"/>
      <c r="HO135" s="5"/>
      <c r="HP135" s="5"/>
      <c r="HQ135" s="5"/>
      <c r="HR135" s="5"/>
      <c r="HS135" s="5"/>
      <c r="HT135" s="5"/>
      <c r="HU135" s="5"/>
      <c r="HV135" s="5"/>
      <c r="HW135" s="5"/>
    </row>
    <row r="136" spans="1:231" x14ac:dyDescent="0.2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c r="BN136" s="5"/>
      <c r="BO136" s="5"/>
      <c r="BP136" s="5"/>
      <c r="BQ136" s="5"/>
      <c r="BR136" s="5"/>
      <c r="BS136" s="5"/>
      <c r="BT136" s="5"/>
      <c r="BU136" s="5"/>
      <c r="BV136" s="5"/>
      <c r="BW136" s="5"/>
      <c r="BX136" s="5"/>
      <c r="BY136" s="5"/>
      <c r="BZ136" s="5"/>
      <c r="CA136" s="5"/>
      <c r="CB136" s="5"/>
      <c r="CC136" s="5"/>
      <c r="CD136" s="5"/>
      <c r="CE136" s="5"/>
      <c r="CF136" s="5"/>
      <c r="CG136" s="5"/>
      <c r="CH136" s="5"/>
      <c r="CI136" s="5"/>
      <c r="CJ136" s="5"/>
      <c r="CK136" s="5"/>
      <c r="CL136" s="5"/>
      <c r="CM136" s="5"/>
      <c r="CN136" s="5"/>
      <c r="CO136" s="5"/>
      <c r="CP136" s="5"/>
      <c r="CQ136" s="5"/>
      <c r="CR136" s="5"/>
      <c r="CS136" s="5"/>
      <c r="CT136" s="5"/>
      <c r="CU136" s="5"/>
      <c r="CV136" s="5"/>
      <c r="CW136" s="5"/>
      <c r="CX136" s="5"/>
      <c r="CY136" s="5"/>
      <c r="CZ136" s="5"/>
      <c r="DA136" s="5"/>
      <c r="DB136" s="5"/>
      <c r="DC136" s="5"/>
      <c r="DD136" s="5"/>
      <c r="DE136" s="5"/>
      <c r="DF136" s="5"/>
      <c r="DG136" s="5"/>
      <c r="DH136" s="5"/>
      <c r="DI136" s="5"/>
      <c r="DJ136" s="5"/>
      <c r="DK136" s="5"/>
      <c r="DL136" s="5"/>
      <c r="DM136" s="5"/>
      <c r="DN136" s="5"/>
      <c r="DO136" s="5"/>
      <c r="DP136" s="5"/>
      <c r="DQ136" s="5"/>
      <c r="DR136" s="5"/>
      <c r="DS136" s="5"/>
      <c r="DT136" s="5"/>
      <c r="DU136" s="5"/>
      <c r="DV136" s="5"/>
      <c r="DW136" s="5"/>
      <c r="DX136" s="5"/>
      <c r="DY136" s="5"/>
      <c r="DZ136" s="5"/>
      <c r="EA136" s="5"/>
      <c r="EB136" s="5"/>
      <c r="EC136" s="5"/>
      <c r="ED136" s="5"/>
      <c r="EE136" s="5"/>
      <c r="EF136" s="5"/>
      <c r="EG136" s="5"/>
      <c r="EH136" s="5"/>
      <c r="EI136" s="5"/>
      <c r="EJ136" s="5"/>
      <c r="EK136" s="5"/>
      <c r="EL136" s="5"/>
      <c r="EM136" s="5"/>
      <c r="EN136" s="5"/>
      <c r="EO136" s="5"/>
      <c r="EP136" s="5"/>
      <c r="EQ136" s="5"/>
      <c r="ER136" s="5"/>
      <c r="ES136" s="5"/>
      <c r="ET136" s="5"/>
      <c r="EU136" s="5"/>
      <c r="EV136" s="5"/>
      <c r="EW136" s="5"/>
      <c r="EX136" s="5"/>
      <c r="EY136" s="5"/>
      <c r="EZ136" s="5"/>
      <c r="FA136" s="5"/>
      <c r="FB136" s="5"/>
      <c r="FC136" s="5"/>
      <c r="FD136" s="5"/>
      <c r="FE136" s="5"/>
      <c r="FF136" s="5"/>
      <c r="FG136" s="5"/>
      <c r="FH136" s="5"/>
      <c r="FI136" s="5"/>
      <c r="FJ136" s="5"/>
      <c r="FK136" s="5"/>
      <c r="FL136" s="5"/>
      <c r="FM136" s="5"/>
      <c r="FN136" s="5"/>
      <c r="FO136" s="5"/>
      <c r="FP136" s="5"/>
      <c r="FQ136" s="5"/>
      <c r="FR136" s="5"/>
      <c r="FS136" s="5"/>
      <c r="FT136" s="5"/>
      <c r="FU136" s="5"/>
      <c r="FV136" s="5"/>
      <c r="FW136" s="5"/>
      <c r="FX136" s="5"/>
      <c r="FY136" s="5"/>
      <c r="FZ136" s="5"/>
      <c r="GA136" s="5"/>
      <c r="GB136" s="5"/>
      <c r="GC136" s="5"/>
      <c r="GD136" s="5"/>
      <c r="GE136" s="5"/>
      <c r="GF136" s="5"/>
      <c r="GG136" s="5"/>
      <c r="GH136" s="5"/>
      <c r="GI136" s="5"/>
      <c r="GJ136" s="5"/>
      <c r="GK136" s="5"/>
      <c r="GL136" s="5"/>
      <c r="GM136" s="5"/>
      <c r="GN136" s="5"/>
      <c r="GO136" s="5"/>
      <c r="GP136" s="5"/>
      <c r="GQ136" s="5"/>
      <c r="GR136" s="5"/>
      <c r="GS136" s="5"/>
      <c r="GT136" s="5"/>
      <c r="GU136" s="5"/>
      <c r="GV136" s="5"/>
      <c r="GW136" s="5"/>
      <c r="GX136" s="5"/>
      <c r="GY136" s="5"/>
      <c r="GZ136" s="5"/>
      <c r="HA136" s="5"/>
      <c r="HB136" s="5"/>
      <c r="HC136" s="5"/>
      <c r="HD136" s="5"/>
      <c r="HE136" s="5"/>
      <c r="HF136" s="5"/>
      <c r="HG136" s="5"/>
      <c r="HH136" s="5"/>
      <c r="HI136" s="5"/>
      <c r="HJ136" s="5"/>
      <c r="HK136" s="5"/>
      <c r="HL136" s="5"/>
      <c r="HM136" s="5"/>
      <c r="HN136" s="5"/>
      <c r="HO136" s="5"/>
      <c r="HP136" s="5"/>
      <c r="HQ136" s="5"/>
      <c r="HR136" s="5"/>
      <c r="HS136" s="5"/>
      <c r="HT136" s="5"/>
      <c r="HU136" s="5"/>
      <c r="HV136" s="5"/>
      <c r="HW136" s="5"/>
    </row>
    <row r="137" spans="1:231" x14ac:dyDescent="0.2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c r="BO137" s="5"/>
      <c r="BP137" s="5"/>
      <c r="BQ137" s="5"/>
      <c r="BR137" s="5"/>
      <c r="BS137" s="5"/>
      <c r="BT137" s="5"/>
      <c r="BU137" s="5"/>
      <c r="BV137" s="5"/>
      <c r="BW137" s="5"/>
      <c r="BX137" s="5"/>
      <c r="BY137" s="5"/>
      <c r="BZ137" s="5"/>
      <c r="CA137" s="5"/>
      <c r="CB137" s="5"/>
      <c r="CC137" s="5"/>
      <c r="CD137" s="5"/>
      <c r="CE137" s="5"/>
      <c r="CF137" s="5"/>
      <c r="CG137" s="5"/>
      <c r="CH137" s="5"/>
      <c r="CI137" s="5"/>
      <c r="CJ137" s="5"/>
      <c r="CK137" s="5"/>
      <c r="CL137" s="5"/>
      <c r="CM137" s="5"/>
      <c r="CN137" s="5"/>
      <c r="CO137" s="5"/>
      <c r="CP137" s="5"/>
      <c r="CQ137" s="5"/>
      <c r="CR137" s="5"/>
      <c r="CS137" s="5"/>
      <c r="CT137" s="5"/>
      <c r="CU137" s="5"/>
      <c r="CV137" s="5"/>
      <c r="CW137" s="5"/>
      <c r="CX137" s="5"/>
      <c r="CY137" s="5"/>
      <c r="CZ137" s="5"/>
      <c r="DA137" s="5"/>
      <c r="DB137" s="5"/>
      <c r="DC137" s="5"/>
      <c r="DD137" s="5"/>
      <c r="DE137" s="5"/>
      <c r="DF137" s="5"/>
      <c r="DG137" s="5"/>
      <c r="DH137" s="5"/>
      <c r="DI137" s="5"/>
      <c r="DJ137" s="5"/>
      <c r="DK137" s="5"/>
      <c r="DL137" s="5"/>
      <c r="DM137" s="5"/>
      <c r="DN137" s="5"/>
      <c r="DO137" s="5"/>
      <c r="DP137" s="5"/>
      <c r="DQ137" s="5"/>
      <c r="DR137" s="5"/>
      <c r="DS137" s="5"/>
      <c r="DT137" s="5"/>
      <c r="DU137" s="5"/>
      <c r="DV137" s="5"/>
      <c r="DW137" s="5"/>
      <c r="DX137" s="5"/>
      <c r="DY137" s="5"/>
      <c r="DZ137" s="5"/>
      <c r="EA137" s="5"/>
      <c r="EB137" s="5"/>
      <c r="EC137" s="5"/>
      <c r="ED137" s="5"/>
      <c r="EE137" s="5"/>
      <c r="EF137" s="5"/>
      <c r="EG137" s="5"/>
      <c r="EH137" s="5"/>
      <c r="EI137" s="5"/>
      <c r="EJ137" s="5"/>
      <c r="EK137" s="5"/>
      <c r="EL137" s="5"/>
      <c r="EM137" s="5"/>
      <c r="EN137" s="5"/>
      <c r="EO137" s="5"/>
      <c r="EP137" s="5"/>
      <c r="EQ137" s="5"/>
      <c r="ER137" s="5"/>
      <c r="ES137" s="5"/>
      <c r="ET137" s="5"/>
      <c r="EU137" s="5"/>
      <c r="EV137" s="5"/>
      <c r="EW137" s="5"/>
      <c r="EX137" s="5"/>
      <c r="EY137" s="5"/>
      <c r="EZ137" s="5"/>
      <c r="FA137" s="5"/>
      <c r="FB137" s="5"/>
      <c r="FC137" s="5"/>
      <c r="FD137" s="5"/>
      <c r="FE137" s="5"/>
      <c r="FF137" s="5"/>
      <c r="FG137" s="5"/>
      <c r="FH137" s="5"/>
      <c r="FI137" s="5"/>
      <c r="FJ137" s="5"/>
      <c r="FK137" s="5"/>
      <c r="FL137" s="5"/>
      <c r="FM137" s="5"/>
      <c r="FN137" s="5"/>
      <c r="FO137" s="5"/>
      <c r="FP137" s="5"/>
      <c r="FQ137" s="5"/>
      <c r="FR137" s="5"/>
      <c r="FS137" s="5"/>
      <c r="FT137" s="5"/>
      <c r="FU137" s="5"/>
      <c r="FV137" s="5"/>
      <c r="FW137" s="5"/>
      <c r="FX137" s="5"/>
      <c r="FY137" s="5"/>
      <c r="FZ137" s="5"/>
      <c r="GA137" s="5"/>
      <c r="GB137" s="5"/>
      <c r="GC137" s="5"/>
      <c r="GD137" s="5"/>
      <c r="GE137" s="5"/>
      <c r="GF137" s="5"/>
      <c r="GG137" s="5"/>
      <c r="GH137" s="5"/>
      <c r="GI137" s="5"/>
      <c r="GJ137" s="5"/>
      <c r="GK137" s="5"/>
      <c r="GL137" s="5"/>
      <c r="GM137" s="5"/>
      <c r="GN137" s="5"/>
      <c r="GO137" s="5"/>
      <c r="GP137" s="5"/>
      <c r="GQ137" s="5"/>
      <c r="GR137" s="5"/>
      <c r="GS137" s="5"/>
      <c r="GT137" s="5"/>
      <c r="GU137" s="5"/>
      <c r="GV137" s="5"/>
      <c r="GW137" s="5"/>
      <c r="GX137" s="5"/>
      <c r="GY137" s="5"/>
      <c r="GZ137" s="5"/>
      <c r="HA137" s="5"/>
      <c r="HB137" s="5"/>
      <c r="HC137" s="5"/>
      <c r="HD137" s="5"/>
      <c r="HE137" s="5"/>
      <c r="HF137" s="5"/>
      <c r="HG137" s="5"/>
      <c r="HH137" s="5"/>
      <c r="HI137" s="5"/>
      <c r="HJ137" s="5"/>
      <c r="HK137" s="5"/>
      <c r="HL137" s="5"/>
      <c r="HM137" s="5"/>
      <c r="HN137" s="5"/>
      <c r="HO137" s="5"/>
      <c r="HP137" s="5"/>
      <c r="HQ137" s="5"/>
      <c r="HR137" s="5"/>
      <c r="HS137" s="5"/>
      <c r="HT137" s="5"/>
      <c r="HU137" s="5"/>
      <c r="HV137" s="5"/>
      <c r="HW137" s="5"/>
    </row>
    <row r="138" spans="1:231" x14ac:dyDescent="0.2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c r="BP138" s="5"/>
      <c r="BQ138" s="5"/>
      <c r="BR138" s="5"/>
      <c r="BS138" s="5"/>
      <c r="BT138" s="5"/>
      <c r="BU138" s="5"/>
      <c r="BV138" s="5"/>
      <c r="BW138" s="5"/>
      <c r="BX138" s="5"/>
      <c r="BY138" s="5"/>
      <c r="BZ138" s="5"/>
      <c r="CA138" s="5"/>
      <c r="CB138" s="5"/>
      <c r="CC138" s="5"/>
      <c r="CD138" s="5"/>
      <c r="CE138" s="5"/>
      <c r="CF138" s="5"/>
      <c r="CG138" s="5"/>
      <c r="CH138" s="5"/>
      <c r="CI138" s="5"/>
      <c r="CJ138" s="5"/>
      <c r="CK138" s="5"/>
      <c r="CL138" s="5"/>
      <c r="CM138" s="5"/>
      <c r="CN138" s="5"/>
      <c r="CO138" s="5"/>
      <c r="CP138" s="5"/>
      <c r="CQ138" s="5"/>
      <c r="CR138" s="5"/>
      <c r="CS138" s="5"/>
      <c r="CT138" s="5"/>
      <c r="CU138" s="5"/>
      <c r="CV138" s="5"/>
      <c r="CW138" s="5"/>
      <c r="CX138" s="5"/>
      <c r="CY138" s="5"/>
      <c r="CZ138" s="5"/>
      <c r="DA138" s="5"/>
      <c r="DB138" s="5"/>
      <c r="DC138" s="5"/>
      <c r="DD138" s="5"/>
      <c r="DE138" s="5"/>
      <c r="DF138" s="5"/>
      <c r="DG138" s="5"/>
      <c r="DH138" s="5"/>
      <c r="DI138" s="5"/>
      <c r="DJ138" s="5"/>
      <c r="DK138" s="5"/>
      <c r="DL138" s="5"/>
      <c r="DM138" s="5"/>
      <c r="DN138" s="5"/>
      <c r="DO138" s="5"/>
      <c r="DP138" s="5"/>
      <c r="DQ138" s="5"/>
      <c r="DR138" s="5"/>
      <c r="DS138" s="5"/>
      <c r="DT138" s="5"/>
      <c r="DU138" s="5"/>
      <c r="DV138" s="5"/>
      <c r="DW138" s="5"/>
      <c r="DX138" s="5"/>
      <c r="DY138" s="5"/>
      <c r="DZ138" s="5"/>
      <c r="EA138" s="5"/>
      <c r="EB138" s="5"/>
      <c r="EC138" s="5"/>
      <c r="ED138" s="5"/>
      <c r="EE138" s="5"/>
      <c r="EF138" s="5"/>
      <c r="EG138" s="5"/>
      <c r="EH138" s="5"/>
      <c r="EI138" s="5"/>
      <c r="EJ138" s="5"/>
      <c r="EK138" s="5"/>
      <c r="EL138" s="5"/>
      <c r="EM138" s="5"/>
      <c r="EN138" s="5"/>
      <c r="EO138" s="5"/>
      <c r="EP138" s="5"/>
      <c r="EQ138" s="5"/>
      <c r="ER138" s="5"/>
      <c r="ES138" s="5"/>
      <c r="ET138" s="5"/>
      <c r="EU138" s="5"/>
      <c r="EV138" s="5"/>
      <c r="EW138" s="5"/>
      <c r="EX138" s="5"/>
      <c r="EY138" s="5"/>
      <c r="EZ138" s="5"/>
      <c r="FA138" s="5"/>
      <c r="FB138" s="5"/>
      <c r="FC138" s="5"/>
      <c r="FD138" s="5"/>
      <c r="FE138" s="5"/>
      <c r="FF138" s="5"/>
      <c r="FG138" s="5"/>
      <c r="FH138" s="5"/>
      <c r="FI138" s="5"/>
      <c r="FJ138" s="5"/>
      <c r="FK138" s="5"/>
      <c r="FL138" s="5"/>
      <c r="FM138" s="5"/>
      <c r="FN138" s="5"/>
      <c r="FO138" s="5"/>
      <c r="FP138" s="5"/>
      <c r="FQ138" s="5"/>
      <c r="FR138" s="5"/>
      <c r="FS138" s="5"/>
      <c r="FT138" s="5"/>
      <c r="FU138" s="5"/>
      <c r="FV138" s="5"/>
      <c r="FW138" s="5"/>
      <c r="FX138" s="5"/>
      <c r="FY138" s="5"/>
      <c r="FZ138" s="5"/>
      <c r="GA138" s="5"/>
      <c r="GB138" s="5"/>
      <c r="GC138" s="5"/>
      <c r="GD138" s="5"/>
      <c r="GE138" s="5"/>
      <c r="GF138" s="5"/>
      <c r="GG138" s="5"/>
      <c r="GH138" s="5"/>
      <c r="GI138" s="5"/>
      <c r="GJ138" s="5"/>
      <c r="GK138" s="5"/>
      <c r="GL138" s="5"/>
      <c r="GM138" s="5"/>
      <c r="GN138" s="5"/>
      <c r="GO138" s="5"/>
      <c r="GP138" s="5"/>
      <c r="GQ138" s="5"/>
      <c r="GR138" s="5"/>
      <c r="GS138" s="5"/>
      <c r="GT138" s="5"/>
      <c r="GU138" s="5"/>
      <c r="GV138" s="5"/>
      <c r="GW138" s="5"/>
      <c r="GX138" s="5"/>
      <c r="GY138" s="5"/>
      <c r="GZ138" s="5"/>
      <c r="HA138" s="5"/>
      <c r="HB138" s="5"/>
      <c r="HC138" s="5"/>
      <c r="HD138" s="5"/>
      <c r="HE138" s="5"/>
      <c r="HF138" s="5"/>
      <c r="HG138" s="5"/>
      <c r="HH138" s="5"/>
      <c r="HI138" s="5"/>
      <c r="HJ138" s="5"/>
      <c r="HK138" s="5"/>
      <c r="HL138" s="5"/>
      <c r="HM138" s="5"/>
      <c r="HN138" s="5"/>
      <c r="HO138" s="5"/>
      <c r="HP138" s="5"/>
      <c r="HQ138" s="5"/>
      <c r="HR138" s="5"/>
      <c r="HS138" s="5"/>
      <c r="HT138" s="5"/>
      <c r="HU138" s="5"/>
      <c r="HV138" s="5"/>
      <c r="HW138" s="5"/>
    </row>
    <row r="139" spans="1:231" x14ac:dyDescent="0.2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c r="BQ139" s="5"/>
      <c r="BR139" s="5"/>
      <c r="BS139" s="5"/>
      <c r="BT139" s="5"/>
      <c r="BU139" s="5"/>
      <c r="BV139" s="5"/>
      <c r="BW139" s="5"/>
      <c r="BX139" s="5"/>
      <c r="BY139" s="5"/>
      <c r="BZ139" s="5"/>
      <c r="CA139" s="5"/>
      <c r="CB139" s="5"/>
      <c r="CC139" s="5"/>
      <c r="CD139" s="5"/>
      <c r="CE139" s="5"/>
      <c r="CF139" s="5"/>
      <c r="CG139" s="5"/>
      <c r="CH139" s="5"/>
      <c r="CI139" s="5"/>
      <c r="CJ139" s="5"/>
      <c r="CK139" s="5"/>
      <c r="CL139" s="5"/>
      <c r="CM139" s="5"/>
      <c r="CN139" s="5"/>
      <c r="CO139" s="5"/>
      <c r="CP139" s="5"/>
      <c r="CQ139" s="5"/>
      <c r="CR139" s="5"/>
      <c r="CS139" s="5"/>
      <c r="CT139" s="5"/>
      <c r="CU139" s="5"/>
      <c r="CV139" s="5"/>
      <c r="CW139" s="5"/>
      <c r="CX139" s="5"/>
      <c r="CY139" s="5"/>
      <c r="CZ139" s="5"/>
      <c r="DA139" s="5"/>
      <c r="DB139" s="5"/>
      <c r="DC139" s="5"/>
      <c r="DD139" s="5"/>
      <c r="DE139" s="5"/>
      <c r="DF139" s="5"/>
      <c r="DG139" s="5"/>
      <c r="DH139" s="5"/>
      <c r="DI139" s="5"/>
      <c r="DJ139" s="5"/>
      <c r="DK139" s="5"/>
      <c r="DL139" s="5"/>
      <c r="DM139" s="5"/>
      <c r="DN139" s="5"/>
      <c r="DO139" s="5"/>
      <c r="DP139" s="5"/>
      <c r="DQ139" s="5"/>
      <c r="DR139" s="5"/>
      <c r="DS139" s="5"/>
      <c r="DT139" s="5"/>
      <c r="DU139" s="5"/>
      <c r="DV139" s="5"/>
      <c r="DW139" s="5"/>
      <c r="DX139" s="5"/>
      <c r="DY139" s="5"/>
      <c r="DZ139" s="5"/>
      <c r="EA139" s="5"/>
      <c r="EB139" s="5"/>
      <c r="EC139" s="5"/>
      <c r="ED139" s="5"/>
      <c r="EE139" s="5"/>
      <c r="EF139" s="5"/>
      <c r="EG139" s="5"/>
      <c r="EH139" s="5"/>
      <c r="EI139" s="5"/>
      <c r="EJ139" s="5"/>
      <c r="EK139" s="5"/>
      <c r="EL139" s="5"/>
      <c r="EM139" s="5"/>
      <c r="EN139" s="5"/>
      <c r="EO139" s="5"/>
      <c r="EP139" s="5"/>
      <c r="EQ139" s="5"/>
      <c r="ER139" s="5"/>
      <c r="ES139" s="5"/>
      <c r="ET139" s="5"/>
      <c r="EU139" s="5"/>
      <c r="EV139" s="5"/>
      <c r="EW139" s="5"/>
      <c r="EX139" s="5"/>
      <c r="EY139" s="5"/>
      <c r="EZ139" s="5"/>
      <c r="FA139" s="5"/>
      <c r="FB139" s="5"/>
      <c r="FC139" s="5"/>
      <c r="FD139" s="5"/>
      <c r="FE139" s="5"/>
      <c r="FF139" s="5"/>
      <c r="FG139" s="5"/>
      <c r="FH139" s="5"/>
      <c r="FI139" s="5"/>
      <c r="FJ139" s="5"/>
      <c r="FK139" s="5"/>
      <c r="FL139" s="5"/>
      <c r="FM139" s="5"/>
      <c r="FN139" s="5"/>
      <c r="FO139" s="5"/>
      <c r="FP139" s="5"/>
      <c r="FQ139" s="5"/>
      <c r="FR139" s="5"/>
      <c r="FS139" s="5"/>
      <c r="FT139" s="5"/>
      <c r="FU139" s="5"/>
      <c r="FV139" s="5"/>
      <c r="FW139" s="5"/>
      <c r="FX139" s="5"/>
      <c r="FY139" s="5"/>
      <c r="FZ139" s="5"/>
      <c r="GA139" s="5"/>
      <c r="GB139" s="5"/>
      <c r="GC139" s="5"/>
      <c r="GD139" s="5"/>
      <c r="GE139" s="5"/>
      <c r="GF139" s="5"/>
      <c r="GG139" s="5"/>
      <c r="GH139" s="5"/>
      <c r="GI139" s="5"/>
      <c r="GJ139" s="5"/>
      <c r="GK139" s="5"/>
      <c r="GL139" s="5"/>
      <c r="GM139" s="5"/>
      <c r="GN139" s="5"/>
      <c r="GO139" s="5"/>
      <c r="GP139" s="5"/>
      <c r="GQ139" s="5"/>
      <c r="GR139" s="5"/>
      <c r="GS139" s="5"/>
      <c r="GT139" s="5"/>
      <c r="GU139" s="5"/>
      <c r="GV139" s="5"/>
      <c r="GW139" s="5"/>
      <c r="GX139" s="5"/>
      <c r="GY139" s="5"/>
      <c r="GZ139" s="5"/>
      <c r="HA139" s="5"/>
      <c r="HB139" s="5"/>
      <c r="HC139" s="5"/>
      <c r="HD139" s="5"/>
      <c r="HE139" s="5"/>
      <c r="HF139" s="5"/>
      <c r="HG139" s="5"/>
      <c r="HH139" s="5"/>
      <c r="HI139" s="5"/>
      <c r="HJ139" s="5"/>
      <c r="HK139" s="5"/>
      <c r="HL139" s="5"/>
      <c r="HM139" s="5"/>
      <c r="HN139" s="5"/>
      <c r="HO139" s="5"/>
      <c r="HP139" s="5"/>
      <c r="HQ139" s="5"/>
      <c r="HR139" s="5"/>
      <c r="HS139" s="5"/>
      <c r="HT139" s="5"/>
      <c r="HU139" s="5"/>
      <c r="HV139" s="5"/>
      <c r="HW139" s="5"/>
    </row>
    <row r="140" spans="1:231" x14ac:dyDescent="0.2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c r="BO140" s="5"/>
      <c r="BP140" s="5"/>
      <c r="BQ140" s="5"/>
      <c r="BR140" s="5"/>
      <c r="BS140" s="5"/>
      <c r="BT140" s="5"/>
      <c r="BU140" s="5"/>
      <c r="BV140" s="5"/>
      <c r="BW140" s="5"/>
      <c r="BX140" s="5"/>
      <c r="BY140" s="5"/>
      <c r="BZ140" s="5"/>
      <c r="CA140" s="5"/>
      <c r="CB140" s="5"/>
      <c r="CC140" s="5"/>
      <c r="CD140" s="5"/>
      <c r="CE140" s="5"/>
      <c r="CF140" s="5"/>
      <c r="CG140" s="5"/>
      <c r="CH140" s="5"/>
      <c r="CI140" s="5"/>
      <c r="CJ140" s="5"/>
      <c r="CK140" s="5"/>
      <c r="CL140" s="5"/>
      <c r="CM140" s="5"/>
      <c r="CN140" s="5"/>
      <c r="CO140" s="5"/>
      <c r="CP140" s="5"/>
      <c r="CQ140" s="5"/>
      <c r="CR140" s="5"/>
      <c r="CS140" s="5"/>
      <c r="CT140" s="5"/>
      <c r="CU140" s="5"/>
      <c r="CV140" s="5"/>
      <c r="CW140" s="5"/>
      <c r="CX140" s="5"/>
      <c r="CY140" s="5"/>
      <c r="CZ140" s="5"/>
      <c r="DA140" s="5"/>
      <c r="DB140" s="5"/>
      <c r="DC140" s="5"/>
      <c r="DD140" s="5"/>
      <c r="DE140" s="5"/>
      <c r="DF140" s="5"/>
      <c r="DG140" s="5"/>
      <c r="DH140" s="5"/>
      <c r="DI140" s="5"/>
      <c r="DJ140" s="5"/>
      <c r="DK140" s="5"/>
      <c r="DL140" s="5"/>
      <c r="DM140" s="5"/>
      <c r="DN140" s="5"/>
      <c r="DO140" s="5"/>
      <c r="DP140" s="5"/>
      <c r="DQ140" s="5"/>
      <c r="DR140" s="5"/>
      <c r="DS140" s="5"/>
      <c r="DT140" s="5"/>
      <c r="DU140" s="5"/>
      <c r="DV140" s="5"/>
      <c r="DW140" s="5"/>
      <c r="DX140" s="5"/>
      <c r="DY140" s="5"/>
      <c r="DZ140" s="5"/>
      <c r="EA140" s="5"/>
      <c r="EB140" s="5"/>
      <c r="EC140" s="5"/>
      <c r="ED140" s="5"/>
      <c r="EE140" s="5"/>
      <c r="EF140" s="5"/>
      <c r="EG140" s="5"/>
      <c r="EH140" s="5"/>
      <c r="EI140" s="5"/>
      <c r="EJ140" s="5"/>
      <c r="EK140" s="5"/>
      <c r="EL140" s="5"/>
      <c r="EM140" s="5"/>
      <c r="EN140" s="5"/>
      <c r="EO140" s="5"/>
      <c r="EP140" s="5"/>
      <c r="EQ140" s="5"/>
      <c r="ER140" s="5"/>
      <c r="ES140" s="5"/>
      <c r="ET140" s="5"/>
      <c r="EU140" s="5"/>
      <c r="EV140" s="5"/>
      <c r="EW140" s="5"/>
      <c r="EX140" s="5"/>
      <c r="EY140" s="5"/>
      <c r="EZ140" s="5"/>
      <c r="FA140" s="5"/>
      <c r="FB140" s="5"/>
      <c r="FC140" s="5"/>
      <c r="FD140" s="5"/>
      <c r="FE140" s="5"/>
      <c r="FF140" s="5"/>
      <c r="FG140" s="5"/>
      <c r="FH140" s="5"/>
      <c r="FI140" s="5"/>
      <c r="FJ140" s="5"/>
      <c r="FK140" s="5"/>
      <c r="FL140" s="5"/>
      <c r="FM140" s="5"/>
      <c r="FN140" s="5"/>
      <c r="FO140" s="5"/>
      <c r="FP140" s="5"/>
      <c r="FQ140" s="5"/>
      <c r="FR140" s="5"/>
      <c r="FS140" s="5"/>
      <c r="FT140" s="5"/>
      <c r="FU140" s="5"/>
      <c r="FV140" s="5"/>
      <c r="FW140" s="5"/>
      <c r="FX140" s="5"/>
      <c r="FY140" s="5"/>
      <c r="FZ140" s="5"/>
      <c r="GA140" s="5"/>
      <c r="GB140" s="5"/>
      <c r="GC140" s="5"/>
      <c r="GD140" s="5"/>
      <c r="GE140" s="5"/>
      <c r="GF140" s="5"/>
      <c r="GG140" s="5"/>
      <c r="GH140" s="5"/>
      <c r="GI140" s="5"/>
      <c r="GJ140" s="5"/>
      <c r="GK140" s="5"/>
      <c r="GL140" s="5"/>
      <c r="GM140" s="5"/>
      <c r="GN140" s="5"/>
      <c r="GO140" s="5"/>
      <c r="GP140" s="5"/>
      <c r="GQ140" s="5"/>
      <c r="GR140" s="5"/>
      <c r="GS140" s="5"/>
      <c r="GT140" s="5"/>
      <c r="GU140" s="5"/>
      <c r="GV140" s="5"/>
      <c r="GW140" s="5"/>
      <c r="GX140" s="5"/>
      <c r="GY140" s="5"/>
      <c r="GZ140" s="5"/>
      <c r="HA140" s="5"/>
      <c r="HB140" s="5"/>
      <c r="HC140" s="5"/>
      <c r="HD140" s="5"/>
      <c r="HE140" s="5"/>
      <c r="HF140" s="5"/>
      <c r="HG140" s="5"/>
      <c r="HH140" s="5"/>
      <c r="HI140" s="5"/>
      <c r="HJ140" s="5"/>
      <c r="HK140" s="5"/>
      <c r="HL140" s="5"/>
      <c r="HM140" s="5"/>
      <c r="HN140" s="5"/>
      <c r="HO140" s="5"/>
      <c r="HP140" s="5"/>
      <c r="HQ140" s="5"/>
      <c r="HR140" s="5"/>
      <c r="HS140" s="5"/>
      <c r="HT140" s="5"/>
      <c r="HU140" s="5"/>
      <c r="HV140" s="5"/>
      <c r="HW140" s="5"/>
    </row>
    <row r="141" spans="1:231" x14ac:dyDescent="0.2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c r="BO141" s="5"/>
      <c r="BP141" s="5"/>
      <c r="BQ141" s="5"/>
      <c r="BR141" s="5"/>
      <c r="BS141" s="5"/>
      <c r="BT141" s="5"/>
      <c r="BU141" s="5"/>
      <c r="BV141" s="5"/>
      <c r="BW141" s="5"/>
      <c r="BX141" s="5"/>
      <c r="BY141" s="5"/>
      <c r="BZ141" s="5"/>
      <c r="CA141" s="5"/>
      <c r="CB141" s="5"/>
      <c r="CC141" s="5"/>
      <c r="CD141" s="5"/>
      <c r="CE141" s="5"/>
      <c r="CF141" s="5"/>
      <c r="CG141" s="5"/>
      <c r="CH141" s="5"/>
      <c r="CI141" s="5"/>
      <c r="CJ141" s="5"/>
      <c r="CK141" s="5"/>
      <c r="CL141" s="5"/>
      <c r="CM141" s="5"/>
      <c r="CN141" s="5"/>
      <c r="CO141" s="5"/>
      <c r="CP141" s="5"/>
      <c r="CQ141" s="5"/>
      <c r="CR141" s="5"/>
      <c r="CS141" s="5"/>
      <c r="CT141" s="5"/>
      <c r="CU141" s="5"/>
      <c r="CV141" s="5"/>
      <c r="CW141" s="5"/>
      <c r="CX141" s="5"/>
      <c r="CY141" s="5"/>
      <c r="CZ141" s="5"/>
      <c r="DA141" s="5"/>
      <c r="DB141" s="5"/>
      <c r="DC141" s="5"/>
      <c r="DD141" s="5"/>
      <c r="DE141" s="5"/>
      <c r="DF141" s="5"/>
      <c r="DG141" s="5"/>
      <c r="DH141" s="5"/>
      <c r="DI141" s="5"/>
      <c r="DJ141" s="5"/>
      <c r="DK141" s="5"/>
      <c r="DL141" s="5"/>
      <c r="DM141" s="5"/>
      <c r="DN141" s="5"/>
      <c r="DO141" s="5"/>
      <c r="DP141" s="5"/>
      <c r="DQ141" s="5"/>
      <c r="DR141" s="5"/>
      <c r="DS141" s="5"/>
      <c r="DT141" s="5"/>
      <c r="DU141" s="5"/>
      <c r="DV141" s="5"/>
      <c r="DW141" s="5"/>
      <c r="DX141" s="5"/>
      <c r="DY141" s="5"/>
      <c r="DZ141" s="5"/>
      <c r="EA141" s="5"/>
      <c r="EB141" s="5"/>
      <c r="EC141" s="5"/>
      <c r="ED141" s="5"/>
      <c r="EE141" s="5"/>
      <c r="EF141" s="5"/>
      <c r="EG141" s="5"/>
      <c r="EH141" s="5"/>
      <c r="EI141" s="5"/>
      <c r="EJ141" s="5"/>
      <c r="EK141" s="5"/>
      <c r="EL141" s="5"/>
      <c r="EM141" s="5"/>
      <c r="EN141" s="5"/>
      <c r="EO141" s="5"/>
      <c r="EP141" s="5"/>
      <c r="EQ141" s="5"/>
      <c r="ER141" s="5"/>
      <c r="ES141" s="5"/>
      <c r="ET141" s="5"/>
      <c r="EU141" s="5"/>
      <c r="EV141" s="5"/>
      <c r="EW141" s="5"/>
      <c r="EX141" s="5"/>
      <c r="EY141" s="5"/>
      <c r="EZ141" s="5"/>
      <c r="FA141" s="5"/>
      <c r="FB141" s="5"/>
      <c r="FC141" s="5"/>
      <c r="FD141" s="5"/>
      <c r="FE141" s="5"/>
      <c r="FF141" s="5"/>
      <c r="FG141" s="5"/>
      <c r="FH141" s="5"/>
      <c r="FI141" s="5"/>
      <c r="FJ141" s="5"/>
      <c r="FK141" s="5"/>
      <c r="FL141" s="5"/>
      <c r="FM141" s="5"/>
      <c r="FN141" s="5"/>
      <c r="FO141" s="5"/>
      <c r="FP141" s="5"/>
      <c r="FQ141" s="5"/>
      <c r="FR141" s="5"/>
      <c r="FS141" s="5"/>
      <c r="FT141" s="5"/>
      <c r="FU141" s="5"/>
      <c r="FV141" s="5"/>
      <c r="FW141" s="5"/>
      <c r="FX141" s="5"/>
      <c r="FY141" s="5"/>
      <c r="FZ141" s="5"/>
      <c r="GA141" s="5"/>
      <c r="GB141" s="5"/>
      <c r="GC141" s="5"/>
      <c r="GD141" s="5"/>
      <c r="GE141" s="5"/>
      <c r="GF141" s="5"/>
      <c r="GG141" s="5"/>
      <c r="GH141" s="5"/>
      <c r="GI141" s="5"/>
      <c r="GJ141" s="5"/>
      <c r="GK141" s="5"/>
      <c r="GL141" s="5"/>
      <c r="GM141" s="5"/>
      <c r="GN141" s="5"/>
      <c r="GO141" s="5"/>
      <c r="GP141" s="5"/>
      <c r="GQ141" s="5"/>
      <c r="GR141" s="5"/>
      <c r="GS141" s="5"/>
      <c r="GT141" s="5"/>
      <c r="GU141" s="5"/>
      <c r="GV141" s="5"/>
      <c r="GW141" s="5"/>
      <c r="GX141" s="5"/>
      <c r="GY141" s="5"/>
      <c r="GZ141" s="5"/>
      <c r="HA141" s="5"/>
      <c r="HB141" s="5"/>
      <c r="HC141" s="5"/>
      <c r="HD141" s="5"/>
      <c r="HE141" s="5"/>
      <c r="HF141" s="5"/>
      <c r="HG141" s="5"/>
      <c r="HH141" s="5"/>
      <c r="HI141" s="5"/>
      <c r="HJ141" s="5"/>
      <c r="HK141" s="5"/>
      <c r="HL141" s="5"/>
      <c r="HM141" s="5"/>
      <c r="HN141" s="5"/>
      <c r="HO141" s="5"/>
      <c r="HP141" s="5"/>
      <c r="HQ141" s="5"/>
      <c r="HR141" s="5"/>
      <c r="HS141" s="5"/>
      <c r="HT141" s="5"/>
      <c r="HU141" s="5"/>
      <c r="HV141" s="5"/>
      <c r="HW141" s="5"/>
    </row>
    <row r="142" spans="1:231" x14ac:dyDescent="0.2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c r="BP142" s="5"/>
      <c r="BQ142" s="5"/>
      <c r="BR142" s="5"/>
      <c r="BS142" s="5"/>
      <c r="BT142" s="5"/>
      <c r="BU142" s="5"/>
      <c r="BV142" s="5"/>
      <c r="BW142" s="5"/>
      <c r="BX142" s="5"/>
      <c r="BY142" s="5"/>
      <c r="BZ142" s="5"/>
      <c r="CA142" s="5"/>
      <c r="CB142" s="5"/>
      <c r="CC142" s="5"/>
      <c r="CD142" s="5"/>
      <c r="CE142" s="5"/>
      <c r="CF142" s="5"/>
      <c r="CG142" s="5"/>
      <c r="CH142" s="5"/>
      <c r="CI142" s="5"/>
      <c r="CJ142" s="5"/>
      <c r="CK142" s="5"/>
      <c r="CL142" s="5"/>
      <c r="CM142" s="5"/>
      <c r="CN142" s="5"/>
      <c r="CO142" s="5"/>
      <c r="CP142" s="5"/>
      <c r="CQ142" s="5"/>
      <c r="CR142" s="5"/>
      <c r="CS142" s="5"/>
      <c r="CT142" s="5"/>
      <c r="CU142" s="5"/>
      <c r="CV142" s="5"/>
      <c r="CW142" s="5"/>
      <c r="CX142" s="5"/>
      <c r="CY142" s="5"/>
      <c r="CZ142" s="5"/>
      <c r="DA142" s="5"/>
      <c r="DB142" s="5"/>
      <c r="DC142" s="5"/>
      <c r="DD142" s="5"/>
      <c r="DE142" s="5"/>
      <c r="DF142" s="5"/>
      <c r="DG142" s="5"/>
      <c r="DH142" s="5"/>
      <c r="DI142" s="5"/>
      <c r="DJ142" s="5"/>
      <c r="DK142" s="5"/>
      <c r="DL142" s="5"/>
      <c r="DM142" s="5"/>
      <c r="DN142" s="5"/>
      <c r="DO142" s="5"/>
      <c r="DP142" s="5"/>
      <c r="DQ142" s="5"/>
      <c r="DR142" s="5"/>
      <c r="DS142" s="5"/>
      <c r="DT142" s="5"/>
      <c r="DU142" s="5"/>
      <c r="DV142" s="5"/>
      <c r="DW142" s="5"/>
      <c r="DX142" s="5"/>
      <c r="DY142" s="5"/>
      <c r="DZ142" s="5"/>
      <c r="EA142" s="5"/>
      <c r="EB142" s="5"/>
      <c r="EC142" s="5"/>
      <c r="ED142" s="5"/>
      <c r="EE142" s="5"/>
      <c r="EF142" s="5"/>
      <c r="EG142" s="5"/>
      <c r="EH142" s="5"/>
      <c r="EI142" s="5"/>
      <c r="EJ142" s="5"/>
      <c r="EK142" s="5"/>
      <c r="EL142" s="5"/>
      <c r="EM142" s="5"/>
      <c r="EN142" s="5"/>
      <c r="EO142" s="5"/>
      <c r="EP142" s="5"/>
      <c r="EQ142" s="5"/>
      <c r="ER142" s="5"/>
      <c r="ES142" s="5"/>
      <c r="ET142" s="5"/>
      <c r="EU142" s="5"/>
      <c r="EV142" s="5"/>
      <c r="EW142" s="5"/>
      <c r="EX142" s="5"/>
      <c r="EY142" s="5"/>
      <c r="EZ142" s="5"/>
      <c r="FA142" s="5"/>
      <c r="FB142" s="5"/>
      <c r="FC142" s="5"/>
      <c r="FD142" s="5"/>
      <c r="FE142" s="5"/>
      <c r="FF142" s="5"/>
      <c r="FG142" s="5"/>
      <c r="FH142" s="5"/>
      <c r="FI142" s="5"/>
      <c r="FJ142" s="5"/>
      <c r="FK142" s="5"/>
      <c r="FL142" s="5"/>
      <c r="FM142" s="5"/>
      <c r="FN142" s="5"/>
      <c r="FO142" s="5"/>
      <c r="FP142" s="5"/>
      <c r="FQ142" s="5"/>
      <c r="FR142" s="5"/>
      <c r="FS142" s="5"/>
      <c r="FT142" s="5"/>
      <c r="FU142" s="5"/>
      <c r="FV142" s="5"/>
      <c r="FW142" s="5"/>
      <c r="FX142" s="5"/>
      <c r="FY142" s="5"/>
      <c r="FZ142" s="5"/>
      <c r="GA142" s="5"/>
      <c r="GB142" s="5"/>
      <c r="GC142" s="5"/>
      <c r="GD142" s="5"/>
      <c r="GE142" s="5"/>
      <c r="GF142" s="5"/>
      <c r="GG142" s="5"/>
      <c r="GH142" s="5"/>
      <c r="GI142" s="5"/>
      <c r="GJ142" s="5"/>
      <c r="GK142" s="5"/>
      <c r="GL142" s="5"/>
      <c r="GM142" s="5"/>
      <c r="GN142" s="5"/>
      <c r="GO142" s="5"/>
      <c r="GP142" s="5"/>
      <c r="GQ142" s="5"/>
      <c r="GR142" s="5"/>
      <c r="GS142" s="5"/>
      <c r="GT142" s="5"/>
      <c r="GU142" s="5"/>
      <c r="GV142" s="5"/>
      <c r="GW142" s="5"/>
      <c r="GX142" s="5"/>
      <c r="GY142" s="5"/>
      <c r="GZ142" s="5"/>
      <c r="HA142" s="5"/>
      <c r="HB142" s="5"/>
      <c r="HC142" s="5"/>
      <c r="HD142" s="5"/>
      <c r="HE142" s="5"/>
      <c r="HF142" s="5"/>
      <c r="HG142" s="5"/>
      <c r="HH142" s="5"/>
      <c r="HI142" s="5"/>
      <c r="HJ142" s="5"/>
      <c r="HK142" s="5"/>
      <c r="HL142" s="5"/>
      <c r="HM142" s="5"/>
      <c r="HN142" s="5"/>
      <c r="HO142" s="5"/>
      <c r="HP142" s="5"/>
      <c r="HQ142" s="5"/>
      <c r="HR142" s="5"/>
      <c r="HS142" s="5"/>
      <c r="HT142" s="5"/>
      <c r="HU142" s="5"/>
      <c r="HV142" s="5"/>
      <c r="HW142" s="5"/>
    </row>
    <row r="143" spans="1:231" x14ac:dyDescent="0.2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c r="BO143" s="5"/>
      <c r="BP143" s="5"/>
      <c r="BQ143" s="5"/>
      <c r="BR143" s="5"/>
      <c r="BS143" s="5"/>
      <c r="BT143" s="5"/>
      <c r="BU143" s="5"/>
      <c r="BV143" s="5"/>
      <c r="BW143" s="5"/>
      <c r="BX143" s="5"/>
      <c r="BY143" s="5"/>
      <c r="BZ143" s="5"/>
      <c r="CA143" s="5"/>
      <c r="CB143" s="5"/>
      <c r="CC143" s="5"/>
      <c r="CD143" s="5"/>
      <c r="CE143" s="5"/>
      <c r="CF143" s="5"/>
      <c r="CG143" s="5"/>
      <c r="CH143" s="5"/>
      <c r="CI143" s="5"/>
      <c r="CJ143" s="5"/>
      <c r="CK143" s="5"/>
      <c r="CL143" s="5"/>
      <c r="CM143" s="5"/>
      <c r="CN143" s="5"/>
      <c r="CO143" s="5"/>
      <c r="CP143" s="5"/>
      <c r="CQ143" s="5"/>
      <c r="CR143" s="5"/>
      <c r="CS143" s="5"/>
      <c r="CT143" s="5"/>
      <c r="CU143" s="5"/>
      <c r="CV143" s="5"/>
      <c r="CW143" s="5"/>
      <c r="CX143" s="5"/>
      <c r="CY143" s="5"/>
      <c r="CZ143" s="5"/>
      <c r="DA143" s="5"/>
      <c r="DB143" s="5"/>
      <c r="DC143" s="5"/>
      <c r="DD143" s="5"/>
      <c r="DE143" s="5"/>
      <c r="DF143" s="5"/>
      <c r="DG143" s="5"/>
      <c r="DH143" s="5"/>
      <c r="DI143" s="5"/>
      <c r="DJ143" s="5"/>
      <c r="DK143" s="5"/>
      <c r="DL143" s="5"/>
      <c r="DM143" s="5"/>
      <c r="DN143" s="5"/>
      <c r="DO143" s="5"/>
      <c r="DP143" s="5"/>
      <c r="DQ143" s="5"/>
      <c r="DR143" s="5"/>
      <c r="DS143" s="5"/>
      <c r="DT143" s="5"/>
      <c r="DU143" s="5"/>
      <c r="DV143" s="5"/>
      <c r="DW143" s="5"/>
      <c r="DX143" s="5"/>
      <c r="DY143" s="5"/>
      <c r="DZ143" s="5"/>
      <c r="EA143" s="5"/>
      <c r="EB143" s="5"/>
      <c r="EC143" s="5"/>
      <c r="ED143" s="5"/>
      <c r="EE143" s="5"/>
      <c r="EF143" s="5"/>
      <c r="EG143" s="5"/>
      <c r="EH143" s="5"/>
      <c r="EI143" s="5"/>
      <c r="EJ143" s="5"/>
      <c r="EK143" s="5"/>
      <c r="EL143" s="5"/>
      <c r="EM143" s="5"/>
      <c r="EN143" s="5"/>
      <c r="EO143" s="5"/>
      <c r="EP143" s="5"/>
      <c r="EQ143" s="5"/>
      <c r="ER143" s="5"/>
      <c r="ES143" s="5"/>
      <c r="ET143" s="5"/>
      <c r="EU143" s="5"/>
      <c r="EV143" s="5"/>
      <c r="EW143" s="5"/>
      <c r="EX143" s="5"/>
      <c r="EY143" s="5"/>
      <c r="EZ143" s="5"/>
      <c r="FA143" s="5"/>
      <c r="FB143" s="5"/>
      <c r="FC143" s="5"/>
      <c r="FD143" s="5"/>
      <c r="FE143" s="5"/>
      <c r="FF143" s="5"/>
      <c r="FG143" s="5"/>
      <c r="FH143" s="5"/>
      <c r="FI143" s="5"/>
      <c r="FJ143" s="5"/>
      <c r="FK143" s="5"/>
      <c r="FL143" s="5"/>
      <c r="FM143" s="5"/>
      <c r="FN143" s="5"/>
      <c r="FO143" s="5"/>
      <c r="FP143" s="5"/>
      <c r="FQ143" s="5"/>
      <c r="FR143" s="5"/>
      <c r="FS143" s="5"/>
      <c r="FT143" s="5"/>
      <c r="FU143" s="5"/>
      <c r="FV143" s="5"/>
      <c r="FW143" s="5"/>
      <c r="FX143" s="5"/>
      <c r="FY143" s="5"/>
      <c r="FZ143" s="5"/>
      <c r="GA143" s="5"/>
      <c r="GB143" s="5"/>
      <c r="GC143" s="5"/>
      <c r="GD143" s="5"/>
      <c r="GE143" s="5"/>
      <c r="GF143" s="5"/>
      <c r="GG143" s="5"/>
      <c r="GH143" s="5"/>
      <c r="GI143" s="5"/>
      <c r="GJ143" s="5"/>
      <c r="GK143" s="5"/>
      <c r="GL143" s="5"/>
      <c r="GM143" s="5"/>
      <c r="GN143" s="5"/>
      <c r="GO143" s="5"/>
      <c r="GP143" s="5"/>
      <c r="GQ143" s="5"/>
      <c r="GR143" s="5"/>
      <c r="GS143" s="5"/>
      <c r="GT143" s="5"/>
      <c r="GU143" s="5"/>
      <c r="GV143" s="5"/>
      <c r="GW143" s="5"/>
      <c r="GX143" s="5"/>
      <c r="GY143" s="5"/>
      <c r="GZ143" s="5"/>
      <c r="HA143" s="5"/>
      <c r="HB143" s="5"/>
      <c r="HC143" s="5"/>
      <c r="HD143" s="5"/>
      <c r="HE143" s="5"/>
      <c r="HF143" s="5"/>
      <c r="HG143" s="5"/>
      <c r="HH143" s="5"/>
      <c r="HI143" s="5"/>
      <c r="HJ143" s="5"/>
      <c r="HK143" s="5"/>
      <c r="HL143" s="5"/>
      <c r="HM143" s="5"/>
      <c r="HN143" s="5"/>
      <c r="HO143" s="5"/>
      <c r="HP143" s="5"/>
      <c r="HQ143" s="5"/>
      <c r="HR143" s="5"/>
      <c r="HS143" s="5"/>
      <c r="HT143" s="5"/>
      <c r="HU143" s="5"/>
      <c r="HV143" s="5"/>
      <c r="HW143" s="5"/>
    </row>
    <row r="144" spans="1:231" x14ac:dyDescent="0.2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c r="BO144" s="5"/>
      <c r="BP144" s="5"/>
      <c r="BQ144" s="5"/>
      <c r="BR144" s="5"/>
      <c r="BS144" s="5"/>
      <c r="BT144" s="5"/>
      <c r="BU144" s="5"/>
      <c r="BV144" s="5"/>
      <c r="BW144" s="5"/>
      <c r="BX144" s="5"/>
      <c r="BY144" s="5"/>
      <c r="BZ144" s="5"/>
      <c r="CA144" s="5"/>
      <c r="CB144" s="5"/>
      <c r="CC144" s="5"/>
      <c r="CD144" s="5"/>
      <c r="CE144" s="5"/>
      <c r="CF144" s="5"/>
      <c r="CG144" s="5"/>
      <c r="CH144" s="5"/>
      <c r="CI144" s="5"/>
      <c r="CJ144" s="5"/>
      <c r="CK144" s="5"/>
      <c r="CL144" s="5"/>
      <c r="CM144" s="5"/>
      <c r="CN144" s="5"/>
      <c r="CO144" s="5"/>
      <c r="CP144" s="5"/>
      <c r="CQ144" s="5"/>
      <c r="CR144" s="5"/>
      <c r="CS144" s="5"/>
      <c r="CT144" s="5"/>
      <c r="CU144" s="5"/>
      <c r="CV144" s="5"/>
      <c r="CW144" s="5"/>
      <c r="CX144" s="5"/>
      <c r="CY144" s="5"/>
      <c r="CZ144" s="5"/>
      <c r="DA144" s="5"/>
      <c r="DB144" s="5"/>
      <c r="DC144" s="5"/>
      <c r="DD144" s="5"/>
      <c r="DE144" s="5"/>
      <c r="DF144" s="5"/>
      <c r="DG144" s="5"/>
      <c r="DH144" s="5"/>
      <c r="DI144" s="5"/>
      <c r="DJ144" s="5"/>
      <c r="DK144" s="5"/>
      <c r="DL144" s="5"/>
      <c r="DM144" s="5"/>
      <c r="DN144" s="5"/>
      <c r="DO144" s="5"/>
      <c r="DP144" s="5"/>
      <c r="DQ144" s="5"/>
      <c r="DR144" s="5"/>
      <c r="DS144" s="5"/>
      <c r="DT144" s="5"/>
      <c r="DU144" s="5"/>
      <c r="DV144" s="5"/>
      <c r="DW144" s="5"/>
      <c r="DX144" s="5"/>
      <c r="DY144" s="5"/>
      <c r="DZ144" s="5"/>
      <c r="EA144" s="5"/>
      <c r="EB144" s="5"/>
      <c r="EC144" s="5"/>
      <c r="ED144" s="5"/>
      <c r="EE144" s="5"/>
      <c r="EF144" s="5"/>
      <c r="EG144" s="5"/>
      <c r="EH144" s="5"/>
      <c r="EI144" s="5"/>
      <c r="EJ144" s="5"/>
      <c r="EK144" s="5"/>
      <c r="EL144" s="5"/>
      <c r="EM144" s="5"/>
      <c r="EN144" s="5"/>
      <c r="EO144" s="5"/>
      <c r="EP144" s="5"/>
      <c r="EQ144" s="5"/>
      <c r="ER144" s="5"/>
      <c r="ES144" s="5"/>
      <c r="ET144" s="5"/>
      <c r="EU144" s="5"/>
      <c r="EV144" s="5"/>
      <c r="EW144" s="5"/>
      <c r="EX144" s="5"/>
      <c r="EY144" s="5"/>
      <c r="EZ144" s="5"/>
      <c r="FA144" s="5"/>
      <c r="FB144" s="5"/>
      <c r="FC144" s="5"/>
      <c r="FD144" s="5"/>
      <c r="FE144" s="5"/>
      <c r="FF144" s="5"/>
      <c r="FG144" s="5"/>
      <c r="FH144" s="5"/>
      <c r="FI144" s="5"/>
      <c r="FJ144" s="5"/>
      <c r="FK144" s="5"/>
      <c r="FL144" s="5"/>
      <c r="FM144" s="5"/>
      <c r="FN144" s="5"/>
      <c r="FO144" s="5"/>
      <c r="FP144" s="5"/>
      <c r="FQ144" s="5"/>
      <c r="FR144" s="5"/>
      <c r="FS144" s="5"/>
      <c r="FT144" s="5"/>
      <c r="FU144" s="5"/>
      <c r="FV144" s="5"/>
      <c r="FW144" s="5"/>
      <c r="FX144" s="5"/>
      <c r="FY144" s="5"/>
      <c r="FZ144" s="5"/>
      <c r="GA144" s="5"/>
      <c r="GB144" s="5"/>
      <c r="GC144" s="5"/>
      <c r="GD144" s="5"/>
      <c r="GE144" s="5"/>
      <c r="GF144" s="5"/>
      <c r="GG144" s="5"/>
      <c r="GH144" s="5"/>
      <c r="GI144" s="5"/>
      <c r="GJ144" s="5"/>
      <c r="GK144" s="5"/>
      <c r="GL144" s="5"/>
      <c r="GM144" s="5"/>
      <c r="GN144" s="5"/>
      <c r="GO144" s="5"/>
      <c r="GP144" s="5"/>
      <c r="GQ144" s="5"/>
      <c r="GR144" s="5"/>
      <c r="GS144" s="5"/>
      <c r="GT144" s="5"/>
      <c r="GU144" s="5"/>
      <c r="GV144" s="5"/>
      <c r="GW144" s="5"/>
      <c r="GX144" s="5"/>
      <c r="GY144" s="5"/>
      <c r="GZ144" s="5"/>
      <c r="HA144" s="5"/>
      <c r="HB144" s="5"/>
      <c r="HC144" s="5"/>
      <c r="HD144" s="5"/>
      <c r="HE144" s="5"/>
      <c r="HF144" s="5"/>
      <c r="HG144" s="5"/>
      <c r="HH144" s="5"/>
      <c r="HI144" s="5"/>
      <c r="HJ144" s="5"/>
      <c r="HK144" s="5"/>
      <c r="HL144" s="5"/>
      <c r="HM144" s="5"/>
      <c r="HN144" s="5"/>
      <c r="HO144" s="5"/>
      <c r="HP144" s="5"/>
      <c r="HQ144" s="5"/>
      <c r="HR144" s="5"/>
      <c r="HS144" s="5"/>
      <c r="HT144" s="5"/>
      <c r="HU144" s="5"/>
      <c r="HV144" s="5"/>
      <c r="HW144" s="5"/>
    </row>
    <row r="145" spans="1:231" x14ac:dyDescent="0.2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c r="BM145" s="5"/>
      <c r="BN145" s="5"/>
      <c r="BO145" s="5"/>
      <c r="BP145" s="5"/>
      <c r="BQ145" s="5"/>
      <c r="BR145" s="5"/>
      <c r="BS145" s="5"/>
      <c r="BT145" s="5"/>
      <c r="BU145" s="5"/>
      <c r="BV145" s="5"/>
      <c r="BW145" s="5"/>
      <c r="BX145" s="5"/>
      <c r="BY145" s="5"/>
      <c r="BZ145" s="5"/>
      <c r="CA145" s="5"/>
      <c r="CB145" s="5"/>
      <c r="CC145" s="5"/>
      <c r="CD145" s="5"/>
      <c r="CE145" s="5"/>
      <c r="CF145" s="5"/>
      <c r="CG145" s="5"/>
      <c r="CH145" s="5"/>
      <c r="CI145" s="5"/>
      <c r="CJ145" s="5"/>
      <c r="CK145" s="5"/>
      <c r="CL145" s="5"/>
      <c r="CM145" s="5"/>
      <c r="CN145" s="5"/>
      <c r="CO145" s="5"/>
      <c r="CP145" s="5"/>
      <c r="CQ145" s="5"/>
      <c r="CR145" s="5"/>
      <c r="CS145" s="5"/>
      <c r="CT145" s="5"/>
      <c r="CU145" s="5"/>
      <c r="CV145" s="5"/>
      <c r="CW145" s="5"/>
      <c r="CX145" s="5"/>
      <c r="CY145" s="5"/>
      <c r="CZ145" s="5"/>
      <c r="DA145" s="5"/>
      <c r="DB145" s="5"/>
      <c r="DC145" s="5"/>
      <c r="DD145" s="5"/>
      <c r="DE145" s="5"/>
      <c r="DF145" s="5"/>
      <c r="DG145" s="5"/>
      <c r="DH145" s="5"/>
      <c r="DI145" s="5"/>
      <c r="DJ145" s="5"/>
      <c r="DK145" s="5"/>
      <c r="DL145" s="5"/>
      <c r="DM145" s="5"/>
      <c r="DN145" s="5"/>
      <c r="DO145" s="5"/>
      <c r="DP145" s="5"/>
      <c r="DQ145" s="5"/>
      <c r="DR145" s="5"/>
      <c r="DS145" s="5"/>
      <c r="DT145" s="5"/>
      <c r="DU145" s="5"/>
      <c r="DV145" s="5"/>
      <c r="DW145" s="5"/>
      <c r="DX145" s="5"/>
      <c r="DY145" s="5"/>
      <c r="DZ145" s="5"/>
      <c r="EA145" s="5"/>
      <c r="EB145" s="5"/>
      <c r="EC145" s="5"/>
      <c r="ED145" s="5"/>
      <c r="EE145" s="5"/>
      <c r="EF145" s="5"/>
      <c r="EG145" s="5"/>
      <c r="EH145" s="5"/>
      <c r="EI145" s="5"/>
      <c r="EJ145" s="5"/>
      <c r="EK145" s="5"/>
      <c r="EL145" s="5"/>
      <c r="EM145" s="5"/>
      <c r="EN145" s="5"/>
      <c r="EO145" s="5"/>
      <c r="EP145" s="5"/>
      <c r="EQ145" s="5"/>
      <c r="ER145" s="5"/>
      <c r="ES145" s="5"/>
      <c r="ET145" s="5"/>
      <c r="EU145" s="5"/>
      <c r="EV145" s="5"/>
      <c r="EW145" s="5"/>
      <c r="EX145" s="5"/>
      <c r="EY145" s="5"/>
      <c r="EZ145" s="5"/>
      <c r="FA145" s="5"/>
      <c r="FB145" s="5"/>
      <c r="FC145" s="5"/>
      <c r="FD145" s="5"/>
      <c r="FE145" s="5"/>
      <c r="FF145" s="5"/>
      <c r="FG145" s="5"/>
      <c r="FH145" s="5"/>
      <c r="FI145" s="5"/>
      <c r="FJ145" s="5"/>
      <c r="FK145" s="5"/>
      <c r="FL145" s="5"/>
      <c r="FM145" s="5"/>
      <c r="FN145" s="5"/>
      <c r="FO145" s="5"/>
      <c r="FP145" s="5"/>
      <c r="FQ145" s="5"/>
      <c r="FR145" s="5"/>
      <c r="FS145" s="5"/>
      <c r="FT145" s="5"/>
      <c r="FU145" s="5"/>
      <c r="FV145" s="5"/>
      <c r="FW145" s="5"/>
      <c r="FX145" s="5"/>
      <c r="FY145" s="5"/>
      <c r="FZ145" s="5"/>
      <c r="GA145" s="5"/>
      <c r="GB145" s="5"/>
      <c r="GC145" s="5"/>
      <c r="GD145" s="5"/>
      <c r="GE145" s="5"/>
      <c r="GF145" s="5"/>
      <c r="GG145" s="5"/>
      <c r="GH145" s="5"/>
      <c r="GI145" s="5"/>
      <c r="GJ145" s="5"/>
      <c r="GK145" s="5"/>
      <c r="GL145" s="5"/>
      <c r="GM145" s="5"/>
      <c r="GN145" s="5"/>
      <c r="GO145" s="5"/>
      <c r="GP145" s="5"/>
      <c r="GQ145" s="5"/>
      <c r="GR145" s="5"/>
      <c r="GS145" s="5"/>
      <c r="GT145" s="5"/>
      <c r="GU145" s="5"/>
      <c r="GV145" s="5"/>
      <c r="GW145" s="5"/>
      <c r="GX145" s="5"/>
      <c r="GY145" s="5"/>
      <c r="GZ145" s="5"/>
      <c r="HA145" s="5"/>
      <c r="HB145" s="5"/>
      <c r="HC145" s="5"/>
      <c r="HD145" s="5"/>
      <c r="HE145" s="5"/>
      <c r="HF145" s="5"/>
      <c r="HG145" s="5"/>
      <c r="HH145" s="5"/>
      <c r="HI145" s="5"/>
      <c r="HJ145" s="5"/>
      <c r="HK145" s="5"/>
      <c r="HL145" s="5"/>
      <c r="HM145" s="5"/>
      <c r="HN145" s="5"/>
      <c r="HO145" s="5"/>
      <c r="HP145" s="5"/>
      <c r="HQ145" s="5"/>
      <c r="HR145" s="5"/>
      <c r="HS145" s="5"/>
      <c r="HT145" s="5"/>
      <c r="HU145" s="5"/>
      <c r="HV145" s="5"/>
      <c r="HW145" s="5"/>
    </row>
    <row r="146" spans="1:231" x14ac:dyDescent="0.2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c r="BM146" s="5"/>
      <c r="BN146" s="5"/>
      <c r="BO146" s="5"/>
      <c r="BP146" s="5"/>
      <c r="BQ146" s="5"/>
      <c r="BR146" s="5"/>
      <c r="BS146" s="5"/>
      <c r="BT146" s="5"/>
      <c r="BU146" s="5"/>
      <c r="BV146" s="5"/>
      <c r="BW146" s="5"/>
      <c r="BX146" s="5"/>
      <c r="BY146" s="5"/>
      <c r="BZ146" s="5"/>
      <c r="CA146" s="5"/>
      <c r="CB146" s="5"/>
      <c r="CC146" s="5"/>
      <c r="CD146" s="5"/>
      <c r="CE146" s="5"/>
      <c r="CF146" s="5"/>
      <c r="CG146" s="5"/>
      <c r="CH146" s="5"/>
      <c r="CI146" s="5"/>
      <c r="CJ146" s="5"/>
      <c r="CK146" s="5"/>
      <c r="CL146" s="5"/>
      <c r="CM146" s="5"/>
      <c r="CN146" s="5"/>
      <c r="CO146" s="5"/>
      <c r="CP146" s="5"/>
      <c r="CQ146" s="5"/>
      <c r="CR146" s="5"/>
      <c r="CS146" s="5"/>
      <c r="CT146" s="5"/>
      <c r="CU146" s="5"/>
      <c r="CV146" s="5"/>
      <c r="CW146" s="5"/>
      <c r="CX146" s="5"/>
      <c r="CY146" s="5"/>
      <c r="CZ146" s="5"/>
      <c r="DA146" s="5"/>
      <c r="DB146" s="5"/>
      <c r="DC146" s="5"/>
      <c r="DD146" s="5"/>
      <c r="DE146" s="5"/>
      <c r="DF146" s="5"/>
      <c r="DG146" s="5"/>
      <c r="DH146" s="5"/>
      <c r="DI146" s="5"/>
      <c r="DJ146" s="5"/>
      <c r="DK146" s="5"/>
      <c r="DL146" s="5"/>
      <c r="DM146" s="5"/>
      <c r="DN146" s="5"/>
      <c r="DO146" s="5"/>
      <c r="DP146" s="5"/>
      <c r="DQ146" s="5"/>
      <c r="DR146" s="5"/>
      <c r="DS146" s="5"/>
      <c r="DT146" s="5"/>
      <c r="DU146" s="5"/>
      <c r="DV146" s="5"/>
      <c r="DW146" s="5"/>
      <c r="DX146" s="5"/>
      <c r="DY146" s="5"/>
      <c r="DZ146" s="5"/>
      <c r="EA146" s="5"/>
      <c r="EB146" s="5"/>
      <c r="EC146" s="5"/>
      <c r="ED146" s="5"/>
      <c r="EE146" s="5"/>
      <c r="EF146" s="5"/>
      <c r="EG146" s="5"/>
      <c r="EH146" s="5"/>
      <c r="EI146" s="5"/>
      <c r="EJ146" s="5"/>
      <c r="EK146" s="5"/>
      <c r="EL146" s="5"/>
      <c r="EM146" s="5"/>
      <c r="EN146" s="5"/>
      <c r="EO146" s="5"/>
      <c r="EP146" s="5"/>
      <c r="EQ146" s="5"/>
      <c r="ER146" s="5"/>
      <c r="ES146" s="5"/>
      <c r="ET146" s="5"/>
      <c r="EU146" s="5"/>
      <c r="EV146" s="5"/>
      <c r="EW146" s="5"/>
      <c r="EX146" s="5"/>
      <c r="EY146" s="5"/>
      <c r="EZ146" s="5"/>
      <c r="FA146" s="5"/>
      <c r="FB146" s="5"/>
      <c r="FC146" s="5"/>
      <c r="FD146" s="5"/>
      <c r="FE146" s="5"/>
      <c r="FF146" s="5"/>
      <c r="FG146" s="5"/>
      <c r="FH146" s="5"/>
      <c r="FI146" s="5"/>
      <c r="FJ146" s="5"/>
      <c r="FK146" s="5"/>
      <c r="FL146" s="5"/>
      <c r="FM146" s="5"/>
      <c r="FN146" s="5"/>
      <c r="FO146" s="5"/>
      <c r="FP146" s="5"/>
      <c r="FQ146" s="5"/>
      <c r="FR146" s="5"/>
      <c r="FS146" s="5"/>
      <c r="FT146" s="5"/>
      <c r="FU146" s="5"/>
      <c r="FV146" s="5"/>
      <c r="FW146" s="5"/>
      <c r="FX146" s="5"/>
      <c r="FY146" s="5"/>
      <c r="FZ146" s="5"/>
      <c r="GA146" s="5"/>
      <c r="GB146" s="5"/>
      <c r="GC146" s="5"/>
      <c r="GD146" s="5"/>
      <c r="GE146" s="5"/>
      <c r="GF146" s="5"/>
      <c r="GG146" s="5"/>
      <c r="GH146" s="5"/>
      <c r="GI146" s="5"/>
      <c r="GJ146" s="5"/>
      <c r="GK146" s="5"/>
      <c r="GL146" s="5"/>
      <c r="GM146" s="5"/>
      <c r="GN146" s="5"/>
      <c r="GO146" s="5"/>
      <c r="GP146" s="5"/>
      <c r="GQ146" s="5"/>
      <c r="GR146" s="5"/>
      <c r="GS146" s="5"/>
      <c r="GT146" s="5"/>
      <c r="GU146" s="5"/>
      <c r="GV146" s="5"/>
      <c r="GW146" s="5"/>
      <c r="GX146" s="5"/>
      <c r="GY146" s="5"/>
      <c r="GZ146" s="5"/>
      <c r="HA146" s="5"/>
      <c r="HB146" s="5"/>
      <c r="HC146" s="5"/>
      <c r="HD146" s="5"/>
      <c r="HE146" s="5"/>
      <c r="HF146" s="5"/>
      <c r="HG146" s="5"/>
      <c r="HH146" s="5"/>
      <c r="HI146" s="5"/>
      <c r="HJ146" s="5"/>
      <c r="HK146" s="5"/>
      <c r="HL146" s="5"/>
      <c r="HM146" s="5"/>
      <c r="HN146" s="5"/>
      <c r="HO146" s="5"/>
      <c r="HP146" s="5"/>
      <c r="HQ146" s="5"/>
      <c r="HR146" s="5"/>
      <c r="HS146" s="5"/>
      <c r="HT146" s="5"/>
      <c r="HU146" s="5"/>
      <c r="HV146" s="5"/>
      <c r="HW146" s="5"/>
    </row>
    <row r="147" spans="1:231" x14ac:dyDescent="0.2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c r="BM147" s="5"/>
      <c r="BN147" s="5"/>
      <c r="BO147" s="5"/>
      <c r="BP147" s="5"/>
      <c r="BQ147" s="5"/>
      <c r="BR147" s="5"/>
      <c r="BS147" s="5"/>
      <c r="BT147" s="5"/>
      <c r="BU147" s="5"/>
      <c r="BV147" s="5"/>
      <c r="BW147" s="5"/>
      <c r="BX147" s="5"/>
      <c r="BY147" s="5"/>
      <c r="BZ147" s="5"/>
      <c r="CA147" s="5"/>
      <c r="CB147" s="5"/>
      <c r="CC147" s="5"/>
      <c r="CD147" s="5"/>
      <c r="CE147" s="5"/>
      <c r="CF147" s="5"/>
      <c r="CG147" s="5"/>
      <c r="CH147" s="5"/>
      <c r="CI147" s="5"/>
      <c r="CJ147" s="5"/>
      <c r="CK147" s="5"/>
      <c r="CL147" s="5"/>
      <c r="CM147" s="5"/>
      <c r="CN147" s="5"/>
      <c r="CO147" s="5"/>
      <c r="CP147" s="5"/>
      <c r="CQ147" s="5"/>
      <c r="CR147" s="5"/>
      <c r="CS147" s="5"/>
      <c r="CT147" s="5"/>
      <c r="CU147" s="5"/>
      <c r="CV147" s="5"/>
      <c r="CW147" s="5"/>
      <c r="CX147" s="5"/>
      <c r="CY147" s="5"/>
      <c r="CZ147" s="5"/>
      <c r="DA147" s="5"/>
      <c r="DB147" s="5"/>
      <c r="DC147" s="5"/>
      <c r="DD147" s="5"/>
      <c r="DE147" s="5"/>
      <c r="DF147" s="5"/>
      <c r="DG147" s="5"/>
      <c r="DH147" s="5"/>
      <c r="DI147" s="5"/>
      <c r="DJ147" s="5"/>
      <c r="DK147" s="5"/>
      <c r="DL147" s="5"/>
      <c r="DM147" s="5"/>
      <c r="DN147" s="5"/>
      <c r="DO147" s="5"/>
      <c r="DP147" s="5"/>
      <c r="DQ147" s="5"/>
      <c r="DR147" s="5"/>
      <c r="DS147" s="5"/>
      <c r="DT147" s="5"/>
      <c r="DU147" s="5"/>
      <c r="DV147" s="5"/>
      <c r="DW147" s="5"/>
      <c r="DX147" s="5"/>
      <c r="DY147" s="5"/>
      <c r="DZ147" s="5"/>
      <c r="EA147" s="5"/>
      <c r="EB147" s="5"/>
      <c r="EC147" s="5"/>
      <c r="ED147" s="5"/>
      <c r="EE147" s="5"/>
      <c r="EF147" s="5"/>
      <c r="EG147" s="5"/>
      <c r="EH147" s="5"/>
      <c r="EI147" s="5"/>
      <c r="EJ147" s="5"/>
      <c r="EK147" s="5"/>
      <c r="EL147" s="5"/>
      <c r="EM147" s="5"/>
      <c r="EN147" s="5"/>
      <c r="EO147" s="5"/>
      <c r="EP147" s="5"/>
      <c r="EQ147" s="5"/>
      <c r="ER147" s="5"/>
      <c r="ES147" s="5"/>
      <c r="ET147" s="5"/>
      <c r="EU147" s="5"/>
      <c r="EV147" s="5"/>
      <c r="EW147" s="5"/>
      <c r="EX147" s="5"/>
      <c r="EY147" s="5"/>
      <c r="EZ147" s="5"/>
      <c r="FA147" s="5"/>
      <c r="FB147" s="5"/>
      <c r="FC147" s="5"/>
      <c r="FD147" s="5"/>
      <c r="FE147" s="5"/>
      <c r="FF147" s="5"/>
      <c r="FG147" s="5"/>
      <c r="FH147" s="5"/>
      <c r="FI147" s="5"/>
      <c r="FJ147" s="5"/>
      <c r="FK147" s="5"/>
      <c r="FL147" s="5"/>
      <c r="FM147" s="5"/>
      <c r="FN147" s="5"/>
      <c r="FO147" s="5"/>
      <c r="FP147" s="5"/>
      <c r="FQ147" s="5"/>
      <c r="FR147" s="5"/>
      <c r="FS147" s="5"/>
      <c r="FT147" s="5"/>
      <c r="FU147" s="5"/>
      <c r="FV147" s="5"/>
      <c r="FW147" s="5"/>
      <c r="FX147" s="5"/>
      <c r="FY147" s="5"/>
      <c r="FZ147" s="5"/>
      <c r="GA147" s="5"/>
      <c r="GB147" s="5"/>
      <c r="GC147" s="5"/>
      <c r="GD147" s="5"/>
      <c r="GE147" s="5"/>
      <c r="GF147" s="5"/>
      <c r="GG147" s="5"/>
      <c r="GH147" s="5"/>
      <c r="GI147" s="5"/>
      <c r="GJ147" s="5"/>
      <c r="GK147" s="5"/>
      <c r="GL147" s="5"/>
      <c r="GM147" s="5"/>
      <c r="GN147" s="5"/>
      <c r="GO147" s="5"/>
      <c r="GP147" s="5"/>
      <c r="GQ147" s="5"/>
      <c r="GR147" s="5"/>
      <c r="GS147" s="5"/>
      <c r="GT147" s="5"/>
      <c r="GU147" s="5"/>
      <c r="GV147" s="5"/>
      <c r="GW147" s="5"/>
      <c r="GX147" s="5"/>
      <c r="GY147" s="5"/>
      <c r="GZ147" s="5"/>
      <c r="HA147" s="5"/>
      <c r="HB147" s="5"/>
      <c r="HC147" s="5"/>
      <c r="HD147" s="5"/>
      <c r="HE147" s="5"/>
      <c r="HF147" s="5"/>
      <c r="HG147" s="5"/>
      <c r="HH147" s="5"/>
      <c r="HI147" s="5"/>
      <c r="HJ147" s="5"/>
      <c r="HK147" s="5"/>
      <c r="HL147" s="5"/>
      <c r="HM147" s="5"/>
      <c r="HN147" s="5"/>
      <c r="HO147" s="5"/>
      <c r="HP147" s="5"/>
      <c r="HQ147" s="5"/>
      <c r="HR147" s="5"/>
      <c r="HS147" s="5"/>
      <c r="HT147" s="5"/>
      <c r="HU147" s="5"/>
      <c r="HV147" s="5"/>
      <c r="HW147" s="5"/>
    </row>
    <row r="148" spans="1:231" x14ac:dyDescent="0.2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L148" s="5"/>
      <c r="BM148" s="5"/>
      <c r="BN148" s="5"/>
      <c r="BO148" s="5"/>
      <c r="BP148" s="5"/>
      <c r="BQ148" s="5"/>
      <c r="BR148" s="5"/>
      <c r="BS148" s="5"/>
      <c r="BT148" s="5"/>
      <c r="BU148" s="5"/>
      <c r="BV148" s="5"/>
      <c r="BW148" s="5"/>
      <c r="BX148" s="5"/>
      <c r="BY148" s="5"/>
      <c r="BZ148" s="5"/>
      <c r="CA148" s="5"/>
      <c r="CB148" s="5"/>
      <c r="CC148" s="5"/>
      <c r="CD148" s="5"/>
      <c r="CE148" s="5"/>
      <c r="CF148" s="5"/>
      <c r="CG148" s="5"/>
      <c r="CH148" s="5"/>
      <c r="CI148" s="5"/>
      <c r="CJ148" s="5"/>
      <c r="CK148" s="5"/>
      <c r="CL148" s="5"/>
      <c r="CM148" s="5"/>
      <c r="CN148" s="5"/>
      <c r="CO148" s="5"/>
      <c r="CP148" s="5"/>
      <c r="CQ148" s="5"/>
      <c r="CR148" s="5"/>
      <c r="CS148" s="5"/>
      <c r="CT148" s="5"/>
      <c r="CU148" s="5"/>
      <c r="CV148" s="5"/>
      <c r="CW148" s="5"/>
      <c r="CX148" s="5"/>
      <c r="CY148" s="5"/>
      <c r="CZ148" s="5"/>
      <c r="DA148" s="5"/>
      <c r="DB148" s="5"/>
      <c r="DC148" s="5"/>
      <c r="DD148" s="5"/>
      <c r="DE148" s="5"/>
      <c r="DF148" s="5"/>
      <c r="DG148" s="5"/>
      <c r="DH148" s="5"/>
      <c r="DI148" s="5"/>
      <c r="DJ148" s="5"/>
      <c r="DK148" s="5"/>
      <c r="DL148" s="5"/>
      <c r="DM148" s="5"/>
      <c r="DN148" s="5"/>
      <c r="DO148" s="5"/>
      <c r="DP148" s="5"/>
      <c r="DQ148" s="5"/>
      <c r="DR148" s="5"/>
      <c r="DS148" s="5"/>
      <c r="DT148" s="5"/>
      <c r="DU148" s="5"/>
      <c r="DV148" s="5"/>
      <c r="DW148" s="5"/>
      <c r="DX148" s="5"/>
      <c r="DY148" s="5"/>
      <c r="DZ148" s="5"/>
      <c r="EA148" s="5"/>
      <c r="EB148" s="5"/>
      <c r="EC148" s="5"/>
      <c r="ED148" s="5"/>
      <c r="EE148" s="5"/>
      <c r="EF148" s="5"/>
      <c r="EG148" s="5"/>
      <c r="EH148" s="5"/>
      <c r="EI148" s="5"/>
      <c r="EJ148" s="5"/>
      <c r="EK148" s="5"/>
      <c r="EL148" s="5"/>
      <c r="EM148" s="5"/>
      <c r="EN148" s="5"/>
      <c r="EO148" s="5"/>
      <c r="EP148" s="5"/>
      <c r="EQ148" s="5"/>
      <c r="ER148" s="5"/>
      <c r="ES148" s="5"/>
      <c r="ET148" s="5"/>
      <c r="EU148" s="5"/>
      <c r="EV148" s="5"/>
      <c r="EW148" s="5"/>
      <c r="EX148" s="5"/>
      <c r="EY148" s="5"/>
      <c r="EZ148" s="5"/>
      <c r="FA148" s="5"/>
      <c r="FB148" s="5"/>
      <c r="FC148" s="5"/>
      <c r="FD148" s="5"/>
      <c r="FE148" s="5"/>
      <c r="FF148" s="5"/>
      <c r="FG148" s="5"/>
      <c r="FH148" s="5"/>
      <c r="FI148" s="5"/>
      <c r="FJ148" s="5"/>
      <c r="FK148" s="5"/>
      <c r="FL148" s="5"/>
      <c r="FM148" s="5"/>
      <c r="FN148" s="5"/>
      <c r="FO148" s="5"/>
      <c r="FP148" s="5"/>
      <c r="FQ148" s="5"/>
      <c r="FR148" s="5"/>
      <c r="FS148" s="5"/>
      <c r="FT148" s="5"/>
      <c r="FU148" s="5"/>
      <c r="FV148" s="5"/>
      <c r="FW148" s="5"/>
      <c r="FX148" s="5"/>
      <c r="FY148" s="5"/>
      <c r="FZ148" s="5"/>
      <c r="GA148" s="5"/>
      <c r="GB148" s="5"/>
      <c r="GC148" s="5"/>
      <c r="GD148" s="5"/>
      <c r="GE148" s="5"/>
      <c r="GF148" s="5"/>
      <c r="GG148" s="5"/>
      <c r="GH148" s="5"/>
      <c r="GI148" s="5"/>
      <c r="GJ148" s="5"/>
      <c r="GK148" s="5"/>
      <c r="GL148" s="5"/>
      <c r="GM148" s="5"/>
      <c r="GN148" s="5"/>
      <c r="GO148" s="5"/>
      <c r="GP148" s="5"/>
      <c r="GQ148" s="5"/>
      <c r="GR148" s="5"/>
      <c r="GS148" s="5"/>
      <c r="GT148" s="5"/>
      <c r="GU148" s="5"/>
      <c r="GV148" s="5"/>
      <c r="GW148" s="5"/>
      <c r="GX148" s="5"/>
      <c r="GY148" s="5"/>
      <c r="GZ148" s="5"/>
      <c r="HA148" s="5"/>
      <c r="HB148" s="5"/>
      <c r="HC148" s="5"/>
      <c r="HD148" s="5"/>
      <c r="HE148" s="5"/>
      <c r="HF148" s="5"/>
      <c r="HG148" s="5"/>
      <c r="HH148" s="5"/>
      <c r="HI148" s="5"/>
      <c r="HJ148" s="5"/>
      <c r="HK148" s="5"/>
      <c r="HL148" s="5"/>
      <c r="HM148" s="5"/>
      <c r="HN148" s="5"/>
      <c r="HO148" s="5"/>
      <c r="HP148" s="5"/>
      <c r="HQ148" s="5"/>
      <c r="HR148" s="5"/>
      <c r="HS148" s="5"/>
      <c r="HT148" s="5"/>
      <c r="HU148" s="5"/>
      <c r="HV148" s="5"/>
      <c r="HW148" s="5"/>
    </row>
    <row r="149" spans="1:231" x14ac:dyDescent="0.2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c r="BM149" s="5"/>
      <c r="BN149" s="5"/>
      <c r="BO149" s="5"/>
      <c r="BP149" s="5"/>
      <c r="BQ149" s="5"/>
      <c r="BR149" s="5"/>
      <c r="BS149" s="5"/>
      <c r="BT149" s="5"/>
      <c r="BU149" s="5"/>
      <c r="BV149" s="5"/>
      <c r="BW149" s="5"/>
      <c r="BX149" s="5"/>
      <c r="BY149" s="5"/>
      <c r="BZ149" s="5"/>
      <c r="CA149" s="5"/>
      <c r="CB149" s="5"/>
      <c r="CC149" s="5"/>
      <c r="CD149" s="5"/>
      <c r="CE149" s="5"/>
      <c r="CF149" s="5"/>
      <c r="CG149" s="5"/>
      <c r="CH149" s="5"/>
      <c r="CI149" s="5"/>
      <c r="CJ149" s="5"/>
      <c r="CK149" s="5"/>
      <c r="CL149" s="5"/>
      <c r="CM149" s="5"/>
      <c r="CN149" s="5"/>
      <c r="CO149" s="5"/>
      <c r="CP149" s="5"/>
      <c r="CQ149" s="5"/>
      <c r="CR149" s="5"/>
      <c r="CS149" s="5"/>
      <c r="CT149" s="5"/>
      <c r="CU149" s="5"/>
      <c r="CV149" s="5"/>
      <c r="CW149" s="5"/>
      <c r="CX149" s="5"/>
      <c r="CY149" s="5"/>
      <c r="CZ149" s="5"/>
      <c r="DA149" s="5"/>
      <c r="DB149" s="5"/>
      <c r="DC149" s="5"/>
      <c r="DD149" s="5"/>
      <c r="DE149" s="5"/>
      <c r="DF149" s="5"/>
      <c r="DG149" s="5"/>
      <c r="DH149" s="5"/>
      <c r="DI149" s="5"/>
      <c r="DJ149" s="5"/>
      <c r="DK149" s="5"/>
      <c r="DL149" s="5"/>
      <c r="DM149" s="5"/>
      <c r="DN149" s="5"/>
      <c r="DO149" s="5"/>
      <c r="DP149" s="5"/>
      <c r="DQ149" s="5"/>
      <c r="DR149" s="5"/>
      <c r="DS149" s="5"/>
      <c r="DT149" s="5"/>
      <c r="DU149" s="5"/>
      <c r="DV149" s="5"/>
      <c r="DW149" s="5"/>
      <c r="DX149" s="5"/>
      <c r="DY149" s="5"/>
      <c r="DZ149" s="5"/>
      <c r="EA149" s="5"/>
      <c r="EB149" s="5"/>
      <c r="EC149" s="5"/>
      <c r="ED149" s="5"/>
      <c r="EE149" s="5"/>
      <c r="EF149" s="5"/>
      <c r="EG149" s="5"/>
      <c r="EH149" s="5"/>
      <c r="EI149" s="5"/>
      <c r="EJ149" s="5"/>
      <c r="EK149" s="5"/>
      <c r="EL149" s="5"/>
      <c r="EM149" s="5"/>
      <c r="EN149" s="5"/>
      <c r="EO149" s="5"/>
      <c r="EP149" s="5"/>
      <c r="EQ149" s="5"/>
      <c r="ER149" s="5"/>
      <c r="ES149" s="5"/>
      <c r="ET149" s="5"/>
      <c r="EU149" s="5"/>
      <c r="EV149" s="5"/>
      <c r="EW149" s="5"/>
      <c r="EX149" s="5"/>
      <c r="EY149" s="5"/>
      <c r="EZ149" s="5"/>
      <c r="FA149" s="5"/>
      <c r="FB149" s="5"/>
      <c r="FC149" s="5"/>
      <c r="FD149" s="5"/>
      <c r="FE149" s="5"/>
      <c r="FF149" s="5"/>
      <c r="FG149" s="5"/>
      <c r="FH149" s="5"/>
      <c r="FI149" s="5"/>
      <c r="FJ149" s="5"/>
      <c r="FK149" s="5"/>
      <c r="FL149" s="5"/>
      <c r="FM149" s="5"/>
      <c r="FN149" s="5"/>
      <c r="FO149" s="5"/>
      <c r="FP149" s="5"/>
      <c r="FQ149" s="5"/>
      <c r="FR149" s="5"/>
      <c r="FS149" s="5"/>
      <c r="FT149" s="5"/>
      <c r="FU149" s="5"/>
      <c r="FV149" s="5"/>
      <c r="FW149" s="5"/>
      <c r="FX149" s="5"/>
      <c r="FY149" s="5"/>
      <c r="FZ149" s="5"/>
      <c r="GA149" s="5"/>
      <c r="GB149" s="5"/>
      <c r="GC149" s="5"/>
      <c r="GD149" s="5"/>
      <c r="GE149" s="5"/>
      <c r="GF149" s="5"/>
      <c r="GG149" s="5"/>
      <c r="GH149" s="5"/>
      <c r="GI149" s="5"/>
      <c r="GJ149" s="5"/>
      <c r="GK149" s="5"/>
      <c r="GL149" s="5"/>
      <c r="GM149" s="5"/>
      <c r="GN149" s="5"/>
      <c r="GO149" s="5"/>
      <c r="GP149" s="5"/>
      <c r="GQ149" s="5"/>
      <c r="GR149" s="5"/>
      <c r="GS149" s="5"/>
      <c r="GT149" s="5"/>
      <c r="GU149" s="5"/>
      <c r="GV149" s="5"/>
      <c r="GW149" s="5"/>
      <c r="GX149" s="5"/>
      <c r="GY149" s="5"/>
      <c r="GZ149" s="5"/>
      <c r="HA149" s="5"/>
      <c r="HB149" s="5"/>
      <c r="HC149" s="5"/>
      <c r="HD149" s="5"/>
      <c r="HE149" s="5"/>
      <c r="HF149" s="5"/>
      <c r="HG149" s="5"/>
      <c r="HH149" s="5"/>
      <c r="HI149" s="5"/>
      <c r="HJ149" s="5"/>
      <c r="HK149" s="5"/>
      <c r="HL149" s="5"/>
      <c r="HM149" s="5"/>
      <c r="HN149" s="5"/>
      <c r="HO149" s="5"/>
      <c r="HP149" s="5"/>
      <c r="HQ149" s="5"/>
      <c r="HR149" s="5"/>
      <c r="HS149" s="5"/>
      <c r="HT149" s="5"/>
      <c r="HU149" s="5"/>
      <c r="HV149" s="5"/>
      <c r="HW149" s="5"/>
    </row>
    <row r="150" spans="1:231" x14ac:dyDescent="0.2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c r="BO150" s="5"/>
      <c r="BP150" s="5"/>
      <c r="BQ150" s="5"/>
      <c r="BR150" s="5"/>
      <c r="BS150" s="5"/>
      <c r="BT150" s="5"/>
      <c r="BU150" s="5"/>
      <c r="BV150" s="5"/>
      <c r="BW150" s="5"/>
      <c r="BX150" s="5"/>
      <c r="BY150" s="5"/>
      <c r="BZ150" s="5"/>
      <c r="CA150" s="5"/>
      <c r="CB150" s="5"/>
      <c r="CC150" s="5"/>
      <c r="CD150" s="5"/>
      <c r="CE150" s="5"/>
      <c r="CF150" s="5"/>
      <c r="CG150" s="5"/>
      <c r="CH150" s="5"/>
      <c r="CI150" s="5"/>
      <c r="CJ150" s="5"/>
      <c r="CK150" s="5"/>
      <c r="CL150" s="5"/>
      <c r="CM150" s="5"/>
      <c r="CN150" s="5"/>
      <c r="CO150" s="5"/>
      <c r="CP150" s="5"/>
      <c r="CQ150" s="5"/>
      <c r="CR150" s="5"/>
      <c r="CS150" s="5"/>
      <c r="CT150" s="5"/>
      <c r="CU150" s="5"/>
      <c r="CV150" s="5"/>
      <c r="CW150" s="5"/>
      <c r="CX150" s="5"/>
      <c r="CY150" s="5"/>
      <c r="CZ150" s="5"/>
      <c r="DA150" s="5"/>
      <c r="DB150" s="5"/>
      <c r="DC150" s="5"/>
      <c r="DD150" s="5"/>
      <c r="DE150" s="5"/>
      <c r="DF150" s="5"/>
      <c r="DG150" s="5"/>
      <c r="DH150" s="5"/>
      <c r="DI150" s="5"/>
      <c r="DJ150" s="5"/>
      <c r="DK150" s="5"/>
      <c r="DL150" s="5"/>
      <c r="DM150" s="5"/>
      <c r="DN150" s="5"/>
      <c r="DO150" s="5"/>
      <c r="DP150" s="5"/>
      <c r="DQ150" s="5"/>
      <c r="DR150" s="5"/>
      <c r="DS150" s="5"/>
      <c r="DT150" s="5"/>
      <c r="DU150" s="5"/>
      <c r="DV150" s="5"/>
      <c r="DW150" s="5"/>
      <c r="DX150" s="5"/>
      <c r="DY150" s="5"/>
      <c r="DZ150" s="5"/>
      <c r="EA150" s="5"/>
      <c r="EB150" s="5"/>
      <c r="EC150" s="5"/>
      <c r="ED150" s="5"/>
      <c r="EE150" s="5"/>
      <c r="EF150" s="5"/>
      <c r="EG150" s="5"/>
      <c r="EH150" s="5"/>
      <c r="EI150" s="5"/>
      <c r="EJ150" s="5"/>
      <c r="EK150" s="5"/>
      <c r="EL150" s="5"/>
      <c r="EM150" s="5"/>
      <c r="EN150" s="5"/>
      <c r="EO150" s="5"/>
      <c r="EP150" s="5"/>
      <c r="EQ150" s="5"/>
      <c r="ER150" s="5"/>
      <c r="ES150" s="5"/>
      <c r="ET150" s="5"/>
      <c r="EU150" s="5"/>
      <c r="EV150" s="5"/>
      <c r="EW150" s="5"/>
      <c r="EX150" s="5"/>
      <c r="EY150" s="5"/>
      <c r="EZ150" s="5"/>
      <c r="FA150" s="5"/>
      <c r="FB150" s="5"/>
      <c r="FC150" s="5"/>
      <c r="FD150" s="5"/>
      <c r="FE150" s="5"/>
      <c r="FF150" s="5"/>
      <c r="FG150" s="5"/>
      <c r="FH150" s="5"/>
      <c r="FI150" s="5"/>
      <c r="FJ150" s="5"/>
      <c r="FK150" s="5"/>
      <c r="FL150" s="5"/>
      <c r="FM150" s="5"/>
      <c r="FN150" s="5"/>
      <c r="FO150" s="5"/>
      <c r="FP150" s="5"/>
      <c r="FQ150" s="5"/>
      <c r="FR150" s="5"/>
      <c r="FS150" s="5"/>
      <c r="FT150" s="5"/>
      <c r="FU150" s="5"/>
      <c r="FV150" s="5"/>
      <c r="FW150" s="5"/>
      <c r="FX150" s="5"/>
      <c r="FY150" s="5"/>
      <c r="FZ150" s="5"/>
      <c r="GA150" s="5"/>
      <c r="GB150" s="5"/>
      <c r="GC150" s="5"/>
      <c r="GD150" s="5"/>
      <c r="GE150" s="5"/>
      <c r="GF150" s="5"/>
      <c r="GG150" s="5"/>
      <c r="GH150" s="5"/>
      <c r="GI150" s="5"/>
      <c r="GJ150" s="5"/>
      <c r="GK150" s="5"/>
      <c r="GL150" s="5"/>
      <c r="GM150" s="5"/>
      <c r="GN150" s="5"/>
      <c r="GO150" s="5"/>
      <c r="GP150" s="5"/>
      <c r="GQ150" s="5"/>
      <c r="GR150" s="5"/>
      <c r="GS150" s="5"/>
      <c r="GT150" s="5"/>
      <c r="GU150" s="5"/>
      <c r="GV150" s="5"/>
      <c r="GW150" s="5"/>
      <c r="GX150" s="5"/>
      <c r="GY150" s="5"/>
      <c r="GZ150" s="5"/>
      <c r="HA150" s="5"/>
      <c r="HB150" s="5"/>
      <c r="HC150" s="5"/>
      <c r="HD150" s="5"/>
      <c r="HE150" s="5"/>
      <c r="HF150" s="5"/>
      <c r="HG150" s="5"/>
      <c r="HH150" s="5"/>
      <c r="HI150" s="5"/>
      <c r="HJ150" s="5"/>
      <c r="HK150" s="5"/>
      <c r="HL150" s="5"/>
      <c r="HM150" s="5"/>
      <c r="HN150" s="5"/>
      <c r="HO150" s="5"/>
      <c r="HP150" s="5"/>
      <c r="HQ150" s="5"/>
      <c r="HR150" s="5"/>
      <c r="HS150" s="5"/>
      <c r="HT150" s="5"/>
      <c r="HU150" s="5"/>
      <c r="HV150" s="5"/>
      <c r="HW150" s="5"/>
    </row>
    <row r="151" spans="1:231" x14ac:dyDescent="0.2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c r="BN151" s="5"/>
      <c r="BO151" s="5"/>
      <c r="BP151" s="5"/>
      <c r="BQ151" s="5"/>
      <c r="BR151" s="5"/>
      <c r="BS151" s="5"/>
      <c r="BT151" s="5"/>
      <c r="BU151" s="5"/>
      <c r="BV151" s="5"/>
      <c r="BW151" s="5"/>
      <c r="BX151" s="5"/>
      <c r="BY151" s="5"/>
      <c r="BZ151" s="5"/>
      <c r="CA151" s="5"/>
      <c r="CB151" s="5"/>
      <c r="CC151" s="5"/>
      <c r="CD151" s="5"/>
      <c r="CE151" s="5"/>
      <c r="CF151" s="5"/>
      <c r="CG151" s="5"/>
      <c r="CH151" s="5"/>
      <c r="CI151" s="5"/>
      <c r="CJ151" s="5"/>
      <c r="CK151" s="5"/>
      <c r="CL151" s="5"/>
      <c r="CM151" s="5"/>
      <c r="CN151" s="5"/>
      <c r="CO151" s="5"/>
      <c r="CP151" s="5"/>
      <c r="CQ151" s="5"/>
      <c r="CR151" s="5"/>
      <c r="CS151" s="5"/>
      <c r="CT151" s="5"/>
      <c r="CU151" s="5"/>
      <c r="CV151" s="5"/>
      <c r="CW151" s="5"/>
      <c r="CX151" s="5"/>
      <c r="CY151" s="5"/>
      <c r="CZ151" s="5"/>
      <c r="DA151" s="5"/>
      <c r="DB151" s="5"/>
      <c r="DC151" s="5"/>
      <c r="DD151" s="5"/>
      <c r="DE151" s="5"/>
      <c r="DF151" s="5"/>
      <c r="DG151" s="5"/>
      <c r="DH151" s="5"/>
      <c r="DI151" s="5"/>
      <c r="DJ151" s="5"/>
      <c r="DK151" s="5"/>
      <c r="DL151" s="5"/>
      <c r="DM151" s="5"/>
      <c r="DN151" s="5"/>
      <c r="DO151" s="5"/>
      <c r="DP151" s="5"/>
      <c r="DQ151" s="5"/>
      <c r="DR151" s="5"/>
      <c r="DS151" s="5"/>
      <c r="DT151" s="5"/>
      <c r="DU151" s="5"/>
      <c r="DV151" s="5"/>
      <c r="DW151" s="5"/>
      <c r="DX151" s="5"/>
      <c r="DY151" s="5"/>
      <c r="DZ151" s="5"/>
      <c r="EA151" s="5"/>
      <c r="EB151" s="5"/>
      <c r="EC151" s="5"/>
      <c r="ED151" s="5"/>
      <c r="EE151" s="5"/>
      <c r="EF151" s="5"/>
      <c r="EG151" s="5"/>
      <c r="EH151" s="5"/>
      <c r="EI151" s="5"/>
      <c r="EJ151" s="5"/>
      <c r="EK151" s="5"/>
      <c r="EL151" s="5"/>
      <c r="EM151" s="5"/>
      <c r="EN151" s="5"/>
      <c r="EO151" s="5"/>
      <c r="EP151" s="5"/>
      <c r="EQ151" s="5"/>
      <c r="ER151" s="5"/>
      <c r="ES151" s="5"/>
      <c r="ET151" s="5"/>
      <c r="EU151" s="5"/>
      <c r="EV151" s="5"/>
      <c r="EW151" s="5"/>
      <c r="EX151" s="5"/>
      <c r="EY151" s="5"/>
      <c r="EZ151" s="5"/>
      <c r="FA151" s="5"/>
      <c r="FB151" s="5"/>
      <c r="FC151" s="5"/>
      <c r="FD151" s="5"/>
      <c r="FE151" s="5"/>
      <c r="FF151" s="5"/>
      <c r="FG151" s="5"/>
      <c r="FH151" s="5"/>
      <c r="FI151" s="5"/>
      <c r="FJ151" s="5"/>
      <c r="FK151" s="5"/>
      <c r="FL151" s="5"/>
      <c r="FM151" s="5"/>
      <c r="FN151" s="5"/>
      <c r="FO151" s="5"/>
      <c r="FP151" s="5"/>
      <c r="FQ151" s="5"/>
      <c r="FR151" s="5"/>
      <c r="FS151" s="5"/>
      <c r="FT151" s="5"/>
      <c r="FU151" s="5"/>
      <c r="FV151" s="5"/>
      <c r="FW151" s="5"/>
      <c r="FX151" s="5"/>
      <c r="FY151" s="5"/>
      <c r="FZ151" s="5"/>
      <c r="GA151" s="5"/>
      <c r="GB151" s="5"/>
      <c r="GC151" s="5"/>
      <c r="GD151" s="5"/>
      <c r="GE151" s="5"/>
      <c r="GF151" s="5"/>
      <c r="GG151" s="5"/>
      <c r="GH151" s="5"/>
      <c r="GI151" s="5"/>
      <c r="GJ151" s="5"/>
      <c r="GK151" s="5"/>
      <c r="GL151" s="5"/>
      <c r="GM151" s="5"/>
      <c r="GN151" s="5"/>
      <c r="GO151" s="5"/>
      <c r="GP151" s="5"/>
      <c r="GQ151" s="5"/>
      <c r="GR151" s="5"/>
      <c r="GS151" s="5"/>
      <c r="GT151" s="5"/>
      <c r="GU151" s="5"/>
      <c r="GV151" s="5"/>
      <c r="GW151" s="5"/>
      <c r="GX151" s="5"/>
      <c r="GY151" s="5"/>
      <c r="GZ151" s="5"/>
      <c r="HA151" s="5"/>
      <c r="HB151" s="5"/>
      <c r="HC151" s="5"/>
      <c r="HD151" s="5"/>
      <c r="HE151" s="5"/>
      <c r="HF151" s="5"/>
      <c r="HG151" s="5"/>
      <c r="HH151" s="5"/>
      <c r="HI151" s="5"/>
      <c r="HJ151" s="5"/>
      <c r="HK151" s="5"/>
      <c r="HL151" s="5"/>
      <c r="HM151" s="5"/>
      <c r="HN151" s="5"/>
      <c r="HO151" s="5"/>
      <c r="HP151" s="5"/>
      <c r="HQ151" s="5"/>
      <c r="HR151" s="5"/>
      <c r="HS151" s="5"/>
      <c r="HT151" s="5"/>
      <c r="HU151" s="5"/>
      <c r="HV151" s="5"/>
      <c r="HW151" s="5"/>
    </row>
    <row r="152" spans="1:231" x14ac:dyDescent="0.2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c r="BP152" s="5"/>
      <c r="BQ152" s="5"/>
      <c r="BR152" s="5"/>
      <c r="BS152" s="5"/>
      <c r="BT152" s="5"/>
      <c r="BU152" s="5"/>
      <c r="BV152" s="5"/>
      <c r="BW152" s="5"/>
      <c r="BX152" s="5"/>
      <c r="BY152" s="5"/>
      <c r="BZ152" s="5"/>
      <c r="CA152" s="5"/>
      <c r="CB152" s="5"/>
      <c r="CC152" s="5"/>
      <c r="CD152" s="5"/>
      <c r="CE152" s="5"/>
      <c r="CF152" s="5"/>
      <c r="CG152" s="5"/>
      <c r="CH152" s="5"/>
      <c r="CI152" s="5"/>
      <c r="CJ152" s="5"/>
      <c r="CK152" s="5"/>
      <c r="CL152" s="5"/>
      <c r="CM152" s="5"/>
      <c r="CN152" s="5"/>
      <c r="CO152" s="5"/>
      <c r="CP152" s="5"/>
      <c r="CQ152" s="5"/>
      <c r="CR152" s="5"/>
      <c r="CS152" s="5"/>
      <c r="CT152" s="5"/>
      <c r="CU152" s="5"/>
      <c r="CV152" s="5"/>
      <c r="CW152" s="5"/>
      <c r="CX152" s="5"/>
      <c r="CY152" s="5"/>
      <c r="CZ152" s="5"/>
      <c r="DA152" s="5"/>
      <c r="DB152" s="5"/>
      <c r="DC152" s="5"/>
      <c r="DD152" s="5"/>
      <c r="DE152" s="5"/>
      <c r="DF152" s="5"/>
      <c r="DG152" s="5"/>
      <c r="DH152" s="5"/>
      <c r="DI152" s="5"/>
      <c r="DJ152" s="5"/>
      <c r="DK152" s="5"/>
      <c r="DL152" s="5"/>
      <c r="DM152" s="5"/>
      <c r="DN152" s="5"/>
      <c r="DO152" s="5"/>
      <c r="DP152" s="5"/>
      <c r="DQ152" s="5"/>
      <c r="DR152" s="5"/>
      <c r="DS152" s="5"/>
      <c r="DT152" s="5"/>
      <c r="DU152" s="5"/>
      <c r="DV152" s="5"/>
      <c r="DW152" s="5"/>
      <c r="DX152" s="5"/>
      <c r="DY152" s="5"/>
      <c r="DZ152" s="5"/>
      <c r="EA152" s="5"/>
      <c r="EB152" s="5"/>
      <c r="EC152" s="5"/>
      <c r="ED152" s="5"/>
      <c r="EE152" s="5"/>
      <c r="EF152" s="5"/>
      <c r="EG152" s="5"/>
      <c r="EH152" s="5"/>
      <c r="EI152" s="5"/>
      <c r="EJ152" s="5"/>
      <c r="EK152" s="5"/>
      <c r="EL152" s="5"/>
      <c r="EM152" s="5"/>
      <c r="EN152" s="5"/>
      <c r="EO152" s="5"/>
      <c r="EP152" s="5"/>
      <c r="EQ152" s="5"/>
      <c r="ER152" s="5"/>
      <c r="ES152" s="5"/>
      <c r="ET152" s="5"/>
      <c r="EU152" s="5"/>
      <c r="EV152" s="5"/>
      <c r="EW152" s="5"/>
      <c r="EX152" s="5"/>
      <c r="EY152" s="5"/>
      <c r="EZ152" s="5"/>
      <c r="FA152" s="5"/>
      <c r="FB152" s="5"/>
      <c r="FC152" s="5"/>
      <c r="FD152" s="5"/>
      <c r="FE152" s="5"/>
      <c r="FF152" s="5"/>
      <c r="FG152" s="5"/>
      <c r="FH152" s="5"/>
      <c r="FI152" s="5"/>
      <c r="FJ152" s="5"/>
      <c r="FK152" s="5"/>
      <c r="FL152" s="5"/>
      <c r="FM152" s="5"/>
      <c r="FN152" s="5"/>
      <c r="FO152" s="5"/>
      <c r="FP152" s="5"/>
      <c r="FQ152" s="5"/>
      <c r="FR152" s="5"/>
      <c r="FS152" s="5"/>
      <c r="FT152" s="5"/>
      <c r="FU152" s="5"/>
      <c r="FV152" s="5"/>
      <c r="FW152" s="5"/>
      <c r="FX152" s="5"/>
      <c r="FY152" s="5"/>
      <c r="FZ152" s="5"/>
      <c r="GA152" s="5"/>
      <c r="GB152" s="5"/>
      <c r="GC152" s="5"/>
      <c r="GD152" s="5"/>
      <c r="GE152" s="5"/>
      <c r="GF152" s="5"/>
      <c r="GG152" s="5"/>
      <c r="GH152" s="5"/>
      <c r="GI152" s="5"/>
      <c r="GJ152" s="5"/>
      <c r="GK152" s="5"/>
      <c r="GL152" s="5"/>
      <c r="GM152" s="5"/>
      <c r="GN152" s="5"/>
      <c r="GO152" s="5"/>
      <c r="GP152" s="5"/>
      <c r="GQ152" s="5"/>
      <c r="GR152" s="5"/>
      <c r="GS152" s="5"/>
      <c r="GT152" s="5"/>
      <c r="GU152" s="5"/>
      <c r="GV152" s="5"/>
      <c r="GW152" s="5"/>
      <c r="GX152" s="5"/>
      <c r="GY152" s="5"/>
      <c r="GZ152" s="5"/>
      <c r="HA152" s="5"/>
      <c r="HB152" s="5"/>
      <c r="HC152" s="5"/>
      <c r="HD152" s="5"/>
      <c r="HE152" s="5"/>
      <c r="HF152" s="5"/>
      <c r="HG152" s="5"/>
      <c r="HH152" s="5"/>
      <c r="HI152" s="5"/>
      <c r="HJ152" s="5"/>
      <c r="HK152" s="5"/>
      <c r="HL152" s="5"/>
      <c r="HM152" s="5"/>
      <c r="HN152" s="5"/>
      <c r="HO152" s="5"/>
      <c r="HP152" s="5"/>
      <c r="HQ152" s="5"/>
      <c r="HR152" s="5"/>
      <c r="HS152" s="5"/>
      <c r="HT152" s="5"/>
      <c r="HU152" s="5"/>
      <c r="HV152" s="5"/>
      <c r="HW152" s="5"/>
    </row>
    <row r="153" spans="1:231" x14ac:dyDescent="0.2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c r="BP153" s="5"/>
      <c r="BQ153" s="5"/>
      <c r="BR153" s="5"/>
      <c r="BS153" s="5"/>
      <c r="BT153" s="5"/>
      <c r="BU153" s="5"/>
      <c r="BV153" s="5"/>
      <c r="BW153" s="5"/>
      <c r="BX153" s="5"/>
      <c r="BY153" s="5"/>
      <c r="BZ153" s="5"/>
      <c r="CA153" s="5"/>
      <c r="CB153" s="5"/>
      <c r="CC153" s="5"/>
      <c r="CD153" s="5"/>
      <c r="CE153" s="5"/>
      <c r="CF153" s="5"/>
      <c r="CG153" s="5"/>
      <c r="CH153" s="5"/>
      <c r="CI153" s="5"/>
      <c r="CJ153" s="5"/>
      <c r="CK153" s="5"/>
      <c r="CL153" s="5"/>
      <c r="CM153" s="5"/>
      <c r="CN153" s="5"/>
      <c r="CO153" s="5"/>
      <c r="CP153" s="5"/>
      <c r="CQ153" s="5"/>
      <c r="CR153" s="5"/>
      <c r="CS153" s="5"/>
      <c r="CT153" s="5"/>
      <c r="CU153" s="5"/>
      <c r="CV153" s="5"/>
      <c r="CW153" s="5"/>
      <c r="CX153" s="5"/>
      <c r="CY153" s="5"/>
      <c r="CZ153" s="5"/>
      <c r="DA153" s="5"/>
      <c r="DB153" s="5"/>
      <c r="DC153" s="5"/>
      <c r="DD153" s="5"/>
      <c r="DE153" s="5"/>
      <c r="DF153" s="5"/>
      <c r="DG153" s="5"/>
      <c r="DH153" s="5"/>
      <c r="DI153" s="5"/>
      <c r="DJ153" s="5"/>
      <c r="DK153" s="5"/>
      <c r="DL153" s="5"/>
      <c r="DM153" s="5"/>
      <c r="DN153" s="5"/>
      <c r="DO153" s="5"/>
      <c r="DP153" s="5"/>
      <c r="DQ153" s="5"/>
      <c r="DR153" s="5"/>
      <c r="DS153" s="5"/>
      <c r="DT153" s="5"/>
      <c r="DU153" s="5"/>
      <c r="DV153" s="5"/>
      <c r="DW153" s="5"/>
      <c r="DX153" s="5"/>
      <c r="DY153" s="5"/>
      <c r="DZ153" s="5"/>
      <c r="EA153" s="5"/>
      <c r="EB153" s="5"/>
      <c r="EC153" s="5"/>
      <c r="ED153" s="5"/>
      <c r="EE153" s="5"/>
      <c r="EF153" s="5"/>
      <c r="EG153" s="5"/>
      <c r="EH153" s="5"/>
      <c r="EI153" s="5"/>
      <c r="EJ153" s="5"/>
      <c r="EK153" s="5"/>
      <c r="EL153" s="5"/>
      <c r="EM153" s="5"/>
      <c r="EN153" s="5"/>
      <c r="EO153" s="5"/>
      <c r="EP153" s="5"/>
      <c r="EQ153" s="5"/>
      <c r="ER153" s="5"/>
      <c r="ES153" s="5"/>
      <c r="ET153" s="5"/>
      <c r="EU153" s="5"/>
      <c r="EV153" s="5"/>
      <c r="EW153" s="5"/>
      <c r="EX153" s="5"/>
      <c r="EY153" s="5"/>
      <c r="EZ153" s="5"/>
      <c r="FA153" s="5"/>
      <c r="FB153" s="5"/>
      <c r="FC153" s="5"/>
      <c r="FD153" s="5"/>
      <c r="FE153" s="5"/>
      <c r="FF153" s="5"/>
      <c r="FG153" s="5"/>
      <c r="FH153" s="5"/>
      <c r="FI153" s="5"/>
      <c r="FJ153" s="5"/>
      <c r="FK153" s="5"/>
      <c r="FL153" s="5"/>
      <c r="FM153" s="5"/>
      <c r="FN153" s="5"/>
      <c r="FO153" s="5"/>
      <c r="FP153" s="5"/>
      <c r="FQ153" s="5"/>
      <c r="FR153" s="5"/>
      <c r="FS153" s="5"/>
      <c r="FT153" s="5"/>
      <c r="FU153" s="5"/>
      <c r="FV153" s="5"/>
      <c r="FW153" s="5"/>
      <c r="FX153" s="5"/>
      <c r="FY153" s="5"/>
      <c r="FZ153" s="5"/>
      <c r="GA153" s="5"/>
      <c r="GB153" s="5"/>
      <c r="GC153" s="5"/>
      <c r="GD153" s="5"/>
      <c r="GE153" s="5"/>
      <c r="GF153" s="5"/>
      <c r="GG153" s="5"/>
      <c r="GH153" s="5"/>
      <c r="GI153" s="5"/>
      <c r="GJ153" s="5"/>
      <c r="GK153" s="5"/>
      <c r="GL153" s="5"/>
      <c r="GM153" s="5"/>
      <c r="GN153" s="5"/>
      <c r="GO153" s="5"/>
      <c r="GP153" s="5"/>
      <c r="GQ153" s="5"/>
      <c r="GR153" s="5"/>
      <c r="GS153" s="5"/>
      <c r="GT153" s="5"/>
      <c r="GU153" s="5"/>
      <c r="GV153" s="5"/>
      <c r="GW153" s="5"/>
      <c r="GX153" s="5"/>
      <c r="GY153" s="5"/>
      <c r="GZ153" s="5"/>
      <c r="HA153" s="5"/>
      <c r="HB153" s="5"/>
      <c r="HC153" s="5"/>
      <c r="HD153" s="5"/>
      <c r="HE153" s="5"/>
      <c r="HF153" s="5"/>
      <c r="HG153" s="5"/>
      <c r="HH153" s="5"/>
      <c r="HI153" s="5"/>
      <c r="HJ153" s="5"/>
      <c r="HK153" s="5"/>
      <c r="HL153" s="5"/>
      <c r="HM153" s="5"/>
      <c r="HN153" s="5"/>
      <c r="HO153" s="5"/>
      <c r="HP153" s="5"/>
      <c r="HQ153" s="5"/>
      <c r="HR153" s="5"/>
      <c r="HS153" s="5"/>
      <c r="HT153" s="5"/>
      <c r="HU153" s="5"/>
      <c r="HV153" s="5"/>
      <c r="HW153" s="5"/>
    </row>
    <row r="154" spans="1:231" x14ac:dyDescent="0.2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5"/>
      <c r="BM154" s="5"/>
      <c r="BN154" s="5"/>
      <c r="BO154" s="5"/>
      <c r="BP154" s="5"/>
      <c r="BQ154" s="5"/>
      <c r="BR154" s="5"/>
      <c r="BS154" s="5"/>
      <c r="BT154" s="5"/>
      <c r="BU154" s="5"/>
      <c r="BV154" s="5"/>
      <c r="BW154" s="5"/>
      <c r="BX154" s="5"/>
      <c r="BY154" s="5"/>
      <c r="BZ154" s="5"/>
      <c r="CA154" s="5"/>
      <c r="CB154" s="5"/>
      <c r="CC154" s="5"/>
      <c r="CD154" s="5"/>
      <c r="CE154" s="5"/>
      <c r="CF154" s="5"/>
      <c r="CG154" s="5"/>
      <c r="CH154" s="5"/>
      <c r="CI154" s="5"/>
      <c r="CJ154" s="5"/>
      <c r="CK154" s="5"/>
      <c r="CL154" s="5"/>
      <c r="CM154" s="5"/>
      <c r="CN154" s="5"/>
      <c r="CO154" s="5"/>
      <c r="CP154" s="5"/>
      <c r="CQ154" s="5"/>
      <c r="CR154" s="5"/>
      <c r="CS154" s="5"/>
      <c r="CT154" s="5"/>
      <c r="CU154" s="5"/>
      <c r="CV154" s="5"/>
      <c r="CW154" s="5"/>
      <c r="CX154" s="5"/>
      <c r="CY154" s="5"/>
      <c r="CZ154" s="5"/>
      <c r="DA154" s="5"/>
      <c r="DB154" s="5"/>
      <c r="DC154" s="5"/>
      <c r="DD154" s="5"/>
      <c r="DE154" s="5"/>
      <c r="DF154" s="5"/>
      <c r="DG154" s="5"/>
      <c r="DH154" s="5"/>
      <c r="DI154" s="5"/>
      <c r="DJ154" s="5"/>
      <c r="DK154" s="5"/>
      <c r="DL154" s="5"/>
      <c r="DM154" s="5"/>
      <c r="DN154" s="5"/>
      <c r="DO154" s="5"/>
      <c r="DP154" s="5"/>
      <c r="DQ154" s="5"/>
      <c r="DR154" s="5"/>
      <c r="DS154" s="5"/>
      <c r="DT154" s="5"/>
      <c r="DU154" s="5"/>
      <c r="DV154" s="5"/>
      <c r="DW154" s="5"/>
      <c r="DX154" s="5"/>
      <c r="DY154" s="5"/>
      <c r="DZ154" s="5"/>
      <c r="EA154" s="5"/>
      <c r="EB154" s="5"/>
      <c r="EC154" s="5"/>
      <c r="ED154" s="5"/>
      <c r="EE154" s="5"/>
      <c r="EF154" s="5"/>
      <c r="EG154" s="5"/>
      <c r="EH154" s="5"/>
      <c r="EI154" s="5"/>
      <c r="EJ154" s="5"/>
      <c r="EK154" s="5"/>
      <c r="EL154" s="5"/>
      <c r="EM154" s="5"/>
      <c r="EN154" s="5"/>
      <c r="EO154" s="5"/>
      <c r="EP154" s="5"/>
      <c r="EQ154" s="5"/>
      <c r="ER154" s="5"/>
      <c r="ES154" s="5"/>
      <c r="ET154" s="5"/>
      <c r="EU154" s="5"/>
      <c r="EV154" s="5"/>
      <c r="EW154" s="5"/>
      <c r="EX154" s="5"/>
      <c r="EY154" s="5"/>
      <c r="EZ154" s="5"/>
      <c r="FA154" s="5"/>
      <c r="FB154" s="5"/>
      <c r="FC154" s="5"/>
      <c r="FD154" s="5"/>
      <c r="FE154" s="5"/>
      <c r="FF154" s="5"/>
      <c r="FG154" s="5"/>
      <c r="FH154" s="5"/>
      <c r="FI154" s="5"/>
      <c r="FJ154" s="5"/>
      <c r="FK154" s="5"/>
      <c r="FL154" s="5"/>
      <c r="FM154" s="5"/>
      <c r="FN154" s="5"/>
      <c r="FO154" s="5"/>
      <c r="FP154" s="5"/>
      <c r="FQ154" s="5"/>
      <c r="FR154" s="5"/>
      <c r="FS154" s="5"/>
      <c r="FT154" s="5"/>
      <c r="FU154" s="5"/>
      <c r="FV154" s="5"/>
      <c r="FW154" s="5"/>
      <c r="FX154" s="5"/>
      <c r="FY154" s="5"/>
      <c r="FZ154" s="5"/>
      <c r="GA154" s="5"/>
      <c r="GB154" s="5"/>
      <c r="GC154" s="5"/>
      <c r="GD154" s="5"/>
      <c r="GE154" s="5"/>
      <c r="GF154" s="5"/>
      <c r="GG154" s="5"/>
      <c r="GH154" s="5"/>
      <c r="GI154" s="5"/>
      <c r="GJ154" s="5"/>
      <c r="GK154" s="5"/>
      <c r="GL154" s="5"/>
      <c r="GM154" s="5"/>
      <c r="GN154" s="5"/>
      <c r="GO154" s="5"/>
      <c r="GP154" s="5"/>
      <c r="GQ154" s="5"/>
      <c r="GR154" s="5"/>
      <c r="GS154" s="5"/>
      <c r="GT154" s="5"/>
      <c r="GU154" s="5"/>
      <c r="GV154" s="5"/>
      <c r="GW154" s="5"/>
      <c r="GX154" s="5"/>
      <c r="GY154" s="5"/>
      <c r="GZ154" s="5"/>
      <c r="HA154" s="5"/>
      <c r="HB154" s="5"/>
      <c r="HC154" s="5"/>
      <c r="HD154" s="5"/>
      <c r="HE154" s="5"/>
      <c r="HF154" s="5"/>
      <c r="HG154" s="5"/>
      <c r="HH154" s="5"/>
      <c r="HI154" s="5"/>
      <c r="HJ154" s="5"/>
      <c r="HK154" s="5"/>
      <c r="HL154" s="5"/>
      <c r="HM154" s="5"/>
      <c r="HN154" s="5"/>
      <c r="HO154" s="5"/>
      <c r="HP154" s="5"/>
      <c r="HQ154" s="5"/>
      <c r="HR154" s="5"/>
      <c r="HS154" s="5"/>
      <c r="HT154" s="5"/>
      <c r="HU154" s="5"/>
      <c r="HV154" s="5"/>
      <c r="HW154" s="5"/>
    </row>
    <row r="155" spans="1:231" x14ac:dyDescent="0.2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c r="BN155" s="5"/>
      <c r="BO155" s="5"/>
      <c r="BP155" s="5"/>
      <c r="BQ155" s="5"/>
      <c r="BR155" s="5"/>
      <c r="BS155" s="5"/>
      <c r="BT155" s="5"/>
      <c r="BU155" s="5"/>
      <c r="BV155" s="5"/>
      <c r="BW155" s="5"/>
      <c r="BX155" s="5"/>
      <c r="BY155" s="5"/>
      <c r="BZ155" s="5"/>
      <c r="CA155" s="5"/>
      <c r="CB155" s="5"/>
      <c r="CC155" s="5"/>
      <c r="CD155" s="5"/>
      <c r="CE155" s="5"/>
      <c r="CF155" s="5"/>
      <c r="CG155" s="5"/>
      <c r="CH155" s="5"/>
      <c r="CI155" s="5"/>
      <c r="CJ155" s="5"/>
      <c r="CK155" s="5"/>
      <c r="CL155" s="5"/>
      <c r="CM155" s="5"/>
      <c r="CN155" s="5"/>
      <c r="CO155" s="5"/>
      <c r="CP155" s="5"/>
      <c r="CQ155" s="5"/>
      <c r="CR155" s="5"/>
      <c r="CS155" s="5"/>
      <c r="CT155" s="5"/>
      <c r="CU155" s="5"/>
      <c r="CV155" s="5"/>
      <c r="CW155" s="5"/>
      <c r="CX155" s="5"/>
      <c r="CY155" s="5"/>
      <c r="CZ155" s="5"/>
      <c r="DA155" s="5"/>
      <c r="DB155" s="5"/>
      <c r="DC155" s="5"/>
      <c r="DD155" s="5"/>
      <c r="DE155" s="5"/>
      <c r="DF155" s="5"/>
      <c r="DG155" s="5"/>
      <c r="DH155" s="5"/>
      <c r="DI155" s="5"/>
      <c r="DJ155" s="5"/>
      <c r="DK155" s="5"/>
      <c r="DL155" s="5"/>
      <c r="DM155" s="5"/>
      <c r="DN155" s="5"/>
      <c r="DO155" s="5"/>
      <c r="DP155" s="5"/>
      <c r="DQ155" s="5"/>
      <c r="DR155" s="5"/>
      <c r="DS155" s="5"/>
      <c r="DT155" s="5"/>
      <c r="DU155" s="5"/>
      <c r="DV155" s="5"/>
      <c r="DW155" s="5"/>
      <c r="DX155" s="5"/>
      <c r="DY155" s="5"/>
      <c r="DZ155" s="5"/>
      <c r="EA155" s="5"/>
      <c r="EB155" s="5"/>
      <c r="EC155" s="5"/>
      <c r="ED155" s="5"/>
      <c r="EE155" s="5"/>
      <c r="EF155" s="5"/>
      <c r="EG155" s="5"/>
      <c r="EH155" s="5"/>
      <c r="EI155" s="5"/>
      <c r="EJ155" s="5"/>
      <c r="EK155" s="5"/>
      <c r="EL155" s="5"/>
      <c r="EM155" s="5"/>
      <c r="EN155" s="5"/>
      <c r="EO155" s="5"/>
      <c r="EP155" s="5"/>
      <c r="EQ155" s="5"/>
      <c r="ER155" s="5"/>
      <c r="ES155" s="5"/>
      <c r="ET155" s="5"/>
      <c r="EU155" s="5"/>
      <c r="EV155" s="5"/>
      <c r="EW155" s="5"/>
      <c r="EX155" s="5"/>
      <c r="EY155" s="5"/>
      <c r="EZ155" s="5"/>
      <c r="FA155" s="5"/>
      <c r="FB155" s="5"/>
      <c r="FC155" s="5"/>
      <c r="FD155" s="5"/>
      <c r="FE155" s="5"/>
      <c r="FF155" s="5"/>
      <c r="FG155" s="5"/>
      <c r="FH155" s="5"/>
      <c r="FI155" s="5"/>
      <c r="FJ155" s="5"/>
      <c r="FK155" s="5"/>
      <c r="FL155" s="5"/>
      <c r="FM155" s="5"/>
      <c r="FN155" s="5"/>
      <c r="FO155" s="5"/>
      <c r="FP155" s="5"/>
      <c r="FQ155" s="5"/>
      <c r="FR155" s="5"/>
      <c r="FS155" s="5"/>
      <c r="FT155" s="5"/>
      <c r="FU155" s="5"/>
      <c r="FV155" s="5"/>
      <c r="FW155" s="5"/>
      <c r="FX155" s="5"/>
      <c r="FY155" s="5"/>
      <c r="FZ155" s="5"/>
      <c r="GA155" s="5"/>
      <c r="GB155" s="5"/>
      <c r="GC155" s="5"/>
      <c r="GD155" s="5"/>
      <c r="GE155" s="5"/>
      <c r="GF155" s="5"/>
      <c r="GG155" s="5"/>
      <c r="GH155" s="5"/>
      <c r="GI155" s="5"/>
      <c r="GJ155" s="5"/>
      <c r="GK155" s="5"/>
      <c r="GL155" s="5"/>
      <c r="GM155" s="5"/>
      <c r="GN155" s="5"/>
      <c r="GO155" s="5"/>
      <c r="GP155" s="5"/>
      <c r="GQ155" s="5"/>
      <c r="GR155" s="5"/>
      <c r="GS155" s="5"/>
      <c r="GT155" s="5"/>
      <c r="GU155" s="5"/>
      <c r="GV155" s="5"/>
      <c r="GW155" s="5"/>
      <c r="GX155" s="5"/>
      <c r="GY155" s="5"/>
      <c r="GZ155" s="5"/>
      <c r="HA155" s="5"/>
      <c r="HB155" s="5"/>
      <c r="HC155" s="5"/>
      <c r="HD155" s="5"/>
      <c r="HE155" s="5"/>
      <c r="HF155" s="5"/>
      <c r="HG155" s="5"/>
      <c r="HH155" s="5"/>
      <c r="HI155" s="5"/>
      <c r="HJ155" s="5"/>
      <c r="HK155" s="5"/>
      <c r="HL155" s="5"/>
      <c r="HM155" s="5"/>
      <c r="HN155" s="5"/>
      <c r="HO155" s="5"/>
      <c r="HP155" s="5"/>
      <c r="HQ155" s="5"/>
      <c r="HR155" s="5"/>
      <c r="HS155" s="5"/>
      <c r="HT155" s="5"/>
      <c r="HU155" s="5"/>
      <c r="HV155" s="5"/>
      <c r="HW155" s="5"/>
    </row>
    <row r="156" spans="1:231" x14ac:dyDescent="0.2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c r="BN156" s="5"/>
      <c r="BO156" s="5"/>
      <c r="BP156" s="5"/>
      <c r="BQ156" s="5"/>
      <c r="BR156" s="5"/>
      <c r="BS156" s="5"/>
      <c r="BT156" s="5"/>
      <c r="BU156" s="5"/>
      <c r="BV156" s="5"/>
      <c r="BW156" s="5"/>
      <c r="BX156" s="5"/>
      <c r="BY156" s="5"/>
      <c r="BZ156" s="5"/>
      <c r="CA156" s="5"/>
      <c r="CB156" s="5"/>
      <c r="CC156" s="5"/>
      <c r="CD156" s="5"/>
      <c r="CE156" s="5"/>
      <c r="CF156" s="5"/>
      <c r="CG156" s="5"/>
      <c r="CH156" s="5"/>
      <c r="CI156" s="5"/>
      <c r="CJ156" s="5"/>
      <c r="CK156" s="5"/>
      <c r="CL156" s="5"/>
      <c r="CM156" s="5"/>
      <c r="CN156" s="5"/>
      <c r="CO156" s="5"/>
      <c r="CP156" s="5"/>
      <c r="CQ156" s="5"/>
      <c r="CR156" s="5"/>
      <c r="CS156" s="5"/>
      <c r="CT156" s="5"/>
      <c r="CU156" s="5"/>
      <c r="CV156" s="5"/>
      <c r="CW156" s="5"/>
      <c r="CX156" s="5"/>
      <c r="CY156" s="5"/>
      <c r="CZ156" s="5"/>
      <c r="DA156" s="5"/>
      <c r="DB156" s="5"/>
      <c r="DC156" s="5"/>
      <c r="DD156" s="5"/>
      <c r="DE156" s="5"/>
      <c r="DF156" s="5"/>
      <c r="DG156" s="5"/>
      <c r="DH156" s="5"/>
      <c r="DI156" s="5"/>
      <c r="DJ156" s="5"/>
      <c r="DK156" s="5"/>
      <c r="DL156" s="5"/>
      <c r="DM156" s="5"/>
      <c r="DN156" s="5"/>
      <c r="DO156" s="5"/>
      <c r="DP156" s="5"/>
      <c r="DQ156" s="5"/>
      <c r="DR156" s="5"/>
      <c r="DS156" s="5"/>
      <c r="DT156" s="5"/>
      <c r="DU156" s="5"/>
      <c r="DV156" s="5"/>
      <c r="DW156" s="5"/>
      <c r="DX156" s="5"/>
      <c r="DY156" s="5"/>
      <c r="DZ156" s="5"/>
      <c r="EA156" s="5"/>
      <c r="EB156" s="5"/>
      <c r="EC156" s="5"/>
      <c r="ED156" s="5"/>
      <c r="EE156" s="5"/>
      <c r="EF156" s="5"/>
      <c r="EG156" s="5"/>
      <c r="EH156" s="5"/>
      <c r="EI156" s="5"/>
      <c r="EJ156" s="5"/>
      <c r="EK156" s="5"/>
      <c r="EL156" s="5"/>
      <c r="EM156" s="5"/>
      <c r="EN156" s="5"/>
      <c r="EO156" s="5"/>
      <c r="EP156" s="5"/>
      <c r="EQ156" s="5"/>
      <c r="ER156" s="5"/>
      <c r="ES156" s="5"/>
      <c r="ET156" s="5"/>
      <c r="EU156" s="5"/>
      <c r="EV156" s="5"/>
      <c r="EW156" s="5"/>
      <c r="EX156" s="5"/>
      <c r="EY156" s="5"/>
      <c r="EZ156" s="5"/>
      <c r="FA156" s="5"/>
      <c r="FB156" s="5"/>
      <c r="FC156" s="5"/>
      <c r="FD156" s="5"/>
      <c r="FE156" s="5"/>
      <c r="FF156" s="5"/>
      <c r="FG156" s="5"/>
      <c r="FH156" s="5"/>
      <c r="FI156" s="5"/>
      <c r="FJ156" s="5"/>
      <c r="FK156" s="5"/>
      <c r="FL156" s="5"/>
      <c r="FM156" s="5"/>
      <c r="FN156" s="5"/>
      <c r="FO156" s="5"/>
      <c r="FP156" s="5"/>
      <c r="FQ156" s="5"/>
      <c r="FR156" s="5"/>
      <c r="FS156" s="5"/>
      <c r="FT156" s="5"/>
      <c r="FU156" s="5"/>
      <c r="FV156" s="5"/>
      <c r="FW156" s="5"/>
      <c r="FX156" s="5"/>
      <c r="FY156" s="5"/>
      <c r="FZ156" s="5"/>
      <c r="GA156" s="5"/>
      <c r="GB156" s="5"/>
      <c r="GC156" s="5"/>
      <c r="GD156" s="5"/>
      <c r="GE156" s="5"/>
      <c r="GF156" s="5"/>
      <c r="GG156" s="5"/>
      <c r="GH156" s="5"/>
      <c r="GI156" s="5"/>
      <c r="GJ156" s="5"/>
      <c r="GK156" s="5"/>
      <c r="GL156" s="5"/>
      <c r="GM156" s="5"/>
      <c r="GN156" s="5"/>
      <c r="GO156" s="5"/>
      <c r="GP156" s="5"/>
      <c r="GQ156" s="5"/>
      <c r="GR156" s="5"/>
      <c r="GS156" s="5"/>
      <c r="GT156" s="5"/>
      <c r="GU156" s="5"/>
      <c r="GV156" s="5"/>
      <c r="GW156" s="5"/>
      <c r="GX156" s="5"/>
      <c r="GY156" s="5"/>
      <c r="GZ156" s="5"/>
      <c r="HA156" s="5"/>
      <c r="HB156" s="5"/>
      <c r="HC156" s="5"/>
      <c r="HD156" s="5"/>
      <c r="HE156" s="5"/>
      <c r="HF156" s="5"/>
      <c r="HG156" s="5"/>
      <c r="HH156" s="5"/>
      <c r="HI156" s="5"/>
      <c r="HJ156" s="5"/>
      <c r="HK156" s="5"/>
      <c r="HL156" s="5"/>
      <c r="HM156" s="5"/>
      <c r="HN156" s="5"/>
      <c r="HO156" s="5"/>
      <c r="HP156" s="5"/>
      <c r="HQ156" s="5"/>
      <c r="HR156" s="5"/>
      <c r="HS156" s="5"/>
      <c r="HT156" s="5"/>
      <c r="HU156" s="5"/>
      <c r="HV156" s="5"/>
      <c r="HW156" s="5"/>
    </row>
    <row r="157" spans="1:231" x14ac:dyDescent="0.2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c r="BN157" s="5"/>
      <c r="BO157" s="5"/>
      <c r="BP157" s="5"/>
      <c r="BQ157" s="5"/>
      <c r="BR157" s="5"/>
      <c r="BS157" s="5"/>
      <c r="BT157" s="5"/>
      <c r="BU157" s="5"/>
      <c r="BV157" s="5"/>
      <c r="BW157" s="5"/>
      <c r="BX157" s="5"/>
      <c r="BY157" s="5"/>
      <c r="BZ157" s="5"/>
      <c r="CA157" s="5"/>
      <c r="CB157" s="5"/>
      <c r="CC157" s="5"/>
      <c r="CD157" s="5"/>
      <c r="CE157" s="5"/>
      <c r="CF157" s="5"/>
      <c r="CG157" s="5"/>
      <c r="CH157" s="5"/>
      <c r="CI157" s="5"/>
      <c r="CJ157" s="5"/>
      <c r="CK157" s="5"/>
      <c r="CL157" s="5"/>
      <c r="CM157" s="5"/>
      <c r="CN157" s="5"/>
      <c r="CO157" s="5"/>
      <c r="CP157" s="5"/>
      <c r="CQ157" s="5"/>
      <c r="CR157" s="5"/>
      <c r="CS157" s="5"/>
      <c r="CT157" s="5"/>
      <c r="CU157" s="5"/>
      <c r="CV157" s="5"/>
      <c r="CW157" s="5"/>
      <c r="CX157" s="5"/>
      <c r="CY157" s="5"/>
      <c r="CZ157" s="5"/>
      <c r="DA157" s="5"/>
      <c r="DB157" s="5"/>
      <c r="DC157" s="5"/>
      <c r="DD157" s="5"/>
      <c r="DE157" s="5"/>
      <c r="DF157" s="5"/>
      <c r="DG157" s="5"/>
      <c r="DH157" s="5"/>
      <c r="DI157" s="5"/>
      <c r="DJ157" s="5"/>
      <c r="DK157" s="5"/>
      <c r="DL157" s="5"/>
      <c r="DM157" s="5"/>
      <c r="DN157" s="5"/>
      <c r="DO157" s="5"/>
      <c r="DP157" s="5"/>
      <c r="DQ157" s="5"/>
      <c r="DR157" s="5"/>
      <c r="DS157" s="5"/>
      <c r="DT157" s="5"/>
      <c r="DU157" s="5"/>
      <c r="DV157" s="5"/>
      <c r="DW157" s="5"/>
      <c r="DX157" s="5"/>
      <c r="DY157" s="5"/>
      <c r="DZ157" s="5"/>
      <c r="EA157" s="5"/>
      <c r="EB157" s="5"/>
      <c r="EC157" s="5"/>
      <c r="ED157" s="5"/>
      <c r="EE157" s="5"/>
      <c r="EF157" s="5"/>
      <c r="EG157" s="5"/>
      <c r="EH157" s="5"/>
      <c r="EI157" s="5"/>
      <c r="EJ157" s="5"/>
      <c r="EK157" s="5"/>
      <c r="EL157" s="5"/>
      <c r="EM157" s="5"/>
      <c r="EN157" s="5"/>
      <c r="EO157" s="5"/>
      <c r="EP157" s="5"/>
      <c r="EQ157" s="5"/>
      <c r="ER157" s="5"/>
      <c r="ES157" s="5"/>
      <c r="ET157" s="5"/>
      <c r="EU157" s="5"/>
      <c r="EV157" s="5"/>
      <c r="EW157" s="5"/>
      <c r="EX157" s="5"/>
      <c r="EY157" s="5"/>
      <c r="EZ157" s="5"/>
      <c r="FA157" s="5"/>
      <c r="FB157" s="5"/>
      <c r="FC157" s="5"/>
      <c r="FD157" s="5"/>
      <c r="FE157" s="5"/>
      <c r="FF157" s="5"/>
      <c r="FG157" s="5"/>
      <c r="FH157" s="5"/>
      <c r="FI157" s="5"/>
      <c r="FJ157" s="5"/>
      <c r="FK157" s="5"/>
      <c r="FL157" s="5"/>
      <c r="FM157" s="5"/>
      <c r="FN157" s="5"/>
      <c r="FO157" s="5"/>
      <c r="FP157" s="5"/>
      <c r="FQ157" s="5"/>
      <c r="FR157" s="5"/>
      <c r="FS157" s="5"/>
      <c r="FT157" s="5"/>
      <c r="FU157" s="5"/>
      <c r="FV157" s="5"/>
      <c r="FW157" s="5"/>
      <c r="FX157" s="5"/>
      <c r="FY157" s="5"/>
      <c r="FZ157" s="5"/>
      <c r="GA157" s="5"/>
      <c r="GB157" s="5"/>
      <c r="GC157" s="5"/>
      <c r="GD157" s="5"/>
      <c r="GE157" s="5"/>
      <c r="GF157" s="5"/>
      <c r="GG157" s="5"/>
      <c r="GH157" s="5"/>
      <c r="GI157" s="5"/>
      <c r="GJ157" s="5"/>
      <c r="GK157" s="5"/>
      <c r="GL157" s="5"/>
      <c r="GM157" s="5"/>
      <c r="GN157" s="5"/>
      <c r="GO157" s="5"/>
      <c r="GP157" s="5"/>
      <c r="GQ157" s="5"/>
      <c r="GR157" s="5"/>
      <c r="GS157" s="5"/>
      <c r="GT157" s="5"/>
      <c r="GU157" s="5"/>
      <c r="GV157" s="5"/>
      <c r="GW157" s="5"/>
      <c r="GX157" s="5"/>
      <c r="GY157" s="5"/>
      <c r="GZ157" s="5"/>
      <c r="HA157" s="5"/>
      <c r="HB157" s="5"/>
      <c r="HC157" s="5"/>
      <c r="HD157" s="5"/>
      <c r="HE157" s="5"/>
      <c r="HF157" s="5"/>
      <c r="HG157" s="5"/>
      <c r="HH157" s="5"/>
      <c r="HI157" s="5"/>
      <c r="HJ157" s="5"/>
      <c r="HK157" s="5"/>
      <c r="HL157" s="5"/>
      <c r="HM157" s="5"/>
      <c r="HN157" s="5"/>
      <c r="HO157" s="5"/>
      <c r="HP157" s="5"/>
      <c r="HQ157" s="5"/>
      <c r="HR157" s="5"/>
      <c r="HS157" s="5"/>
      <c r="HT157" s="5"/>
      <c r="HU157" s="5"/>
      <c r="HV157" s="5"/>
      <c r="HW157" s="5"/>
    </row>
    <row r="158" spans="1:231" x14ac:dyDescent="0.2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c r="BN158" s="5"/>
      <c r="BO158" s="5"/>
      <c r="BP158" s="5"/>
      <c r="BQ158" s="5"/>
      <c r="BR158" s="5"/>
      <c r="BS158" s="5"/>
      <c r="BT158" s="5"/>
      <c r="BU158" s="5"/>
      <c r="BV158" s="5"/>
      <c r="BW158" s="5"/>
      <c r="BX158" s="5"/>
      <c r="BY158" s="5"/>
      <c r="BZ158" s="5"/>
      <c r="CA158" s="5"/>
      <c r="CB158" s="5"/>
      <c r="CC158" s="5"/>
      <c r="CD158" s="5"/>
      <c r="CE158" s="5"/>
      <c r="CF158" s="5"/>
      <c r="CG158" s="5"/>
      <c r="CH158" s="5"/>
      <c r="CI158" s="5"/>
      <c r="CJ158" s="5"/>
      <c r="CK158" s="5"/>
      <c r="CL158" s="5"/>
      <c r="CM158" s="5"/>
      <c r="CN158" s="5"/>
      <c r="CO158" s="5"/>
      <c r="CP158" s="5"/>
      <c r="CQ158" s="5"/>
      <c r="CR158" s="5"/>
      <c r="CS158" s="5"/>
      <c r="CT158" s="5"/>
      <c r="CU158" s="5"/>
      <c r="CV158" s="5"/>
      <c r="CW158" s="5"/>
      <c r="CX158" s="5"/>
      <c r="CY158" s="5"/>
      <c r="CZ158" s="5"/>
      <c r="DA158" s="5"/>
      <c r="DB158" s="5"/>
      <c r="DC158" s="5"/>
      <c r="DD158" s="5"/>
      <c r="DE158" s="5"/>
      <c r="DF158" s="5"/>
      <c r="DG158" s="5"/>
      <c r="DH158" s="5"/>
      <c r="DI158" s="5"/>
      <c r="DJ158" s="5"/>
      <c r="DK158" s="5"/>
      <c r="DL158" s="5"/>
      <c r="DM158" s="5"/>
      <c r="DN158" s="5"/>
      <c r="DO158" s="5"/>
      <c r="DP158" s="5"/>
      <c r="DQ158" s="5"/>
      <c r="DR158" s="5"/>
      <c r="DS158" s="5"/>
      <c r="DT158" s="5"/>
      <c r="DU158" s="5"/>
      <c r="DV158" s="5"/>
      <c r="DW158" s="5"/>
      <c r="DX158" s="5"/>
      <c r="DY158" s="5"/>
      <c r="DZ158" s="5"/>
      <c r="EA158" s="5"/>
      <c r="EB158" s="5"/>
      <c r="EC158" s="5"/>
      <c r="ED158" s="5"/>
      <c r="EE158" s="5"/>
      <c r="EF158" s="5"/>
      <c r="EG158" s="5"/>
      <c r="EH158" s="5"/>
      <c r="EI158" s="5"/>
      <c r="EJ158" s="5"/>
      <c r="EK158" s="5"/>
      <c r="EL158" s="5"/>
      <c r="EM158" s="5"/>
      <c r="EN158" s="5"/>
      <c r="EO158" s="5"/>
      <c r="EP158" s="5"/>
      <c r="EQ158" s="5"/>
      <c r="ER158" s="5"/>
      <c r="ES158" s="5"/>
      <c r="ET158" s="5"/>
      <c r="EU158" s="5"/>
      <c r="EV158" s="5"/>
      <c r="EW158" s="5"/>
      <c r="EX158" s="5"/>
      <c r="EY158" s="5"/>
      <c r="EZ158" s="5"/>
      <c r="FA158" s="5"/>
      <c r="FB158" s="5"/>
      <c r="FC158" s="5"/>
      <c r="FD158" s="5"/>
      <c r="FE158" s="5"/>
      <c r="FF158" s="5"/>
      <c r="FG158" s="5"/>
      <c r="FH158" s="5"/>
      <c r="FI158" s="5"/>
      <c r="FJ158" s="5"/>
      <c r="FK158" s="5"/>
      <c r="FL158" s="5"/>
      <c r="FM158" s="5"/>
      <c r="FN158" s="5"/>
      <c r="FO158" s="5"/>
      <c r="FP158" s="5"/>
      <c r="FQ158" s="5"/>
      <c r="FR158" s="5"/>
      <c r="FS158" s="5"/>
      <c r="FT158" s="5"/>
      <c r="FU158" s="5"/>
      <c r="FV158" s="5"/>
      <c r="FW158" s="5"/>
      <c r="FX158" s="5"/>
      <c r="FY158" s="5"/>
      <c r="FZ158" s="5"/>
      <c r="GA158" s="5"/>
      <c r="GB158" s="5"/>
      <c r="GC158" s="5"/>
      <c r="GD158" s="5"/>
      <c r="GE158" s="5"/>
      <c r="GF158" s="5"/>
      <c r="GG158" s="5"/>
      <c r="GH158" s="5"/>
      <c r="GI158" s="5"/>
      <c r="GJ158" s="5"/>
      <c r="GK158" s="5"/>
      <c r="GL158" s="5"/>
      <c r="GM158" s="5"/>
      <c r="GN158" s="5"/>
      <c r="GO158" s="5"/>
      <c r="GP158" s="5"/>
      <c r="GQ158" s="5"/>
      <c r="GR158" s="5"/>
      <c r="GS158" s="5"/>
      <c r="GT158" s="5"/>
      <c r="GU158" s="5"/>
      <c r="GV158" s="5"/>
      <c r="GW158" s="5"/>
      <c r="GX158" s="5"/>
      <c r="GY158" s="5"/>
      <c r="GZ158" s="5"/>
      <c r="HA158" s="5"/>
      <c r="HB158" s="5"/>
      <c r="HC158" s="5"/>
      <c r="HD158" s="5"/>
      <c r="HE158" s="5"/>
      <c r="HF158" s="5"/>
      <c r="HG158" s="5"/>
      <c r="HH158" s="5"/>
      <c r="HI158" s="5"/>
      <c r="HJ158" s="5"/>
      <c r="HK158" s="5"/>
      <c r="HL158" s="5"/>
      <c r="HM158" s="5"/>
      <c r="HN158" s="5"/>
      <c r="HO158" s="5"/>
      <c r="HP158" s="5"/>
      <c r="HQ158" s="5"/>
      <c r="HR158" s="5"/>
      <c r="HS158" s="5"/>
      <c r="HT158" s="5"/>
      <c r="HU158" s="5"/>
      <c r="HV158" s="5"/>
      <c r="HW158" s="5"/>
    </row>
    <row r="159" spans="1:231" x14ac:dyDescent="0.2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L159" s="5"/>
      <c r="BM159" s="5"/>
      <c r="BN159" s="5"/>
      <c r="BO159" s="5"/>
      <c r="BP159" s="5"/>
      <c r="BQ159" s="5"/>
      <c r="BR159" s="5"/>
      <c r="BS159" s="5"/>
      <c r="BT159" s="5"/>
      <c r="BU159" s="5"/>
      <c r="BV159" s="5"/>
      <c r="BW159" s="5"/>
      <c r="BX159" s="5"/>
      <c r="BY159" s="5"/>
      <c r="BZ159" s="5"/>
      <c r="CA159" s="5"/>
      <c r="CB159" s="5"/>
      <c r="CC159" s="5"/>
      <c r="CD159" s="5"/>
      <c r="CE159" s="5"/>
      <c r="CF159" s="5"/>
      <c r="CG159" s="5"/>
      <c r="CH159" s="5"/>
      <c r="CI159" s="5"/>
      <c r="CJ159" s="5"/>
      <c r="CK159" s="5"/>
      <c r="CL159" s="5"/>
      <c r="CM159" s="5"/>
      <c r="CN159" s="5"/>
      <c r="CO159" s="5"/>
      <c r="CP159" s="5"/>
      <c r="CQ159" s="5"/>
      <c r="CR159" s="5"/>
      <c r="CS159" s="5"/>
      <c r="CT159" s="5"/>
      <c r="CU159" s="5"/>
      <c r="CV159" s="5"/>
      <c r="CW159" s="5"/>
      <c r="CX159" s="5"/>
      <c r="CY159" s="5"/>
      <c r="CZ159" s="5"/>
      <c r="DA159" s="5"/>
      <c r="DB159" s="5"/>
      <c r="DC159" s="5"/>
      <c r="DD159" s="5"/>
      <c r="DE159" s="5"/>
      <c r="DF159" s="5"/>
      <c r="DG159" s="5"/>
      <c r="DH159" s="5"/>
      <c r="DI159" s="5"/>
      <c r="DJ159" s="5"/>
      <c r="DK159" s="5"/>
      <c r="DL159" s="5"/>
      <c r="DM159" s="5"/>
      <c r="DN159" s="5"/>
      <c r="DO159" s="5"/>
      <c r="DP159" s="5"/>
      <c r="DQ159" s="5"/>
      <c r="DR159" s="5"/>
      <c r="DS159" s="5"/>
      <c r="DT159" s="5"/>
      <c r="DU159" s="5"/>
      <c r="DV159" s="5"/>
      <c r="DW159" s="5"/>
      <c r="DX159" s="5"/>
      <c r="DY159" s="5"/>
      <c r="DZ159" s="5"/>
      <c r="EA159" s="5"/>
      <c r="EB159" s="5"/>
      <c r="EC159" s="5"/>
      <c r="ED159" s="5"/>
      <c r="EE159" s="5"/>
      <c r="EF159" s="5"/>
      <c r="EG159" s="5"/>
      <c r="EH159" s="5"/>
      <c r="EI159" s="5"/>
      <c r="EJ159" s="5"/>
      <c r="EK159" s="5"/>
      <c r="EL159" s="5"/>
      <c r="EM159" s="5"/>
      <c r="EN159" s="5"/>
      <c r="EO159" s="5"/>
      <c r="EP159" s="5"/>
      <c r="EQ159" s="5"/>
      <c r="ER159" s="5"/>
      <c r="ES159" s="5"/>
      <c r="ET159" s="5"/>
      <c r="EU159" s="5"/>
      <c r="EV159" s="5"/>
      <c r="EW159" s="5"/>
      <c r="EX159" s="5"/>
      <c r="EY159" s="5"/>
      <c r="EZ159" s="5"/>
      <c r="FA159" s="5"/>
      <c r="FB159" s="5"/>
      <c r="FC159" s="5"/>
      <c r="FD159" s="5"/>
      <c r="FE159" s="5"/>
      <c r="FF159" s="5"/>
      <c r="FG159" s="5"/>
      <c r="FH159" s="5"/>
      <c r="FI159" s="5"/>
      <c r="FJ159" s="5"/>
      <c r="FK159" s="5"/>
      <c r="FL159" s="5"/>
      <c r="FM159" s="5"/>
      <c r="FN159" s="5"/>
      <c r="FO159" s="5"/>
      <c r="FP159" s="5"/>
      <c r="FQ159" s="5"/>
      <c r="FR159" s="5"/>
      <c r="FS159" s="5"/>
      <c r="FT159" s="5"/>
      <c r="FU159" s="5"/>
      <c r="FV159" s="5"/>
      <c r="FW159" s="5"/>
      <c r="FX159" s="5"/>
      <c r="FY159" s="5"/>
      <c r="FZ159" s="5"/>
      <c r="GA159" s="5"/>
      <c r="GB159" s="5"/>
      <c r="GC159" s="5"/>
      <c r="GD159" s="5"/>
      <c r="GE159" s="5"/>
      <c r="GF159" s="5"/>
      <c r="GG159" s="5"/>
      <c r="GH159" s="5"/>
      <c r="GI159" s="5"/>
      <c r="GJ159" s="5"/>
      <c r="GK159" s="5"/>
      <c r="GL159" s="5"/>
      <c r="GM159" s="5"/>
      <c r="GN159" s="5"/>
      <c r="GO159" s="5"/>
      <c r="GP159" s="5"/>
      <c r="GQ159" s="5"/>
      <c r="GR159" s="5"/>
      <c r="GS159" s="5"/>
      <c r="GT159" s="5"/>
      <c r="GU159" s="5"/>
      <c r="GV159" s="5"/>
      <c r="GW159" s="5"/>
      <c r="GX159" s="5"/>
      <c r="GY159" s="5"/>
      <c r="GZ159" s="5"/>
      <c r="HA159" s="5"/>
      <c r="HB159" s="5"/>
      <c r="HC159" s="5"/>
      <c r="HD159" s="5"/>
      <c r="HE159" s="5"/>
      <c r="HF159" s="5"/>
      <c r="HG159" s="5"/>
      <c r="HH159" s="5"/>
      <c r="HI159" s="5"/>
      <c r="HJ159" s="5"/>
      <c r="HK159" s="5"/>
      <c r="HL159" s="5"/>
      <c r="HM159" s="5"/>
      <c r="HN159" s="5"/>
      <c r="HO159" s="5"/>
      <c r="HP159" s="5"/>
      <c r="HQ159" s="5"/>
      <c r="HR159" s="5"/>
      <c r="HS159" s="5"/>
      <c r="HT159" s="5"/>
      <c r="HU159" s="5"/>
      <c r="HV159" s="5"/>
      <c r="HW159" s="5"/>
    </row>
    <row r="160" spans="1:231" x14ac:dyDescent="0.2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c r="BP160" s="5"/>
      <c r="BQ160" s="5"/>
      <c r="BR160" s="5"/>
      <c r="BS160" s="5"/>
      <c r="BT160" s="5"/>
      <c r="BU160" s="5"/>
      <c r="BV160" s="5"/>
      <c r="BW160" s="5"/>
      <c r="BX160" s="5"/>
      <c r="BY160" s="5"/>
      <c r="BZ160" s="5"/>
      <c r="CA160" s="5"/>
      <c r="CB160" s="5"/>
      <c r="CC160" s="5"/>
      <c r="CD160" s="5"/>
      <c r="CE160" s="5"/>
      <c r="CF160" s="5"/>
      <c r="CG160" s="5"/>
      <c r="CH160" s="5"/>
      <c r="CI160" s="5"/>
      <c r="CJ160" s="5"/>
      <c r="CK160" s="5"/>
      <c r="CL160" s="5"/>
      <c r="CM160" s="5"/>
      <c r="CN160" s="5"/>
      <c r="CO160" s="5"/>
      <c r="CP160" s="5"/>
      <c r="CQ160" s="5"/>
      <c r="CR160" s="5"/>
      <c r="CS160" s="5"/>
      <c r="CT160" s="5"/>
      <c r="CU160" s="5"/>
      <c r="CV160" s="5"/>
      <c r="CW160" s="5"/>
      <c r="CX160" s="5"/>
      <c r="CY160" s="5"/>
      <c r="CZ160" s="5"/>
      <c r="DA160" s="5"/>
      <c r="DB160" s="5"/>
      <c r="DC160" s="5"/>
      <c r="DD160" s="5"/>
      <c r="DE160" s="5"/>
      <c r="DF160" s="5"/>
      <c r="DG160" s="5"/>
      <c r="DH160" s="5"/>
      <c r="DI160" s="5"/>
      <c r="DJ160" s="5"/>
      <c r="DK160" s="5"/>
      <c r="DL160" s="5"/>
      <c r="DM160" s="5"/>
      <c r="DN160" s="5"/>
      <c r="DO160" s="5"/>
      <c r="DP160" s="5"/>
      <c r="DQ160" s="5"/>
      <c r="DR160" s="5"/>
      <c r="DS160" s="5"/>
      <c r="DT160" s="5"/>
      <c r="DU160" s="5"/>
      <c r="DV160" s="5"/>
      <c r="DW160" s="5"/>
      <c r="DX160" s="5"/>
      <c r="DY160" s="5"/>
      <c r="DZ160" s="5"/>
      <c r="EA160" s="5"/>
      <c r="EB160" s="5"/>
      <c r="EC160" s="5"/>
      <c r="ED160" s="5"/>
      <c r="EE160" s="5"/>
      <c r="EF160" s="5"/>
      <c r="EG160" s="5"/>
      <c r="EH160" s="5"/>
      <c r="EI160" s="5"/>
      <c r="EJ160" s="5"/>
      <c r="EK160" s="5"/>
      <c r="EL160" s="5"/>
      <c r="EM160" s="5"/>
      <c r="EN160" s="5"/>
      <c r="EO160" s="5"/>
      <c r="EP160" s="5"/>
      <c r="EQ160" s="5"/>
      <c r="ER160" s="5"/>
      <c r="ES160" s="5"/>
      <c r="ET160" s="5"/>
      <c r="EU160" s="5"/>
      <c r="EV160" s="5"/>
      <c r="EW160" s="5"/>
      <c r="EX160" s="5"/>
      <c r="EY160" s="5"/>
      <c r="EZ160" s="5"/>
      <c r="FA160" s="5"/>
      <c r="FB160" s="5"/>
      <c r="FC160" s="5"/>
      <c r="FD160" s="5"/>
      <c r="FE160" s="5"/>
      <c r="FF160" s="5"/>
      <c r="FG160" s="5"/>
      <c r="FH160" s="5"/>
      <c r="FI160" s="5"/>
      <c r="FJ160" s="5"/>
      <c r="FK160" s="5"/>
      <c r="FL160" s="5"/>
      <c r="FM160" s="5"/>
      <c r="FN160" s="5"/>
      <c r="FO160" s="5"/>
      <c r="FP160" s="5"/>
      <c r="FQ160" s="5"/>
      <c r="FR160" s="5"/>
      <c r="FS160" s="5"/>
      <c r="FT160" s="5"/>
      <c r="FU160" s="5"/>
      <c r="FV160" s="5"/>
      <c r="FW160" s="5"/>
      <c r="FX160" s="5"/>
      <c r="FY160" s="5"/>
      <c r="FZ160" s="5"/>
      <c r="GA160" s="5"/>
      <c r="GB160" s="5"/>
      <c r="GC160" s="5"/>
      <c r="GD160" s="5"/>
      <c r="GE160" s="5"/>
      <c r="GF160" s="5"/>
      <c r="GG160" s="5"/>
      <c r="GH160" s="5"/>
      <c r="GI160" s="5"/>
      <c r="GJ160" s="5"/>
      <c r="GK160" s="5"/>
      <c r="GL160" s="5"/>
      <c r="GM160" s="5"/>
      <c r="GN160" s="5"/>
      <c r="GO160" s="5"/>
      <c r="GP160" s="5"/>
      <c r="GQ160" s="5"/>
      <c r="GR160" s="5"/>
      <c r="GS160" s="5"/>
      <c r="GT160" s="5"/>
      <c r="GU160" s="5"/>
      <c r="GV160" s="5"/>
      <c r="GW160" s="5"/>
      <c r="GX160" s="5"/>
      <c r="GY160" s="5"/>
      <c r="GZ160" s="5"/>
      <c r="HA160" s="5"/>
      <c r="HB160" s="5"/>
      <c r="HC160" s="5"/>
      <c r="HD160" s="5"/>
      <c r="HE160" s="5"/>
      <c r="HF160" s="5"/>
      <c r="HG160" s="5"/>
      <c r="HH160" s="5"/>
      <c r="HI160" s="5"/>
      <c r="HJ160" s="5"/>
      <c r="HK160" s="5"/>
      <c r="HL160" s="5"/>
      <c r="HM160" s="5"/>
      <c r="HN160" s="5"/>
      <c r="HO160" s="5"/>
      <c r="HP160" s="5"/>
      <c r="HQ160" s="5"/>
      <c r="HR160" s="5"/>
      <c r="HS160" s="5"/>
      <c r="HT160" s="5"/>
      <c r="HU160" s="5"/>
      <c r="HV160" s="5"/>
      <c r="HW160" s="5"/>
    </row>
    <row r="161" spans="1:231" x14ac:dyDescent="0.2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c r="BQ161" s="5"/>
      <c r="BR161" s="5"/>
      <c r="BS161" s="5"/>
      <c r="BT161" s="5"/>
      <c r="BU161" s="5"/>
      <c r="BV161" s="5"/>
      <c r="BW161" s="5"/>
      <c r="BX161" s="5"/>
      <c r="BY161" s="5"/>
      <c r="BZ161" s="5"/>
      <c r="CA161" s="5"/>
      <c r="CB161" s="5"/>
      <c r="CC161" s="5"/>
      <c r="CD161" s="5"/>
      <c r="CE161" s="5"/>
      <c r="CF161" s="5"/>
      <c r="CG161" s="5"/>
      <c r="CH161" s="5"/>
      <c r="CI161" s="5"/>
      <c r="CJ161" s="5"/>
      <c r="CK161" s="5"/>
      <c r="CL161" s="5"/>
      <c r="CM161" s="5"/>
      <c r="CN161" s="5"/>
      <c r="CO161" s="5"/>
      <c r="CP161" s="5"/>
      <c r="CQ161" s="5"/>
      <c r="CR161" s="5"/>
      <c r="CS161" s="5"/>
      <c r="CT161" s="5"/>
      <c r="CU161" s="5"/>
      <c r="CV161" s="5"/>
      <c r="CW161" s="5"/>
      <c r="CX161" s="5"/>
      <c r="CY161" s="5"/>
      <c r="CZ161" s="5"/>
      <c r="DA161" s="5"/>
      <c r="DB161" s="5"/>
      <c r="DC161" s="5"/>
      <c r="DD161" s="5"/>
      <c r="DE161" s="5"/>
      <c r="DF161" s="5"/>
      <c r="DG161" s="5"/>
      <c r="DH161" s="5"/>
      <c r="DI161" s="5"/>
      <c r="DJ161" s="5"/>
      <c r="DK161" s="5"/>
      <c r="DL161" s="5"/>
      <c r="DM161" s="5"/>
      <c r="DN161" s="5"/>
      <c r="DO161" s="5"/>
      <c r="DP161" s="5"/>
      <c r="DQ161" s="5"/>
      <c r="DR161" s="5"/>
      <c r="DS161" s="5"/>
      <c r="DT161" s="5"/>
      <c r="DU161" s="5"/>
      <c r="DV161" s="5"/>
      <c r="DW161" s="5"/>
      <c r="DX161" s="5"/>
      <c r="DY161" s="5"/>
      <c r="DZ161" s="5"/>
      <c r="EA161" s="5"/>
      <c r="EB161" s="5"/>
      <c r="EC161" s="5"/>
      <c r="ED161" s="5"/>
      <c r="EE161" s="5"/>
      <c r="EF161" s="5"/>
      <c r="EG161" s="5"/>
      <c r="EH161" s="5"/>
      <c r="EI161" s="5"/>
      <c r="EJ161" s="5"/>
      <c r="EK161" s="5"/>
      <c r="EL161" s="5"/>
      <c r="EM161" s="5"/>
      <c r="EN161" s="5"/>
      <c r="EO161" s="5"/>
      <c r="EP161" s="5"/>
      <c r="EQ161" s="5"/>
      <c r="ER161" s="5"/>
      <c r="ES161" s="5"/>
      <c r="ET161" s="5"/>
      <c r="EU161" s="5"/>
      <c r="EV161" s="5"/>
      <c r="EW161" s="5"/>
      <c r="EX161" s="5"/>
      <c r="EY161" s="5"/>
      <c r="EZ161" s="5"/>
      <c r="FA161" s="5"/>
      <c r="FB161" s="5"/>
      <c r="FC161" s="5"/>
      <c r="FD161" s="5"/>
      <c r="FE161" s="5"/>
      <c r="FF161" s="5"/>
      <c r="FG161" s="5"/>
      <c r="FH161" s="5"/>
      <c r="FI161" s="5"/>
      <c r="FJ161" s="5"/>
      <c r="FK161" s="5"/>
      <c r="FL161" s="5"/>
      <c r="FM161" s="5"/>
      <c r="FN161" s="5"/>
      <c r="FO161" s="5"/>
      <c r="FP161" s="5"/>
      <c r="FQ161" s="5"/>
      <c r="FR161" s="5"/>
      <c r="FS161" s="5"/>
      <c r="FT161" s="5"/>
      <c r="FU161" s="5"/>
      <c r="FV161" s="5"/>
      <c r="FW161" s="5"/>
      <c r="FX161" s="5"/>
      <c r="FY161" s="5"/>
      <c r="FZ161" s="5"/>
      <c r="GA161" s="5"/>
      <c r="GB161" s="5"/>
      <c r="GC161" s="5"/>
      <c r="GD161" s="5"/>
      <c r="GE161" s="5"/>
      <c r="GF161" s="5"/>
      <c r="GG161" s="5"/>
      <c r="GH161" s="5"/>
      <c r="GI161" s="5"/>
      <c r="GJ161" s="5"/>
      <c r="GK161" s="5"/>
      <c r="GL161" s="5"/>
      <c r="GM161" s="5"/>
      <c r="GN161" s="5"/>
      <c r="GO161" s="5"/>
      <c r="GP161" s="5"/>
      <c r="GQ161" s="5"/>
      <c r="GR161" s="5"/>
      <c r="GS161" s="5"/>
      <c r="GT161" s="5"/>
      <c r="GU161" s="5"/>
      <c r="GV161" s="5"/>
      <c r="GW161" s="5"/>
      <c r="GX161" s="5"/>
      <c r="GY161" s="5"/>
      <c r="GZ161" s="5"/>
      <c r="HA161" s="5"/>
      <c r="HB161" s="5"/>
      <c r="HC161" s="5"/>
      <c r="HD161" s="5"/>
      <c r="HE161" s="5"/>
      <c r="HF161" s="5"/>
      <c r="HG161" s="5"/>
      <c r="HH161" s="5"/>
      <c r="HI161" s="5"/>
      <c r="HJ161" s="5"/>
      <c r="HK161" s="5"/>
      <c r="HL161" s="5"/>
      <c r="HM161" s="5"/>
      <c r="HN161" s="5"/>
      <c r="HO161" s="5"/>
      <c r="HP161" s="5"/>
      <c r="HQ161" s="5"/>
      <c r="HR161" s="5"/>
      <c r="HS161" s="5"/>
      <c r="HT161" s="5"/>
      <c r="HU161" s="5"/>
      <c r="HV161" s="5"/>
      <c r="HW161" s="5"/>
    </row>
    <row r="162" spans="1:231" x14ac:dyDescent="0.2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5"/>
      <c r="BS162" s="5"/>
      <c r="BT162" s="5"/>
      <c r="BU162" s="5"/>
      <c r="BV162" s="5"/>
      <c r="BW162" s="5"/>
      <c r="BX162" s="5"/>
      <c r="BY162" s="5"/>
      <c r="BZ162" s="5"/>
      <c r="CA162" s="5"/>
      <c r="CB162" s="5"/>
      <c r="CC162" s="5"/>
      <c r="CD162" s="5"/>
      <c r="CE162" s="5"/>
      <c r="CF162" s="5"/>
      <c r="CG162" s="5"/>
      <c r="CH162" s="5"/>
      <c r="CI162" s="5"/>
      <c r="CJ162" s="5"/>
      <c r="CK162" s="5"/>
      <c r="CL162" s="5"/>
      <c r="CM162" s="5"/>
      <c r="CN162" s="5"/>
      <c r="CO162" s="5"/>
      <c r="CP162" s="5"/>
      <c r="CQ162" s="5"/>
      <c r="CR162" s="5"/>
      <c r="CS162" s="5"/>
      <c r="CT162" s="5"/>
      <c r="CU162" s="5"/>
      <c r="CV162" s="5"/>
      <c r="CW162" s="5"/>
      <c r="CX162" s="5"/>
      <c r="CY162" s="5"/>
      <c r="CZ162" s="5"/>
      <c r="DA162" s="5"/>
      <c r="DB162" s="5"/>
      <c r="DC162" s="5"/>
      <c r="DD162" s="5"/>
      <c r="DE162" s="5"/>
      <c r="DF162" s="5"/>
      <c r="DG162" s="5"/>
      <c r="DH162" s="5"/>
      <c r="DI162" s="5"/>
      <c r="DJ162" s="5"/>
      <c r="DK162" s="5"/>
      <c r="DL162" s="5"/>
      <c r="DM162" s="5"/>
      <c r="DN162" s="5"/>
      <c r="DO162" s="5"/>
      <c r="DP162" s="5"/>
      <c r="DQ162" s="5"/>
      <c r="DR162" s="5"/>
      <c r="DS162" s="5"/>
      <c r="DT162" s="5"/>
      <c r="DU162" s="5"/>
      <c r="DV162" s="5"/>
      <c r="DW162" s="5"/>
      <c r="DX162" s="5"/>
      <c r="DY162" s="5"/>
      <c r="DZ162" s="5"/>
      <c r="EA162" s="5"/>
      <c r="EB162" s="5"/>
      <c r="EC162" s="5"/>
      <c r="ED162" s="5"/>
      <c r="EE162" s="5"/>
      <c r="EF162" s="5"/>
      <c r="EG162" s="5"/>
      <c r="EH162" s="5"/>
      <c r="EI162" s="5"/>
      <c r="EJ162" s="5"/>
      <c r="EK162" s="5"/>
      <c r="EL162" s="5"/>
      <c r="EM162" s="5"/>
      <c r="EN162" s="5"/>
      <c r="EO162" s="5"/>
      <c r="EP162" s="5"/>
      <c r="EQ162" s="5"/>
      <c r="ER162" s="5"/>
      <c r="ES162" s="5"/>
      <c r="ET162" s="5"/>
      <c r="EU162" s="5"/>
      <c r="EV162" s="5"/>
      <c r="EW162" s="5"/>
      <c r="EX162" s="5"/>
      <c r="EY162" s="5"/>
      <c r="EZ162" s="5"/>
      <c r="FA162" s="5"/>
      <c r="FB162" s="5"/>
      <c r="FC162" s="5"/>
      <c r="FD162" s="5"/>
      <c r="FE162" s="5"/>
      <c r="FF162" s="5"/>
      <c r="FG162" s="5"/>
      <c r="FH162" s="5"/>
      <c r="FI162" s="5"/>
      <c r="FJ162" s="5"/>
      <c r="FK162" s="5"/>
      <c r="FL162" s="5"/>
      <c r="FM162" s="5"/>
      <c r="FN162" s="5"/>
      <c r="FO162" s="5"/>
      <c r="FP162" s="5"/>
      <c r="FQ162" s="5"/>
      <c r="FR162" s="5"/>
      <c r="FS162" s="5"/>
      <c r="FT162" s="5"/>
      <c r="FU162" s="5"/>
      <c r="FV162" s="5"/>
      <c r="FW162" s="5"/>
      <c r="FX162" s="5"/>
      <c r="FY162" s="5"/>
      <c r="FZ162" s="5"/>
      <c r="GA162" s="5"/>
      <c r="GB162" s="5"/>
      <c r="GC162" s="5"/>
      <c r="GD162" s="5"/>
      <c r="GE162" s="5"/>
      <c r="GF162" s="5"/>
      <c r="GG162" s="5"/>
      <c r="GH162" s="5"/>
      <c r="GI162" s="5"/>
      <c r="GJ162" s="5"/>
      <c r="GK162" s="5"/>
      <c r="GL162" s="5"/>
      <c r="GM162" s="5"/>
      <c r="GN162" s="5"/>
      <c r="GO162" s="5"/>
      <c r="GP162" s="5"/>
      <c r="GQ162" s="5"/>
      <c r="GR162" s="5"/>
      <c r="GS162" s="5"/>
      <c r="GT162" s="5"/>
      <c r="GU162" s="5"/>
      <c r="GV162" s="5"/>
      <c r="GW162" s="5"/>
      <c r="GX162" s="5"/>
      <c r="GY162" s="5"/>
      <c r="GZ162" s="5"/>
      <c r="HA162" s="5"/>
      <c r="HB162" s="5"/>
      <c r="HC162" s="5"/>
      <c r="HD162" s="5"/>
      <c r="HE162" s="5"/>
      <c r="HF162" s="5"/>
      <c r="HG162" s="5"/>
      <c r="HH162" s="5"/>
      <c r="HI162" s="5"/>
      <c r="HJ162" s="5"/>
      <c r="HK162" s="5"/>
      <c r="HL162" s="5"/>
      <c r="HM162" s="5"/>
      <c r="HN162" s="5"/>
      <c r="HO162" s="5"/>
      <c r="HP162" s="5"/>
      <c r="HQ162" s="5"/>
      <c r="HR162" s="5"/>
      <c r="HS162" s="5"/>
      <c r="HT162" s="5"/>
      <c r="HU162" s="5"/>
      <c r="HV162" s="5"/>
      <c r="HW162" s="5"/>
    </row>
    <row r="163" spans="1:231" x14ac:dyDescent="0.2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c r="DC163" s="5"/>
      <c r="DD163" s="5"/>
      <c r="DE163" s="5"/>
      <c r="DF163" s="5"/>
      <c r="DG163" s="5"/>
      <c r="DH163" s="5"/>
      <c r="DI163" s="5"/>
      <c r="DJ163" s="5"/>
      <c r="DK163" s="5"/>
      <c r="DL163" s="5"/>
      <c r="DM163" s="5"/>
      <c r="DN163" s="5"/>
      <c r="DO163" s="5"/>
      <c r="DP163" s="5"/>
      <c r="DQ163" s="5"/>
      <c r="DR163" s="5"/>
      <c r="DS163" s="5"/>
      <c r="DT163" s="5"/>
      <c r="DU163" s="5"/>
      <c r="DV163" s="5"/>
      <c r="DW163" s="5"/>
      <c r="DX163" s="5"/>
      <c r="DY163" s="5"/>
      <c r="DZ163" s="5"/>
      <c r="EA163" s="5"/>
      <c r="EB163" s="5"/>
      <c r="EC163" s="5"/>
      <c r="ED163" s="5"/>
      <c r="EE163" s="5"/>
      <c r="EF163" s="5"/>
      <c r="EG163" s="5"/>
      <c r="EH163" s="5"/>
      <c r="EI163" s="5"/>
      <c r="EJ163" s="5"/>
      <c r="EK163" s="5"/>
      <c r="EL163" s="5"/>
      <c r="EM163" s="5"/>
      <c r="EN163" s="5"/>
      <c r="EO163" s="5"/>
      <c r="EP163" s="5"/>
      <c r="EQ163" s="5"/>
      <c r="ER163" s="5"/>
      <c r="ES163" s="5"/>
      <c r="ET163" s="5"/>
      <c r="EU163" s="5"/>
      <c r="EV163" s="5"/>
      <c r="EW163" s="5"/>
      <c r="EX163" s="5"/>
      <c r="EY163" s="5"/>
      <c r="EZ163" s="5"/>
      <c r="FA163" s="5"/>
      <c r="FB163" s="5"/>
      <c r="FC163" s="5"/>
      <c r="FD163" s="5"/>
      <c r="FE163" s="5"/>
      <c r="FF163" s="5"/>
      <c r="FG163" s="5"/>
      <c r="FH163" s="5"/>
      <c r="FI163" s="5"/>
      <c r="FJ163" s="5"/>
      <c r="FK163" s="5"/>
      <c r="FL163" s="5"/>
      <c r="FM163" s="5"/>
      <c r="FN163" s="5"/>
      <c r="FO163" s="5"/>
      <c r="FP163" s="5"/>
      <c r="FQ163" s="5"/>
      <c r="FR163" s="5"/>
      <c r="FS163" s="5"/>
      <c r="FT163" s="5"/>
      <c r="FU163" s="5"/>
      <c r="FV163" s="5"/>
      <c r="FW163" s="5"/>
      <c r="FX163" s="5"/>
      <c r="FY163" s="5"/>
      <c r="FZ163" s="5"/>
      <c r="GA163" s="5"/>
      <c r="GB163" s="5"/>
      <c r="GC163" s="5"/>
      <c r="GD163" s="5"/>
      <c r="GE163" s="5"/>
      <c r="GF163" s="5"/>
      <c r="GG163" s="5"/>
      <c r="GH163" s="5"/>
      <c r="GI163" s="5"/>
      <c r="GJ163" s="5"/>
      <c r="GK163" s="5"/>
      <c r="GL163" s="5"/>
      <c r="GM163" s="5"/>
      <c r="GN163" s="5"/>
      <c r="GO163" s="5"/>
      <c r="GP163" s="5"/>
      <c r="GQ163" s="5"/>
      <c r="GR163" s="5"/>
      <c r="GS163" s="5"/>
      <c r="GT163" s="5"/>
      <c r="GU163" s="5"/>
      <c r="GV163" s="5"/>
      <c r="GW163" s="5"/>
      <c r="GX163" s="5"/>
      <c r="GY163" s="5"/>
      <c r="GZ163" s="5"/>
      <c r="HA163" s="5"/>
      <c r="HB163" s="5"/>
      <c r="HC163" s="5"/>
      <c r="HD163" s="5"/>
      <c r="HE163" s="5"/>
      <c r="HF163" s="5"/>
      <c r="HG163" s="5"/>
      <c r="HH163" s="5"/>
      <c r="HI163" s="5"/>
      <c r="HJ163" s="5"/>
      <c r="HK163" s="5"/>
      <c r="HL163" s="5"/>
      <c r="HM163" s="5"/>
      <c r="HN163" s="5"/>
      <c r="HO163" s="5"/>
      <c r="HP163" s="5"/>
      <c r="HQ163" s="5"/>
      <c r="HR163" s="5"/>
      <c r="HS163" s="5"/>
      <c r="HT163" s="5"/>
      <c r="HU163" s="5"/>
      <c r="HV163" s="5"/>
      <c r="HW163" s="5"/>
    </row>
    <row r="164" spans="1:231" x14ac:dyDescent="0.2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c r="DC164" s="5"/>
      <c r="DD164" s="5"/>
      <c r="DE164" s="5"/>
      <c r="DF164" s="5"/>
      <c r="DG164" s="5"/>
      <c r="DH164" s="5"/>
      <c r="DI164" s="5"/>
      <c r="DJ164" s="5"/>
      <c r="DK164" s="5"/>
      <c r="DL164" s="5"/>
      <c r="DM164" s="5"/>
      <c r="DN164" s="5"/>
      <c r="DO164" s="5"/>
      <c r="DP164" s="5"/>
      <c r="DQ164" s="5"/>
      <c r="DR164" s="5"/>
      <c r="DS164" s="5"/>
      <c r="DT164" s="5"/>
      <c r="DU164" s="5"/>
      <c r="DV164" s="5"/>
      <c r="DW164" s="5"/>
      <c r="DX164" s="5"/>
      <c r="DY164" s="5"/>
      <c r="DZ164" s="5"/>
      <c r="EA164" s="5"/>
      <c r="EB164" s="5"/>
      <c r="EC164" s="5"/>
      <c r="ED164" s="5"/>
      <c r="EE164" s="5"/>
      <c r="EF164" s="5"/>
      <c r="EG164" s="5"/>
      <c r="EH164" s="5"/>
      <c r="EI164" s="5"/>
      <c r="EJ164" s="5"/>
      <c r="EK164" s="5"/>
      <c r="EL164" s="5"/>
      <c r="EM164" s="5"/>
      <c r="EN164" s="5"/>
      <c r="EO164" s="5"/>
      <c r="EP164" s="5"/>
      <c r="EQ164" s="5"/>
      <c r="ER164" s="5"/>
      <c r="ES164" s="5"/>
      <c r="ET164" s="5"/>
      <c r="EU164" s="5"/>
      <c r="EV164" s="5"/>
      <c r="EW164" s="5"/>
      <c r="EX164" s="5"/>
      <c r="EY164" s="5"/>
      <c r="EZ164" s="5"/>
      <c r="FA164" s="5"/>
      <c r="FB164" s="5"/>
      <c r="FC164" s="5"/>
      <c r="FD164" s="5"/>
      <c r="FE164" s="5"/>
      <c r="FF164" s="5"/>
      <c r="FG164" s="5"/>
      <c r="FH164" s="5"/>
      <c r="FI164" s="5"/>
      <c r="FJ164" s="5"/>
      <c r="FK164" s="5"/>
      <c r="FL164" s="5"/>
      <c r="FM164" s="5"/>
      <c r="FN164" s="5"/>
      <c r="FO164" s="5"/>
      <c r="FP164" s="5"/>
      <c r="FQ164" s="5"/>
      <c r="FR164" s="5"/>
      <c r="FS164" s="5"/>
      <c r="FT164" s="5"/>
      <c r="FU164" s="5"/>
      <c r="FV164" s="5"/>
      <c r="FW164" s="5"/>
      <c r="FX164" s="5"/>
      <c r="FY164" s="5"/>
      <c r="FZ164" s="5"/>
      <c r="GA164" s="5"/>
      <c r="GB164" s="5"/>
      <c r="GC164" s="5"/>
      <c r="GD164" s="5"/>
      <c r="GE164" s="5"/>
      <c r="GF164" s="5"/>
      <c r="GG164" s="5"/>
      <c r="GH164" s="5"/>
      <c r="GI164" s="5"/>
      <c r="GJ164" s="5"/>
      <c r="GK164" s="5"/>
      <c r="GL164" s="5"/>
      <c r="GM164" s="5"/>
      <c r="GN164" s="5"/>
      <c r="GO164" s="5"/>
      <c r="GP164" s="5"/>
      <c r="GQ164" s="5"/>
      <c r="GR164" s="5"/>
      <c r="GS164" s="5"/>
      <c r="GT164" s="5"/>
      <c r="GU164" s="5"/>
      <c r="GV164" s="5"/>
      <c r="GW164" s="5"/>
      <c r="GX164" s="5"/>
      <c r="GY164" s="5"/>
      <c r="GZ164" s="5"/>
      <c r="HA164" s="5"/>
      <c r="HB164" s="5"/>
      <c r="HC164" s="5"/>
      <c r="HD164" s="5"/>
      <c r="HE164" s="5"/>
      <c r="HF164" s="5"/>
      <c r="HG164" s="5"/>
      <c r="HH164" s="5"/>
      <c r="HI164" s="5"/>
      <c r="HJ164" s="5"/>
      <c r="HK164" s="5"/>
      <c r="HL164" s="5"/>
      <c r="HM164" s="5"/>
      <c r="HN164" s="5"/>
      <c r="HO164" s="5"/>
      <c r="HP164" s="5"/>
      <c r="HQ164" s="5"/>
      <c r="HR164" s="5"/>
      <c r="HS164" s="5"/>
      <c r="HT164" s="5"/>
      <c r="HU164" s="5"/>
      <c r="HV164" s="5"/>
      <c r="HW164" s="5"/>
    </row>
    <row r="165" spans="1:231" x14ac:dyDescent="0.2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c r="BP165" s="5"/>
      <c r="BQ165" s="5"/>
      <c r="BR165" s="5"/>
      <c r="BS165" s="5"/>
      <c r="BT165" s="5"/>
      <c r="BU165" s="5"/>
      <c r="BV165" s="5"/>
      <c r="BW165" s="5"/>
      <c r="BX165" s="5"/>
      <c r="BY165" s="5"/>
      <c r="BZ165" s="5"/>
      <c r="CA165" s="5"/>
      <c r="CB165" s="5"/>
      <c r="CC165" s="5"/>
      <c r="CD165" s="5"/>
      <c r="CE165" s="5"/>
      <c r="CF165" s="5"/>
      <c r="CG165" s="5"/>
      <c r="CH165" s="5"/>
      <c r="CI165" s="5"/>
      <c r="CJ165" s="5"/>
      <c r="CK165" s="5"/>
      <c r="CL165" s="5"/>
      <c r="CM165" s="5"/>
      <c r="CN165" s="5"/>
      <c r="CO165" s="5"/>
      <c r="CP165" s="5"/>
      <c r="CQ165" s="5"/>
      <c r="CR165" s="5"/>
      <c r="CS165" s="5"/>
      <c r="CT165" s="5"/>
      <c r="CU165" s="5"/>
      <c r="CV165" s="5"/>
      <c r="CW165" s="5"/>
      <c r="CX165" s="5"/>
      <c r="CY165" s="5"/>
      <c r="CZ165" s="5"/>
      <c r="DA165" s="5"/>
      <c r="DB165" s="5"/>
      <c r="DC165" s="5"/>
      <c r="DD165" s="5"/>
      <c r="DE165" s="5"/>
      <c r="DF165" s="5"/>
      <c r="DG165" s="5"/>
      <c r="DH165" s="5"/>
      <c r="DI165" s="5"/>
      <c r="DJ165" s="5"/>
      <c r="DK165" s="5"/>
      <c r="DL165" s="5"/>
      <c r="DM165" s="5"/>
      <c r="DN165" s="5"/>
      <c r="DO165" s="5"/>
      <c r="DP165" s="5"/>
      <c r="DQ165" s="5"/>
      <c r="DR165" s="5"/>
      <c r="DS165" s="5"/>
      <c r="DT165" s="5"/>
      <c r="DU165" s="5"/>
      <c r="DV165" s="5"/>
      <c r="DW165" s="5"/>
      <c r="DX165" s="5"/>
      <c r="DY165" s="5"/>
      <c r="DZ165" s="5"/>
      <c r="EA165" s="5"/>
      <c r="EB165" s="5"/>
      <c r="EC165" s="5"/>
      <c r="ED165" s="5"/>
      <c r="EE165" s="5"/>
      <c r="EF165" s="5"/>
      <c r="EG165" s="5"/>
      <c r="EH165" s="5"/>
      <c r="EI165" s="5"/>
      <c r="EJ165" s="5"/>
      <c r="EK165" s="5"/>
      <c r="EL165" s="5"/>
      <c r="EM165" s="5"/>
      <c r="EN165" s="5"/>
      <c r="EO165" s="5"/>
      <c r="EP165" s="5"/>
      <c r="EQ165" s="5"/>
      <c r="ER165" s="5"/>
      <c r="ES165" s="5"/>
      <c r="ET165" s="5"/>
      <c r="EU165" s="5"/>
      <c r="EV165" s="5"/>
      <c r="EW165" s="5"/>
      <c r="EX165" s="5"/>
      <c r="EY165" s="5"/>
      <c r="EZ165" s="5"/>
      <c r="FA165" s="5"/>
      <c r="FB165" s="5"/>
      <c r="FC165" s="5"/>
      <c r="FD165" s="5"/>
      <c r="FE165" s="5"/>
      <c r="FF165" s="5"/>
      <c r="FG165" s="5"/>
      <c r="FH165" s="5"/>
      <c r="FI165" s="5"/>
      <c r="FJ165" s="5"/>
      <c r="FK165" s="5"/>
      <c r="FL165" s="5"/>
      <c r="FM165" s="5"/>
      <c r="FN165" s="5"/>
      <c r="FO165" s="5"/>
      <c r="FP165" s="5"/>
      <c r="FQ165" s="5"/>
      <c r="FR165" s="5"/>
      <c r="FS165" s="5"/>
      <c r="FT165" s="5"/>
      <c r="FU165" s="5"/>
      <c r="FV165" s="5"/>
      <c r="FW165" s="5"/>
      <c r="FX165" s="5"/>
      <c r="FY165" s="5"/>
      <c r="FZ165" s="5"/>
      <c r="GA165" s="5"/>
      <c r="GB165" s="5"/>
      <c r="GC165" s="5"/>
      <c r="GD165" s="5"/>
      <c r="GE165" s="5"/>
      <c r="GF165" s="5"/>
      <c r="GG165" s="5"/>
      <c r="GH165" s="5"/>
      <c r="GI165" s="5"/>
      <c r="GJ165" s="5"/>
      <c r="GK165" s="5"/>
      <c r="GL165" s="5"/>
      <c r="GM165" s="5"/>
      <c r="GN165" s="5"/>
      <c r="GO165" s="5"/>
      <c r="GP165" s="5"/>
      <c r="GQ165" s="5"/>
      <c r="GR165" s="5"/>
      <c r="GS165" s="5"/>
      <c r="GT165" s="5"/>
      <c r="GU165" s="5"/>
      <c r="GV165" s="5"/>
      <c r="GW165" s="5"/>
      <c r="GX165" s="5"/>
      <c r="GY165" s="5"/>
      <c r="GZ165" s="5"/>
      <c r="HA165" s="5"/>
      <c r="HB165" s="5"/>
      <c r="HC165" s="5"/>
      <c r="HD165" s="5"/>
      <c r="HE165" s="5"/>
      <c r="HF165" s="5"/>
      <c r="HG165" s="5"/>
      <c r="HH165" s="5"/>
      <c r="HI165" s="5"/>
      <c r="HJ165" s="5"/>
      <c r="HK165" s="5"/>
      <c r="HL165" s="5"/>
      <c r="HM165" s="5"/>
      <c r="HN165" s="5"/>
      <c r="HO165" s="5"/>
      <c r="HP165" s="5"/>
      <c r="HQ165" s="5"/>
      <c r="HR165" s="5"/>
      <c r="HS165" s="5"/>
      <c r="HT165" s="5"/>
      <c r="HU165" s="5"/>
      <c r="HV165" s="5"/>
      <c r="HW165" s="5"/>
    </row>
    <row r="166" spans="1:231" x14ac:dyDescent="0.2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c r="BO166" s="5"/>
      <c r="BP166" s="5"/>
      <c r="BQ166" s="5"/>
      <c r="BR166" s="5"/>
      <c r="BS166" s="5"/>
      <c r="BT166" s="5"/>
      <c r="BU166" s="5"/>
      <c r="BV166" s="5"/>
      <c r="BW166" s="5"/>
      <c r="BX166" s="5"/>
      <c r="BY166" s="5"/>
      <c r="BZ166" s="5"/>
      <c r="CA166" s="5"/>
      <c r="CB166" s="5"/>
      <c r="CC166" s="5"/>
      <c r="CD166" s="5"/>
      <c r="CE166" s="5"/>
      <c r="CF166" s="5"/>
      <c r="CG166" s="5"/>
      <c r="CH166" s="5"/>
      <c r="CI166" s="5"/>
      <c r="CJ166" s="5"/>
      <c r="CK166" s="5"/>
      <c r="CL166" s="5"/>
      <c r="CM166" s="5"/>
      <c r="CN166" s="5"/>
      <c r="CO166" s="5"/>
      <c r="CP166" s="5"/>
      <c r="CQ166" s="5"/>
      <c r="CR166" s="5"/>
      <c r="CS166" s="5"/>
      <c r="CT166" s="5"/>
      <c r="CU166" s="5"/>
      <c r="CV166" s="5"/>
      <c r="CW166" s="5"/>
      <c r="CX166" s="5"/>
      <c r="CY166" s="5"/>
      <c r="CZ166" s="5"/>
      <c r="DA166" s="5"/>
      <c r="DB166" s="5"/>
      <c r="DC166" s="5"/>
      <c r="DD166" s="5"/>
      <c r="DE166" s="5"/>
      <c r="DF166" s="5"/>
      <c r="DG166" s="5"/>
      <c r="DH166" s="5"/>
      <c r="DI166" s="5"/>
      <c r="DJ166" s="5"/>
      <c r="DK166" s="5"/>
      <c r="DL166" s="5"/>
      <c r="DM166" s="5"/>
      <c r="DN166" s="5"/>
      <c r="DO166" s="5"/>
      <c r="DP166" s="5"/>
      <c r="DQ166" s="5"/>
      <c r="DR166" s="5"/>
      <c r="DS166" s="5"/>
      <c r="DT166" s="5"/>
      <c r="DU166" s="5"/>
      <c r="DV166" s="5"/>
      <c r="DW166" s="5"/>
      <c r="DX166" s="5"/>
      <c r="DY166" s="5"/>
      <c r="DZ166" s="5"/>
      <c r="EA166" s="5"/>
      <c r="EB166" s="5"/>
      <c r="EC166" s="5"/>
      <c r="ED166" s="5"/>
      <c r="EE166" s="5"/>
      <c r="EF166" s="5"/>
      <c r="EG166" s="5"/>
      <c r="EH166" s="5"/>
      <c r="EI166" s="5"/>
      <c r="EJ166" s="5"/>
      <c r="EK166" s="5"/>
      <c r="EL166" s="5"/>
      <c r="EM166" s="5"/>
      <c r="EN166" s="5"/>
      <c r="EO166" s="5"/>
      <c r="EP166" s="5"/>
      <c r="EQ166" s="5"/>
      <c r="ER166" s="5"/>
      <c r="ES166" s="5"/>
      <c r="ET166" s="5"/>
      <c r="EU166" s="5"/>
      <c r="EV166" s="5"/>
      <c r="EW166" s="5"/>
      <c r="EX166" s="5"/>
      <c r="EY166" s="5"/>
      <c r="EZ166" s="5"/>
      <c r="FA166" s="5"/>
      <c r="FB166" s="5"/>
      <c r="FC166" s="5"/>
      <c r="FD166" s="5"/>
      <c r="FE166" s="5"/>
      <c r="FF166" s="5"/>
      <c r="FG166" s="5"/>
      <c r="FH166" s="5"/>
      <c r="FI166" s="5"/>
      <c r="FJ166" s="5"/>
      <c r="FK166" s="5"/>
      <c r="FL166" s="5"/>
      <c r="FM166" s="5"/>
      <c r="FN166" s="5"/>
      <c r="FO166" s="5"/>
      <c r="FP166" s="5"/>
      <c r="FQ166" s="5"/>
      <c r="FR166" s="5"/>
      <c r="FS166" s="5"/>
      <c r="FT166" s="5"/>
      <c r="FU166" s="5"/>
      <c r="FV166" s="5"/>
      <c r="FW166" s="5"/>
      <c r="FX166" s="5"/>
      <c r="FY166" s="5"/>
      <c r="FZ166" s="5"/>
      <c r="GA166" s="5"/>
      <c r="GB166" s="5"/>
      <c r="GC166" s="5"/>
      <c r="GD166" s="5"/>
      <c r="GE166" s="5"/>
      <c r="GF166" s="5"/>
      <c r="GG166" s="5"/>
      <c r="GH166" s="5"/>
      <c r="GI166" s="5"/>
      <c r="GJ166" s="5"/>
      <c r="GK166" s="5"/>
      <c r="GL166" s="5"/>
      <c r="GM166" s="5"/>
      <c r="GN166" s="5"/>
      <c r="GO166" s="5"/>
      <c r="GP166" s="5"/>
      <c r="GQ166" s="5"/>
      <c r="GR166" s="5"/>
      <c r="GS166" s="5"/>
      <c r="GT166" s="5"/>
      <c r="GU166" s="5"/>
      <c r="GV166" s="5"/>
      <c r="GW166" s="5"/>
      <c r="GX166" s="5"/>
      <c r="GY166" s="5"/>
      <c r="GZ166" s="5"/>
      <c r="HA166" s="5"/>
      <c r="HB166" s="5"/>
      <c r="HC166" s="5"/>
      <c r="HD166" s="5"/>
      <c r="HE166" s="5"/>
      <c r="HF166" s="5"/>
      <c r="HG166" s="5"/>
      <c r="HH166" s="5"/>
      <c r="HI166" s="5"/>
      <c r="HJ166" s="5"/>
      <c r="HK166" s="5"/>
      <c r="HL166" s="5"/>
      <c r="HM166" s="5"/>
      <c r="HN166" s="5"/>
      <c r="HO166" s="5"/>
      <c r="HP166" s="5"/>
      <c r="HQ166" s="5"/>
      <c r="HR166" s="5"/>
      <c r="HS166" s="5"/>
      <c r="HT166" s="5"/>
      <c r="HU166" s="5"/>
      <c r="HV166" s="5"/>
      <c r="HW166" s="5"/>
    </row>
    <row r="167" spans="1:231" x14ac:dyDescent="0.2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5"/>
      <c r="BM167" s="5"/>
      <c r="BN167" s="5"/>
      <c r="BO167" s="5"/>
      <c r="BP167" s="5"/>
      <c r="BQ167" s="5"/>
      <c r="BR167" s="5"/>
      <c r="BS167" s="5"/>
      <c r="BT167" s="5"/>
      <c r="BU167" s="5"/>
      <c r="BV167" s="5"/>
      <c r="BW167" s="5"/>
      <c r="BX167" s="5"/>
      <c r="BY167" s="5"/>
      <c r="BZ167" s="5"/>
      <c r="CA167" s="5"/>
      <c r="CB167" s="5"/>
      <c r="CC167" s="5"/>
      <c r="CD167" s="5"/>
      <c r="CE167" s="5"/>
      <c r="CF167" s="5"/>
      <c r="CG167" s="5"/>
      <c r="CH167" s="5"/>
      <c r="CI167" s="5"/>
      <c r="CJ167" s="5"/>
      <c r="CK167" s="5"/>
      <c r="CL167" s="5"/>
      <c r="CM167" s="5"/>
      <c r="CN167" s="5"/>
      <c r="CO167" s="5"/>
      <c r="CP167" s="5"/>
      <c r="CQ167" s="5"/>
      <c r="CR167" s="5"/>
      <c r="CS167" s="5"/>
      <c r="CT167" s="5"/>
      <c r="CU167" s="5"/>
      <c r="CV167" s="5"/>
      <c r="CW167" s="5"/>
      <c r="CX167" s="5"/>
      <c r="CY167" s="5"/>
      <c r="CZ167" s="5"/>
      <c r="DA167" s="5"/>
      <c r="DB167" s="5"/>
      <c r="DC167" s="5"/>
      <c r="DD167" s="5"/>
      <c r="DE167" s="5"/>
      <c r="DF167" s="5"/>
      <c r="DG167" s="5"/>
      <c r="DH167" s="5"/>
      <c r="DI167" s="5"/>
      <c r="DJ167" s="5"/>
      <c r="DK167" s="5"/>
      <c r="DL167" s="5"/>
      <c r="DM167" s="5"/>
      <c r="DN167" s="5"/>
      <c r="DO167" s="5"/>
      <c r="DP167" s="5"/>
      <c r="DQ167" s="5"/>
      <c r="DR167" s="5"/>
      <c r="DS167" s="5"/>
      <c r="DT167" s="5"/>
      <c r="DU167" s="5"/>
      <c r="DV167" s="5"/>
      <c r="DW167" s="5"/>
      <c r="DX167" s="5"/>
      <c r="DY167" s="5"/>
      <c r="DZ167" s="5"/>
      <c r="EA167" s="5"/>
      <c r="EB167" s="5"/>
      <c r="EC167" s="5"/>
      <c r="ED167" s="5"/>
      <c r="EE167" s="5"/>
      <c r="EF167" s="5"/>
      <c r="EG167" s="5"/>
      <c r="EH167" s="5"/>
      <c r="EI167" s="5"/>
      <c r="EJ167" s="5"/>
      <c r="EK167" s="5"/>
      <c r="EL167" s="5"/>
      <c r="EM167" s="5"/>
      <c r="EN167" s="5"/>
      <c r="EO167" s="5"/>
      <c r="EP167" s="5"/>
      <c r="EQ167" s="5"/>
      <c r="ER167" s="5"/>
      <c r="ES167" s="5"/>
      <c r="ET167" s="5"/>
      <c r="EU167" s="5"/>
      <c r="EV167" s="5"/>
      <c r="EW167" s="5"/>
      <c r="EX167" s="5"/>
      <c r="EY167" s="5"/>
      <c r="EZ167" s="5"/>
      <c r="FA167" s="5"/>
      <c r="FB167" s="5"/>
      <c r="FC167" s="5"/>
      <c r="FD167" s="5"/>
      <c r="FE167" s="5"/>
      <c r="FF167" s="5"/>
      <c r="FG167" s="5"/>
      <c r="FH167" s="5"/>
      <c r="FI167" s="5"/>
      <c r="FJ167" s="5"/>
      <c r="FK167" s="5"/>
      <c r="FL167" s="5"/>
      <c r="FM167" s="5"/>
      <c r="FN167" s="5"/>
      <c r="FO167" s="5"/>
      <c r="FP167" s="5"/>
      <c r="FQ167" s="5"/>
      <c r="FR167" s="5"/>
      <c r="FS167" s="5"/>
      <c r="FT167" s="5"/>
      <c r="FU167" s="5"/>
      <c r="FV167" s="5"/>
      <c r="FW167" s="5"/>
      <c r="FX167" s="5"/>
      <c r="FY167" s="5"/>
      <c r="FZ167" s="5"/>
      <c r="GA167" s="5"/>
      <c r="GB167" s="5"/>
      <c r="GC167" s="5"/>
      <c r="GD167" s="5"/>
      <c r="GE167" s="5"/>
      <c r="GF167" s="5"/>
      <c r="GG167" s="5"/>
      <c r="GH167" s="5"/>
      <c r="GI167" s="5"/>
      <c r="GJ167" s="5"/>
      <c r="GK167" s="5"/>
      <c r="GL167" s="5"/>
      <c r="GM167" s="5"/>
      <c r="GN167" s="5"/>
      <c r="GO167" s="5"/>
      <c r="GP167" s="5"/>
      <c r="GQ167" s="5"/>
      <c r="GR167" s="5"/>
      <c r="GS167" s="5"/>
      <c r="GT167" s="5"/>
      <c r="GU167" s="5"/>
      <c r="GV167" s="5"/>
      <c r="GW167" s="5"/>
      <c r="GX167" s="5"/>
      <c r="GY167" s="5"/>
      <c r="GZ167" s="5"/>
      <c r="HA167" s="5"/>
      <c r="HB167" s="5"/>
      <c r="HC167" s="5"/>
      <c r="HD167" s="5"/>
      <c r="HE167" s="5"/>
      <c r="HF167" s="5"/>
      <c r="HG167" s="5"/>
      <c r="HH167" s="5"/>
      <c r="HI167" s="5"/>
      <c r="HJ167" s="5"/>
      <c r="HK167" s="5"/>
      <c r="HL167" s="5"/>
      <c r="HM167" s="5"/>
      <c r="HN167" s="5"/>
      <c r="HO167" s="5"/>
      <c r="HP167" s="5"/>
      <c r="HQ167" s="5"/>
      <c r="HR167" s="5"/>
      <c r="HS167" s="5"/>
      <c r="HT167" s="5"/>
      <c r="HU167" s="5"/>
      <c r="HV167" s="5"/>
      <c r="HW167" s="5"/>
    </row>
    <row r="168" spans="1:231" x14ac:dyDescent="0.2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5"/>
      <c r="BM168" s="5"/>
      <c r="BN168" s="5"/>
      <c r="BO168" s="5"/>
      <c r="BP168" s="5"/>
      <c r="BQ168" s="5"/>
      <c r="BR168" s="5"/>
      <c r="BS168" s="5"/>
      <c r="BT168" s="5"/>
      <c r="BU168" s="5"/>
      <c r="BV168" s="5"/>
      <c r="BW168" s="5"/>
      <c r="BX168" s="5"/>
      <c r="BY168" s="5"/>
      <c r="BZ168" s="5"/>
      <c r="CA168" s="5"/>
      <c r="CB168" s="5"/>
      <c r="CC168" s="5"/>
      <c r="CD168" s="5"/>
      <c r="CE168" s="5"/>
      <c r="CF168" s="5"/>
      <c r="CG168" s="5"/>
      <c r="CH168" s="5"/>
      <c r="CI168" s="5"/>
      <c r="CJ168" s="5"/>
      <c r="CK168" s="5"/>
      <c r="CL168" s="5"/>
      <c r="CM168" s="5"/>
      <c r="CN168" s="5"/>
      <c r="CO168" s="5"/>
      <c r="CP168" s="5"/>
      <c r="CQ168" s="5"/>
      <c r="CR168" s="5"/>
      <c r="CS168" s="5"/>
      <c r="CT168" s="5"/>
      <c r="CU168" s="5"/>
      <c r="CV168" s="5"/>
      <c r="CW168" s="5"/>
      <c r="CX168" s="5"/>
      <c r="CY168" s="5"/>
      <c r="CZ168" s="5"/>
      <c r="DA168" s="5"/>
      <c r="DB168" s="5"/>
      <c r="DC168" s="5"/>
      <c r="DD168" s="5"/>
      <c r="DE168" s="5"/>
      <c r="DF168" s="5"/>
      <c r="DG168" s="5"/>
      <c r="DH168" s="5"/>
      <c r="DI168" s="5"/>
      <c r="DJ168" s="5"/>
      <c r="DK168" s="5"/>
      <c r="DL168" s="5"/>
      <c r="DM168" s="5"/>
      <c r="DN168" s="5"/>
      <c r="DO168" s="5"/>
      <c r="DP168" s="5"/>
      <c r="DQ168" s="5"/>
      <c r="DR168" s="5"/>
      <c r="DS168" s="5"/>
      <c r="DT168" s="5"/>
      <c r="DU168" s="5"/>
      <c r="DV168" s="5"/>
      <c r="DW168" s="5"/>
      <c r="DX168" s="5"/>
      <c r="DY168" s="5"/>
      <c r="DZ168" s="5"/>
      <c r="EA168" s="5"/>
      <c r="EB168" s="5"/>
      <c r="EC168" s="5"/>
      <c r="ED168" s="5"/>
      <c r="EE168" s="5"/>
      <c r="EF168" s="5"/>
      <c r="EG168" s="5"/>
      <c r="EH168" s="5"/>
      <c r="EI168" s="5"/>
      <c r="EJ168" s="5"/>
      <c r="EK168" s="5"/>
      <c r="EL168" s="5"/>
      <c r="EM168" s="5"/>
      <c r="EN168" s="5"/>
      <c r="EO168" s="5"/>
      <c r="EP168" s="5"/>
      <c r="EQ168" s="5"/>
      <c r="ER168" s="5"/>
      <c r="ES168" s="5"/>
      <c r="ET168" s="5"/>
      <c r="EU168" s="5"/>
      <c r="EV168" s="5"/>
      <c r="EW168" s="5"/>
      <c r="EX168" s="5"/>
      <c r="EY168" s="5"/>
      <c r="EZ168" s="5"/>
      <c r="FA168" s="5"/>
      <c r="FB168" s="5"/>
      <c r="FC168" s="5"/>
      <c r="FD168" s="5"/>
      <c r="FE168" s="5"/>
      <c r="FF168" s="5"/>
      <c r="FG168" s="5"/>
      <c r="FH168" s="5"/>
      <c r="FI168" s="5"/>
      <c r="FJ168" s="5"/>
      <c r="FK168" s="5"/>
      <c r="FL168" s="5"/>
      <c r="FM168" s="5"/>
      <c r="FN168" s="5"/>
      <c r="FO168" s="5"/>
      <c r="FP168" s="5"/>
      <c r="FQ168" s="5"/>
      <c r="FR168" s="5"/>
      <c r="FS168" s="5"/>
      <c r="FT168" s="5"/>
      <c r="FU168" s="5"/>
      <c r="FV168" s="5"/>
      <c r="FW168" s="5"/>
      <c r="FX168" s="5"/>
      <c r="FY168" s="5"/>
      <c r="FZ168" s="5"/>
      <c r="GA168" s="5"/>
      <c r="GB168" s="5"/>
      <c r="GC168" s="5"/>
      <c r="GD168" s="5"/>
      <c r="GE168" s="5"/>
      <c r="GF168" s="5"/>
      <c r="GG168" s="5"/>
      <c r="GH168" s="5"/>
      <c r="GI168" s="5"/>
      <c r="GJ168" s="5"/>
      <c r="GK168" s="5"/>
      <c r="GL168" s="5"/>
      <c r="GM168" s="5"/>
      <c r="GN168" s="5"/>
      <c r="GO168" s="5"/>
      <c r="GP168" s="5"/>
      <c r="GQ168" s="5"/>
      <c r="GR168" s="5"/>
      <c r="GS168" s="5"/>
      <c r="GT168" s="5"/>
      <c r="GU168" s="5"/>
      <c r="GV168" s="5"/>
      <c r="GW168" s="5"/>
      <c r="GX168" s="5"/>
      <c r="GY168" s="5"/>
      <c r="GZ168" s="5"/>
      <c r="HA168" s="5"/>
      <c r="HB168" s="5"/>
      <c r="HC168" s="5"/>
      <c r="HD168" s="5"/>
      <c r="HE168" s="5"/>
      <c r="HF168" s="5"/>
      <c r="HG168" s="5"/>
      <c r="HH168" s="5"/>
      <c r="HI168" s="5"/>
      <c r="HJ168" s="5"/>
      <c r="HK168" s="5"/>
      <c r="HL168" s="5"/>
      <c r="HM168" s="5"/>
      <c r="HN168" s="5"/>
      <c r="HO168" s="5"/>
      <c r="HP168" s="5"/>
      <c r="HQ168" s="5"/>
      <c r="HR168" s="5"/>
      <c r="HS168" s="5"/>
      <c r="HT168" s="5"/>
      <c r="HU168" s="5"/>
      <c r="HV168" s="5"/>
      <c r="HW168" s="5"/>
    </row>
    <row r="169" spans="1:231" x14ac:dyDescent="0.2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5"/>
      <c r="BM169" s="5"/>
      <c r="BN169" s="5"/>
      <c r="BO169" s="5"/>
      <c r="BP169" s="5"/>
      <c r="BQ169" s="5"/>
      <c r="BR169" s="5"/>
      <c r="BS169" s="5"/>
      <c r="BT169" s="5"/>
      <c r="BU169" s="5"/>
      <c r="BV169" s="5"/>
      <c r="BW169" s="5"/>
      <c r="BX169" s="5"/>
      <c r="BY169" s="5"/>
      <c r="BZ169" s="5"/>
      <c r="CA169" s="5"/>
      <c r="CB169" s="5"/>
      <c r="CC169" s="5"/>
      <c r="CD169" s="5"/>
      <c r="CE169" s="5"/>
      <c r="CF169" s="5"/>
      <c r="CG169" s="5"/>
      <c r="CH169" s="5"/>
      <c r="CI169" s="5"/>
      <c r="CJ169" s="5"/>
      <c r="CK169" s="5"/>
      <c r="CL169" s="5"/>
      <c r="CM169" s="5"/>
      <c r="CN169" s="5"/>
      <c r="CO169" s="5"/>
      <c r="CP169" s="5"/>
      <c r="CQ169" s="5"/>
      <c r="CR169" s="5"/>
      <c r="CS169" s="5"/>
      <c r="CT169" s="5"/>
      <c r="CU169" s="5"/>
      <c r="CV169" s="5"/>
      <c r="CW169" s="5"/>
      <c r="CX169" s="5"/>
      <c r="CY169" s="5"/>
      <c r="CZ169" s="5"/>
      <c r="DA169" s="5"/>
      <c r="DB169" s="5"/>
      <c r="DC169" s="5"/>
      <c r="DD169" s="5"/>
      <c r="DE169" s="5"/>
      <c r="DF169" s="5"/>
      <c r="DG169" s="5"/>
      <c r="DH169" s="5"/>
      <c r="DI169" s="5"/>
      <c r="DJ169" s="5"/>
      <c r="DK169" s="5"/>
      <c r="DL169" s="5"/>
      <c r="DM169" s="5"/>
      <c r="DN169" s="5"/>
      <c r="DO169" s="5"/>
      <c r="DP169" s="5"/>
      <c r="DQ169" s="5"/>
      <c r="DR169" s="5"/>
      <c r="DS169" s="5"/>
      <c r="DT169" s="5"/>
      <c r="DU169" s="5"/>
      <c r="DV169" s="5"/>
      <c r="DW169" s="5"/>
      <c r="DX169" s="5"/>
      <c r="DY169" s="5"/>
      <c r="DZ169" s="5"/>
      <c r="EA169" s="5"/>
      <c r="EB169" s="5"/>
      <c r="EC169" s="5"/>
      <c r="ED169" s="5"/>
      <c r="EE169" s="5"/>
      <c r="EF169" s="5"/>
      <c r="EG169" s="5"/>
      <c r="EH169" s="5"/>
      <c r="EI169" s="5"/>
      <c r="EJ169" s="5"/>
      <c r="EK169" s="5"/>
      <c r="EL169" s="5"/>
      <c r="EM169" s="5"/>
      <c r="EN169" s="5"/>
      <c r="EO169" s="5"/>
      <c r="EP169" s="5"/>
      <c r="EQ169" s="5"/>
      <c r="ER169" s="5"/>
      <c r="ES169" s="5"/>
      <c r="ET169" s="5"/>
      <c r="EU169" s="5"/>
      <c r="EV169" s="5"/>
      <c r="EW169" s="5"/>
      <c r="EX169" s="5"/>
      <c r="EY169" s="5"/>
      <c r="EZ169" s="5"/>
      <c r="FA169" s="5"/>
      <c r="FB169" s="5"/>
      <c r="FC169" s="5"/>
      <c r="FD169" s="5"/>
      <c r="FE169" s="5"/>
      <c r="FF169" s="5"/>
      <c r="FG169" s="5"/>
      <c r="FH169" s="5"/>
      <c r="FI169" s="5"/>
      <c r="FJ169" s="5"/>
      <c r="FK169" s="5"/>
      <c r="FL169" s="5"/>
      <c r="FM169" s="5"/>
      <c r="FN169" s="5"/>
      <c r="FO169" s="5"/>
      <c r="FP169" s="5"/>
      <c r="FQ169" s="5"/>
      <c r="FR169" s="5"/>
      <c r="FS169" s="5"/>
      <c r="FT169" s="5"/>
      <c r="FU169" s="5"/>
      <c r="FV169" s="5"/>
      <c r="FW169" s="5"/>
      <c r="FX169" s="5"/>
      <c r="FY169" s="5"/>
      <c r="FZ169" s="5"/>
      <c r="GA169" s="5"/>
      <c r="GB169" s="5"/>
      <c r="GC169" s="5"/>
      <c r="GD169" s="5"/>
      <c r="GE169" s="5"/>
      <c r="GF169" s="5"/>
      <c r="GG169" s="5"/>
      <c r="GH169" s="5"/>
      <c r="GI169" s="5"/>
      <c r="GJ169" s="5"/>
      <c r="GK169" s="5"/>
      <c r="GL169" s="5"/>
      <c r="GM169" s="5"/>
      <c r="GN169" s="5"/>
      <c r="GO169" s="5"/>
      <c r="GP169" s="5"/>
      <c r="GQ169" s="5"/>
      <c r="GR169" s="5"/>
      <c r="GS169" s="5"/>
      <c r="GT169" s="5"/>
      <c r="GU169" s="5"/>
      <c r="GV169" s="5"/>
      <c r="GW169" s="5"/>
      <c r="GX169" s="5"/>
      <c r="GY169" s="5"/>
      <c r="GZ169" s="5"/>
      <c r="HA169" s="5"/>
      <c r="HB169" s="5"/>
      <c r="HC169" s="5"/>
      <c r="HD169" s="5"/>
      <c r="HE169" s="5"/>
      <c r="HF169" s="5"/>
      <c r="HG169" s="5"/>
      <c r="HH169" s="5"/>
      <c r="HI169" s="5"/>
      <c r="HJ169" s="5"/>
      <c r="HK169" s="5"/>
      <c r="HL169" s="5"/>
      <c r="HM169" s="5"/>
      <c r="HN169" s="5"/>
      <c r="HO169" s="5"/>
      <c r="HP169" s="5"/>
      <c r="HQ169" s="5"/>
      <c r="HR169" s="5"/>
      <c r="HS169" s="5"/>
      <c r="HT169" s="5"/>
      <c r="HU169" s="5"/>
      <c r="HV169" s="5"/>
      <c r="HW169" s="5"/>
    </row>
    <row r="170" spans="1:231" x14ac:dyDescent="0.2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
      <c r="BJ170" s="5"/>
      <c r="BK170" s="5"/>
      <c r="BL170" s="5"/>
      <c r="BM170" s="5"/>
      <c r="BN170" s="5"/>
      <c r="BO170" s="5"/>
      <c r="BP170" s="5"/>
      <c r="BQ170" s="5"/>
      <c r="BR170" s="5"/>
      <c r="BS170" s="5"/>
      <c r="BT170" s="5"/>
      <c r="BU170" s="5"/>
      <c r="BV170" s="5"/>
      <c r="BW170" s="5"/>
      <c r="BX170" s="5"/>
      <c r="BY170" s="5"/>
      <c r="BZ170" s="5"/>
      <c r="CA170" s="5"/>
      <c r="CB170" s="5"/>
      <c r="CC170" s="5"/>
      <c r="CD170" s="5"/>
      <c r="CE170" s="5"/>
      <c r="CF170" s="5"/>
      <c r="CG170" s="5"/>
      <c r="CH170" s="5"/>
      <c r="CI170" s="5"/>
      <c r="CJ170" s="5"/>
      <c r="CK170" s="5"/>
      <c r="CL170" s="5"/>
      <c r="CM170" s="5"/>
      <c r="CN170" s="5"/>
      <c r="CO170" s="5"/>
      <c r="CP170" s="5"/>
      <c r="CQ170" s="5"/>
      <c r="CR170" s="5"/>
      <c r="CS170" s="5"/>
      <c r="CT170" s="5"/>
      <c r="CU170" s="5"/>
      <c r="CV170" s="5"/>
      <c r="CW170" s="5"/>
      <c r="CX170" s="5"/>
      <c r="CY170" s="5"/>
      <c r="CZ170" s="5"/>
      <c r="DA170" s="5"/>
      <c r="DB170" s="5"/>
      <c r="DC170" s="5"/>
      <c r="DD170" s="5"/>
      <c r="DE170" s="5"/>
      <c r="DF170" s="5"/>
      <c r="DG170" s="5"/>
      <c r="DH170" s="5"/>
      <c r="DI170" s="5"/>
      <c r="DJ170" s="5"/>
      <c r="DK170" s="5"/>
      <c r="DL170" s="5"/>
      <c r="DM170" s="5"/>
      <c r="DN170" s="5"/>
      <c r="DO170" s="5"/>
      <c r="DP170" s="5"/>
      <c r="DQ170" s="5"/>
      <c r="DR170" s="5"/>
      <c r="DS170" s="5"/>
      <c r="DT170" s="5"/>
      <c r="DU170" s="5"/>
      <c r="DV170" s="5"/>
      <c r="DW170" s="5"/>
      <c r="DX170" s="5"/>
      <c r="DY170" s="5"/>
      <c r="DZ170" s="5"/>
      <c r="EA170" s="5"/>
      <c r="EB170" s="5"/>
      <c r="EC170" s="5"/>
      <c r="ED170" s="5"/>
      <c r="EE170" s="5"/>
      <c r="EF170" s="5"/>
      <c r="EG170" s="5"/>
      <c r="EH170" s="5"/>
      <c r="EI170" s="5"/>
      <c r="EJ170" s="5"/>
      <c r="EK170" s="5"/>
      <c r="EL170" s="5"/>
      <c r="EM170" s="5"/>
      <c r="EN170" s="5"/>
      <c r="EO170" s="5"/>
      <c r="EP170" s="5"/>
      <c r="EQ170" s="5"/>
      <c r="ER170" s="5"/>
      <c r="ES170" s="5"/>
      <c r="ET170" s="5"/>
      <c r="EU170" s="5"/>
      <c r="EV170" s="5"/>
      <c r="EW170" s="5"/>
      <c r="EX170" s="5"/>
      <c r="EY170" s="5"/>
      <c r="EZ170" s="5"/>
      <c r="FA170" s="5"/>
      <c r="FB170" s="5"/>
      <c r="FC170" s="5"/>
      <c r="FD170" s="5"/>
      <c r="FE170" s="5"/>
      <c r="FF170" s="5"/>
      <c r="FG170" s="5"/>
      <c r="FH170" s="5"/>
      <c r="FI170" s="5"/>
      <c r="FJ170" s="5"/>
      <c r="FK170" s="5"/>
      <c r="FL170" s="5"/>
      <c r="FM170" s="5"/>
      <c r="FN170" s="5"/>
      <c r="FO170" s="5"/>
      <c r="FP170" s="5"/>
      <c r="FQ170" s="5"/>
      <c r="FR170" s="5"/>
      <c r="FS170" s="5"/>
      <c r="FT170" s="5"/>
      <c r="FU170" s="5"/>
      <c r="FV170" s="5"/>
      <c r="FW170" s="5"/>
      <c r="FX170" s="5"/>
      <c r="FY170" s="5"/>
      <c r="FZ170" s="5"/>
      <c r="GA170" s="5"/>
      <c r="GB170" s="5"/>
      <c r="GC170" s="5"/>
      <c r="GD170" s="5"/>
      <c r="GE170" s="5"/>
      <c r="GF170" s="5"/>
      <c r="GG170" s="5"/>
      <c r="GH170" s="5"/>
      <c r="GI170" s="5"/>
      <c r="GJ170" s="5"/>
      <c r="GK170" s="5"/>
      <c r="GL170" s="5"/>
      <c r="GM170" s="5"/>
      <c r="GN170" s="5"/>
      <c r="GO170" s="5"/>
      <c r="GP170" s="5"/>
      <c r="GQ170" s="5"/>
      <c r="GR170" s="5"/>
      <c r="GS170" s="5"/>
      <c r="GT170" s="5"/>
      <c r="GU170" s="5"/>
      <c r="GV170" s="5"/>
      <c r="GW170" s="5"/>
      <c r="GX170" s="5"/>
      <c r="GY170" s="5"/>
      <c r="GZ170" s="5"/>
      <c r="HA170" s="5"/>
      <c r="HB170" s="5"/>
      <c r="HC170" s="5"/>
      <c r="HD170" s="5"/>
      <c r="HE170" s="5"/>
      <c r="HF170" s="5"/>
      <c r="HG170" s="5"/>
      <c r="HH170" s="5"/>
      <c r="HI170" s="5"/>
      <c r="HJ170" s="5"/>
      <c r="HK170" s="5"/>
      <c r="HL170" s="5"/>
      <c r="HM170" s="5"/>
      <c r="HN170" s="5"/>
      <c r="HO170" s="5"/>
      <c r="HP170" s="5"/>
      <c r="HQ170" s="5"/>
      <c r="HR170" s="5"/>
      <c r="HS170" s="5"/>
      <c r="HT170" s="5"/>
      <c r="HU170" s="5"/>
      <c r="HV170" s="5"/>
      <c r="HW170" s="5"/>
    </row>
  </sheetData>
  <phoneticPr fontId="13" type="noConversion"/>
  <pageMargins left="0.23622047244094491" right="3.937007874015748E-2" top="0.19685039370078741" bottom="0.19685039370078741" header="0.11811023622047245" footer="0.11811023622047245"/>
  <pageSetup paperSize="9" scale="34" orientation="portrait" r:id="rId1"/>
  <ignoredErrors>
    <ignoredError sqref="H9:O9 D10:I10 K10:O10" formulaRange="1"/>
    <ignoredError sqref="J10" formula="1"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FB940-29F6-477F-A68A-96272356D3E1}">
  <sheetPr codeName="Feuil9">
    <tabColor rgb="FFFF0000"/>
  </sheetPr>
  <dimension ref="A1:S42"/>
  <sheetViews>
    <sheetView topLeftCell="A22" zoomScale="90" zoomScaleNormal="90" workbookViewId="0">
      <selection activeCell="L45" sqref="L45"/>
    </sheetView>
  </sheetViews>
  <sheetFormatPr baseColWidth="10" defaultRowHeight="15" x14ac:dyDescent="0.25"/>
  <cols>
    <col min="1" max="1" width="40" customWidth="1"/>
    <col min="2" max="2" width="16" customWidth="1"/>
    <col min="4" max="5" width="16" bestFit="1" customWidth="1"/>
    <col min="6" max="6" width="14.85546875" bestFit="1" customWidth="1"/>
    <col min="7" max="7" width="15.7109375" customWidth="1"/>
    <col min="8" max="8" width="16" bestFit="1" customWidth="1"/>
    <col min="9" max="9" width="13.140625" customWidth="1"/>
    <col min="18" max="18" width="11.42578125" customWidth="1"/>
  </cols>
  <sheetData>
    <row r="1" spans="1:19" ht="57" customHeight="1" x14ac:dyDescent="0.25">
      <c r="A1" s="180" t="s">
        <v>30</v>
      </c>
      <c r="B1" s="180" t="s">
        <v>68</v>
      </c>
      <c r="C1" s="180" t="s">
        <v>101</v>
      </c>
      <c r="D1" s="180" t="s">
        <v>100</v>
      </c>
      <c r="E1" s="180" t="s">
        <v>102</v>
      </c>
      <c r="F1" s="180" t="s">
        <v>548</v>
      </c>
      <c r="G1" s="180" t="s">
        <v>549</v>
      </c>
      <c r="H1" s="180" t="s">
        <v>550</v>
      </c>
      <c r="I1" s="180" t="s">
        <v>83</v>
      </c>
    </row>
    <row r="2" spans="1:19" x14ac:dyDescent="0.25">
      <c r="A2" s="182" t="s">
        <v>9</v>
      </c>
      <c r="B2" s="183" t="s">
        <v>69</v>
      </c>
      <c r="C2" s="183">
        <v>4</v>
      </c>
      <c r="D2" s="273">
        <v>24829656.490000002</v>
      </c>
      <c r="E2" s="273">
        <v>22266542.920000002</v>
      </c>
      <c r="F2" s="273">
        <v>0</v>
      </c>
      <c r="G2" s="273">
        <v>22266542.920000002</v>
      </c>
      <c r="H2" s="273">
        <v>2563113.5699999998</v>
      </c>
      <c r="I2" s="184">
        <v>0.35272500000000001</v>
      </c>
    </row>
    <row r="3" spans="1:19" x14ac:dyDescent="0.25">
      <c r="A3" s="5" t="s">
        <v>13</v>
      </c>
      <c r="B3" s="11" t="s">
        <v>69</v>
      </c>
      <c r="C3" s="11">
        <v>20</v>
      </c>
      <c r="D3" s="274">
        <v>368867821.15680003</v>
      </c>
      <c r="E3" s="274">
        <v>307935933.63866669</v>
      </c>
      <c r="F3" s="274">
        <v>39951194.700000003</v>
      </c>
      <c r="G3" s="274">
        <v>347887128.33866668</v>
      </c>
      <c r="H3" s="274">
        <v>20980692.818133328</v>
      </c>
      <c r="I3" s="185">
        <v>0.74227515708764225</v>
      </c>
      <c r="S3" s="272"/>
    </row>
    <row r="4" spans="1:19" x14ac:dyDescent="0.25">
      <c r="A4" s="182" t="s">
        <v>11</v>
      </c>
      <c r="B4" s="183" t="s">
        <v>69</v>
      </c>
      <c r="C4" s="183">
        <v>1</v>
      </c>
      <c r="D4" s="273">
        <v>40000000</v>
      </c>
      <c r="E4" s="273">
        <v>32000000</v>
      </c>
      <c r="F4" s="273">
        <v>0</v>
      </c>
      <c r="G4" s="273">
        <v>32000000</v>
      </c>
      <c r="H4" s="273">
        <v>8000000</v>
      </c>
      <c r="I4" s="184">
        <v>0.16</v>
      </c>
    </row>
    <row r="5" spans="1:19" x14ac:dyDescent="0.25">
      <c r="A5" s="5" t="s">
        <v>8</v>
      </c>
      <c r="B5" s="11" t="s">
        <v>69</v>
      </c>
      <c r="C5" s="11">
        <v>2</v>
      </c>
      <c r="D5" s="274">
        <v>90636338.636363626</v>
      </c>
      <c r="E5" s="274">
        <v>69936811.5</v>
      </c>
      <c r="F5" s="274">
        <v>22636901.890909091</v>
      </c>
      <c r="G5" s="274">
        <v>78161713.390909091</v>
      </c>
      <c r="H5" s="274">
        <v>12474625.245454542</v>
      </c>
      <c r="I5" s="185">
        <v>0.315</v>
      </c>
    </row>
    <row r="6" spans="1:19" x14ac:dyDescent="0.25">
      <c r="A6" s="182" t="s">
        <v>2</v>
      </c>
      <c r="B6" s="183" t="s">
        <v>69</v>
      </c>
      <c r="C6" s="183">
        <v>1</v>
      </c>
      <c r="D6" s="273">
        <v>5999872</v>
      </c>
      <c r="E6" s="273">
        <v>5999872</v>
      </c>
      <c r="F6" s="273">
        <v>0</v>
      </c>
      <c r="G6" s="273">
        <v>5999872</v>
      </c>
      <c r="H6" s="273">
        <v>0</v>
      </c>
      <c r="I6" s="184">
        <v>0.1268</v>
      </c>
    </row>
    <row r="7" spans="1:19" x14ac:dyDescent="0.25">
      <c r="A7" s="5" t="s">
        <v>5</v>
      </c>
      <c r="B7" s="11" t="s">
        <v>69</v>
      </c>
      <c r="C7" s="11">
        <v>2</v>
      </c>
      <c r="D7" s="274">
        <v>3153608.58</v>
      </c>
      <c r="E7" s="274">
        <v>3054962.58</v>
      </c>
      <c r="F7" s="274">
        <v>0</v>
      </c>
      <c r="G7" s="274">
        <v>3054962.58</v>
      </c>
      <c r="H7" s="274">
        <v>98646</v>
      </c>
      <c r="I7" s="185">
        <v>0.1109</v>
      </c>
    </row>
    <row r="8" spans="1:19" x14ac:dyDescent="0.25">
      <c r="A8" s="182" t="s">
        <v>46</v>
      </c>
      <c r="B8" s="183" t="s">
        <v>69</v>
      </c>
      <c r="C8" s="183">
        <v>10</v>
      </c>
      <c r="D8" s="273">
        <v>38154280.700000003</v>
      </c>
      <c r="E8" s="273">
        <v>34731774</v>
      </c>
      <c r="F8" s="273">
        <v>1400000</v>
      </c>
      <c r="G8" s="273">
        <v>36131774</v>
      </c>
      <c r="H8" s="273">
        <v>2022506.7000000002</v>
      </c>
      <c r="I8" s="184">
        <v>0.40200000000000002</v>
      </c>
    </row>
    <row r="9" spans="1:19" x14ac:dyDescent="0.25">
      <c r="A9" s="5" t="s">
        <v>4</v>
      </c>
      <c r="B9" s="11" t="s">
        <v>69</v>
      </c>
      <c r="C9" s="11">
        <v>1</v>
      </c>
      <c r="D9" s="274">
        <v>24500000</v>
      </c>
      <c r="E9" s="274">
        <v>22477868</v>
      </c>
      <c r="F9" s="274">
        <v>0</v>
      </c>
      <c r="G9" s="274">
        <v>22477868</v>
      </c>
      <c r="H9" s="274">
        <v>2022132</v>
      </c>
      <c r="I9" s="185">
        <v>0.3427</v>
      </c>
    </row>
    <row r="10" spans="1:19" x14ac:dyDescent="0.25">
      <c r="A10" s="182" t="s">
        <v>9</v>
      </c>
      <c r="B10" s="183" t="s">
        <v>70</v>
      </c>
      <c r="C10" s="183">
        <v>2</v>
      </c>
      <c r="D10" s="273">
        <v>44557188</v>
      </c>
      <c r="E10" s="273">
        <v>43622205</v>
      </c>
      <c r="F10" s="273">
        <v>135534</v>
      </c>
      <c r="G10" s="273">
        <v>43757739</v>
      </c>
      <c r="H10" s="273">
        <v>799449</v>
      </c>
      <c r="I10" s="184">
        <v>0.4945</v>
      </c>
    </row>
    <row r="11" spans="1:19" x14ac:dyDescent="0.25">
      <c r="A11" s="5" t="s">
        <v>13</v>
      </c>
      <c r="B11" s="11" t="s">
        <v>70</v>
      </c>
      <c r="C11" s="11">
        <v>6</v>
      </c>
      <c r="D11" s="274">
        <v>388387458.00823331</v>
      </c>
      <c r="E11" s="274">
        <v>377455692.21583331</v>
      </c>
      <c r="F11" s="274">
        <v>8992532.4000000004</v>
      </c>
      <c r="G11" s="274">
        <v>386448224.61583298</v>
      </c>
      <c r="H11" s="274">
        <v>1939233.3924000002</v>
      </c>
      <c r="I11" s="185">
        <v>0.73964417895651668</v>
      </c>
      <c r="S11" s="272"/>
    </row>
    <row r="12" spans="1:19" x14ac:dyDescent="0.25">
      <c r="A12" s="182" t="s">
        <v>33</v>
      </c>
      <c r="B12" s="183" t="s">
        <v>70</v>
      </c>
      <c r="C12" s="183">
        <v>2</v>
      </c>
      <c r="D12" s="273">
        <v>25125517.165533897</v>
      </c>
      <c r="E12" s="273">
        <v>12259552.919576913</v>
      </c>
      <c r="F12" s="273">
        <v>4430863</v>
      </c>
      <c r="G12" s="273">
        <v>16690415.919576913</v>
      </c>
      <c r="H12" s="273">
        <v>8435101.2459569834</v>
      </c>
      <c r="I12" s="184">
        <v>0.25105</v>
      </c>
    </row>
    <row r="13" spans="1:19" x14ac:dyDescent="0.25">
      <c r="A13" s="5" t="s">
        <v>94</v>
      </c>
      <c r="B13" s="11" t="s">
        <v>70</v>
      </c>
      <c r="C13" s="11">
        <v>3</v>
      </c>
      <c r="D13" s="274">
        <v>8424700</v>
      </c>
      <c r="E13" s="274">
        <v>5145300</v>
      </c>
      <c r="F13" s="274">
        <v>2089375</v>
      </c>
      <c r="G13" s="274">
        <v>7234675</v>
      </c>
      <c r="H13" s="274">
        <v>1190025</v>
      </c>
      <c r="I13" s="185">
        <v>0.37000000000000005</v>
      </c>
    </row>
    <row r="14" spans="1:19" x14ac:dyDescent="0.25">
      <c r="A14" s="182" t="s">
        <v>8</v>
      </c>
      <c r="B14" s="183" t="s">
        <v>70</v>
      </c>
      <c r="C14" s="183">
        <v>3</v>
      </c>
      <c r="D14" s="273">
        <v>41267181.899999999</v>
      </c>
      <c r="E14" s="273">
        <v>20192156.899999999</v>
      </c>
      <c r="F14" s="273">
        <v>20933050</v>
      </c>
      <c r="G14" s="273">
        <v>41125206.899999999</v>
      </c>
      <c r="H14" s="273">
        <v>141975</v>
      </c>
      <c r="I14" s="184">
        <v>0.28316666666666662</v>
      </c>
    </row>
    <row r="15" spans="1:19" x14ac:dyDescent="0.25">
      <c r="A15" s="5" t="s">
        <v>46</v>
      </c>
      <c r="B15" s="11" t="s">
        <v>70</v>
      </c>
      <c r="C15" s="11">
        <v>3</v>
      </c>
      <c r="D15" s="274">
        <v>16201850</v>
      </c>
      <c r="E15" s="274">
        <v>14726950</v>
      </c>
      <c r="F15" s="274">
        <v>0</v>
      </c>
      <c r="G15" s="274">
        <v>14726950</v>
      </c>
      <c r="H15" s="274">
        <v>1474900</v>
      </c>
      <c r="I15" s="185">
        <v>0.44333333333333336</v>
      </c>
    </row>
    <row r="16" spans="1:19" x14ac:dyDescent="0.25">
      <c r="A16" s="182" t="s">
        <v>9</v>
      </c>
      <c r="B16" s="183" t="s">
        <v>71</v>
      </c>
      <c r="C16" s="183">
        <v>7</v>
      </c>
      <c r="D16" s="273">
        <v>17349631.219999999</v>
      </c>
      <c r="E16" s="273">
        <v>13012981.23</v>
      </c>
      <c r="F16" s="273">
        <v>2416435</v>
      </c>
      <c r="G16" s="273">
        <v>15429416.23</v>
      </c>
      <c r="H16" s="273">
        <v>1920214.99</v>
      </c>
      <c r="I16" s="184">
        <v>0.42188435374149658</v>
      </c>
    </row>
    <row r="17" spans="1:19" x14ac:dyDescent="0.25">
      <c r="A17" s="5" t="s">
        <v>13</v>
      </c>
      <c r="B17" s="11" t="s">
        <v>71</v>
      </c>
      <c r="C17" s="11">
        <v>6</v>
      </c>
      <c r="D17" s="274">
        <v>306714736.06</v>
      </c>
      <c r="E17" s="274">
        <v>259343216.764</v>
      </c>
      <c r="F17" s="274">
        <v>19155473.906599998</v>
      </c>
      <c r="G17" s="274">
        <v>278498690.6706</v>
      </c>
      <c r="H17" s="274">
        <v>28216045.389399998</v>
      </c>
      <c r="I17" s="185">
        <v>0.75434502928503777</v>
      </c>
      <c r="S17" s="272"/>
    </row>
    <row r="18" spans="1:19" x14ac:dyDescent="0.25">
      <c r="A18" s="182" t="s">
        <v>33</v>
      </c>
      <c r="B18" s="183" t="s">
        <v>71</v>
      </c>
      <c r="C18" s="183">
        <v>4</v>
      </c>
      <c r="D18" s="273">
        <v>9603856.620000001</v>
      </c>
      <c r="E18" s="273">
        <v>6118873.5</v>
      </c>
      <c r="F18" s="273">
        <v>3306695.12</v>
      </c>
      <c r="G18" s="273">
        <v>9425568.620000001</v>
      </c>
      <c r="H18" s="273">
        <v>178288</v>
      </c>
      <c r="I18" s="184">
        <v>0.20250000000000001</v>
      </c>
    </row>
    <row r="19" spans="1:19" x14ac:dyDescent="0.25">
      <c r="A19" s="5" t="s">
        <v>8</v>
      </c>
      <c r="B19" s="11" t="s">
        <v>71</v>
      </c>
      <c r="C19" s="11">
        <v>5</v>
      </c>
      <c r="D19" s="274">
        <v>162900000</v>
      </c>
      <c r="E19" s="274">
        <v>137558141</v>
      </c>
      <c r="F19" s="274">
        <v>10917825</v>
      </c>
      <c r="G19" s="274">
        <v>148475966</v>
      </c>
      <c r="H19" s="274">
        <v>14424034</v>
      </c>
      <c r="I19" s="185">
        <v>0.32500000000000001</v>
      </c>
    </row>
    <row r="20" spans="1:19" x14ac:dyDescent="0.25">
      <c r="A20" s="182" t="s">
        <v>46</v>
      </c>
      <c r="B20" s="183" t="s">
        <v>71</v>
      </c>
      <c r="C20" s="183">
        <v>3</v>
      </c>
      <c r="D20" s="273">
        <v>19331671</v>
      </c>
      <c r="E20" s="273">
        <v>18221171.23</v>
      </c>
      <c r="F20" s="273">
        <v>710500</v>
      </c>
      <c r="G20" s="273">
        <v>18931671.23</v>
      </c>
      <c r="H20" s="273">
        <v>399999.77000000142</v>
      </c>
      <c r="I20" s="184">
        <v>0.38584502509948287</v>
      </c>
      <c r="S20" s="272"/>
    </row>
    <row r="21" spans="1:19" x14ac:dyDescent="0.25">
      <c r="A21" s="5" t="s">
        <v>4</v>
      </c>
      <c r="B21" s="11" t="s">
        <v>71</v>
      </c>
      <c r="C21" s="11">
        <v>2</v>
      </c>
      <c r="D21" s="274">
        <v>2092868.48</v>
      </c>
      <c r="E21" s="274">
        <v>2092868.48</v>
      </c>
      <c r="F21" s="274">
        <v>0</v>
      </c>
      <c r="G21" s="274">
        <v>2092868.48</v>
      </c>
      <c r="H21" s="274">
        <v>0</v>
      </c>
      <c r="I21" s="185">
        <v>6.2717370705059103E-2</v>
      </c>
    </row>
    <row r="22" spans="1:19" x14ac:dyDescent="0.25">
      <c r="A22" s="182" t="s">
        <v>9</v>
      </c>
      <c r="B22" s="183" t="s">
        <v>72</v>
      </c>
      <c r="C22" s="183">
        <v>3</v>
      </c>
      <c r="D22" s="273">
        <v>136868377.07999998</v>
      </c>
      <c r="E22" s="273">
        <v>33747120.480000004</v>
      </c>
      <c r="F22" s="273">
        <v>1342246.75</v>
      </c>
      <c r="G22" s="273">
        <v>35089367.230000004</v>
      </c>
      <c r="H22" s="273">
        <v>101779009.84999999</v>
      </c>
      <c r="I22" s="184">
        <v>0.46333333333333337</v>
      </c>
    </row>
    <row r="23" spans="1:19" x14ac:dyDescent="0.25">
      <c r="A23" s="5" t="s">
        <v>13</v>
      </c>
      <c r="B23" s="11" t="s">
        <v>72</v>
      </c>
      <c r="C23" s="11">
        <v>3</v>
      </c>
      <c r="D23" s="274">
        <v>147341211.19999999</v>
      </c>
      <c r="E23" s="274">
        <v>104260955.42</v>
      </c>
      <c r="F23" s="274">
        <v>27465344.349999998</v>
      </c>
      <c r="G23" s="274">
        <v>131726299.77</v>
      </c>
      <c r="H23" s="274">
        <v>15614911.430000003</v>
      </c>
      <c r="I23" s="185">
        <v>0.98679643116711391</v>
      </c>
      <c r="S23" s="272"/>
    </row>
    <row r="24" spans="1:19" x14ac:dyDescent="0.25">
      <c r="A24" s="182" t="s">
        <v>33</v>
      </c>
      <c r="B24" s="183" t="s">
        <v>72</v>
      </c>
      <c r="C24" s="183">
        <v>5</v>
      </c>
      <c r="D24" s="273">
        <v>73074660.079999998</v>
      </c>
      <c r="E24" s="273">
        <v>28682917.579999998</v>
      </c>
      <c r="F24" s="273">
        <v>18448890</v>
      </c>
      <c r="G24" s="273">
        <v>47131807.579999998</v>
      </c>
      <c r="H24" s="273">
        <v>25942852.5</v>
      </c>
      <c r="I24" s="184">
        <v>0.57899999999999996</v>
      </c>
    </row>
    <row r="25" spans="1:19" x14ac:dyDescent="0.25">
      <c r="A25" s="5" t="s">
        <v>11</v>
      </c>
      <c r="B25" s="11" t="s">
        <v>72</v>
      </c>
      <c r="C25" s="11">
        <v>1</v>
      </c>
      <c r="D25" s="274">
        <v>75000000</v>
      </c>
      <c r="E25" s="274">
        <v>38765956.670000002</v>
      </c>
      <c r="F25" s="274">
        <v>10095000</v>
      </c>
      <c r="G25" s="274">
        <v>48860956.670000002</v>
      </c>
      <c r="H25" s="274">
        <v>26139043.329999998</v>
      </c>
      <c r="I25" s="185">
        <v>0.25</v>
      </c>
    </row>
    <row r="26" spans="1:19" x14ac:dyDescent="0.25">
      <c r="A26" s="182" t="s">
        <v>38</v>
      </c>
      <c r="B26" s="183" t="s">
        <v>72</v>
      </c>
      <c r="C26" s="183">
        <v>3</v>
      </c>
      <c r="D26" s="273">
        <v>1772498.79</v>
      </c>
      <c r="E26" s="273">
        <v>1772498.79</v>
      </c>
      <c r="F26" s="273">
        <v>0</v>
      </c>
      <c r="G26" s="273">
        <v>1772498.79</v>
      </c>
      <c r="H26" s="273">
        <v>0</v>
      </c>
      <c r="I26" s="184">
        <v>0.33</v>
      </c>
    </row>
    <row r="27" spans="1:19" x14ac:dyDescent="0.25">
      <c r="A27" s="5" t="s">
        <v>8</v>
      </c>
      <c r="B27" s="11" t="s">
        <v>72</v>
      </c>
      <c r="C27" s="11">
        <v>6</v>
      </c>
      <c r="D27" s="274">
        <v>120646492.43466298</v>
      </c>
      <c r="E27" s="274">
        <v>110352197.76119724</v>
      </c>
      <c r="F27" s="274">
        <v>0</v>
      </c>
      <c r="G27" s="274">
        <v>113473742.99962173</v>
      </c>
      <c r="H27" s="274">
        <v>7172749.4350412516</v>
      </c>
      <c r="I27" s="185">
        <v>0.33</v>
      </c>
    </row>
    <row r="28" spans="1:19" x14ac:dyDescent="0.25">
      <c r="A28" s="182" t="s">
        <v>5</v>
      </c>
      <c r="B28" s="183" t="s">
        <v>72</v>
      </c>
      <c r="C28" s="183">
        <v>2</v>
      </c>
      <c r="D28" s="273">
        <v>1900327.2999999998</v>
      </c>
      <c r="E28" s="273">
        <v>1800318.2999999998</v>
      </c>
      <c r="F28" s="273">
        <v>100000</v>
      </c>
      <c r="G28" s="273">
        <v>1900318.2999999998</v>
      </c>
      <c r="H28" s="273">
        <v>9</v>
      </c>
      <c r="I28" s="184">
        <v>0.10349999999999999</v>
      </c>
    </row>
    <row r="29" spans="1:19" x14ac:dyDescent="0.25">
      <c r="A29" s="5" t="s">
        <v>46</v>
      </c>
      <c r="B29" s="11" t="s">
        <v>72</v>
      </c>
      <c r="C29" s="11">
        <v>3</v>
      </c>
      <c r="D29" s="274">
        <v>17051512</v>
      </c>
      <c r="E29" s="274">
        <v>4557000</v>
      </c>
      <c r="F29" s="274">
        <v>4459000</v>
      </c>
      <c r="G29" s="274">
        <v>9016000</v>
      </c>
      <c r="H29" s="274">
        <v>8035512</v>
      </c>
      <c r="I29" s="185">
        <v>0.49</v>
      </c>
    </row>
    <row r="30" spans="1:19" x14ac:dyDescent="0.25">
      <c r="A30" s="182" t="s">
        <v>4</v>
      </c>
      <c r="B30" s="183" t="s">
        <v>72</v>
      </c>
      <c r="C30" s="183">
        <v>1</v>
      </c>
      <c r="D30" s="273">
        <v>5000000</v>
      </c>
      <c r="E30" s="273">
        <v>2000000</v>
      </c>
      <c r="F30" s="273">
        <v>3000000</v>
      </c>
      <c r="G30" s="273">
        <v>5000000</v>
      </c>
      <c r="H30" s="273">
        <v>0</v>
      </c>
      <c r="I30" s="184">
        <v>0.1764</v>
      </c>
    </row>
    <row r="31" spans="1:19" x14ac:dyDescent="0.25">
      <c r="A31" s="271" t="s">
        <v>9</v>
      </c>
      <c r="B31" s="11" t="s">
        <v>426</v>
      </c>
      <c r="C31" s="11">
        <v>2</v>
      </c>
      <c r="D31" s="274">
        <v>23000000</v>
      </c>
      <c r="E31" s="274">
        <v>7149045.5800000001</v>
      </c>
      <c r="F31" s="274">
        <v>2037007</v>
      </c>
      <c r="G31" s="274">
        <v>9186052.5800000001</v>
      </c>
      <c r="H31" s="274">
        <v>13813947.42</v>
      </c>
      <c r="I31" s="185">
        <v>0.44</v>
      </c>
    </row>
    <row r="32" spans="1:19" x14ac:dyDescent="0.25">
      <c r="A32" s="270" t="s">
        <v>13</v>
      </c>
      <c r="B32" s="183" t="s">
        <v>426</v>
      </c>
      <c r="C32" s="183">
        <v>4</v>
      </c>
      <c r="D32" s="273">
        <v>127565200</v>
      </c>
      <c r="E32" s="273">
        <v>58823251.829999998</v>
      </c>
      <c r="F32" s="273">
        <v>6892315.5999999996</v>
      </c>
      <c r="G32" s="273">
        <v>65715567.43</v>
      </c>
      <c r="H32" s="273">
        <v>61849632.57</v>
      </c>
      <c r="I32" s="184">
        <v>0.4483394844361942</v>
      </c>
      <c r="S32" s="272"/>
    </row>
    <row r="33" spans="1:19" x14ac:dyDescent="0.25">
      <c r="A33" s="271" t="s">
        <v>11</v>
      </c>
      <c r="B33" s="11" t="s">
        <v>426</v>
      </c>
      <c r="C33" s="11">
        <v>1</v>
      </c>
      <c r="D33" s="274">
        <v>50000000</v>
      </c>
      <c r="E33" s="274">
        <v>220000</v>
      </c>
      <c r="F33" s="274">
        <v>1780000</v>
      </c>
      <c r="G33" s="274">
        <v>2000000</v>
      </c>
      <c r="H33" s="274">
        <v>48000000</v>
      </c>
      <c r="I33" s="185">
        <v>0.25</v>
      </c>
    </row>
    <row r="34" spans="1:19" x14ac:dyDescent="0.25">
      <c r="A34" s="270" t="s">
        <v>8</v>
      </c>
      <c r="B34" s="183" t="s">
        <v>426</v>
      </c>
      <c r="C34" s="183">
        <v>3</v>
      </c>
      <c r="D34" s="273">
        <v>131430536.45116918</v>
      </c>
      <c r="E34" s="273">
        <v>123616647.51246563</v>
      </c>
      <c r="F34" s="273">
        <v>0</v>
      </c>
      <c r="G34" s="273">
        <v>123616647.40182257</v>
      </c>
      <c r="H34" s="273">
        <v>7813889.0493466174</v>
      </c>
      <c r="I34" s="184">
        <v>0.17</v>
      </c>
    </row>
    <row r="35" spans="1:19" x14ac:dyDescent="0.25">
      <c r="A35" s="271" t="s">
        <v>33</v>
      </c>
      <c r="B35" s="11" t="s">
        <v>426</v>
      </c>
      <c r="C35" s="11">
        <v>2</v>
      </c>
      <c r="D35" s="274">
        <v>170000000</v>
      </c>
      <c r="E35" s="274">
        <v>45506636.200000003</v>
      </c>
      <c r="F35" s="274">
        <v>2015000</v>
      </c>
      <c r="G35" s="274">
        <v>30571636.199999999</v>
      </c>
      <c r="H35" s="274">
        <v>139428363.80000001</v>
      </c>
      <c r="I35" s="185">
        <v>1</v>
      </c>
    </row>
    <row r="36" spans="1:19" x14ac:dyDescent="0.25">
      <c r="A36" s="270" t="s">
        <v>46</v>
      </c>
      <c r="B36" s="183" t="s">
        <v>426</v>
      </c>
      <c r="C36" s="183">
        <v>1</v>
      </c>
      <c r="D36" s="273">
        <v>9459616</v>
      </c>
      <c r="E36" s="273">
        <v>7135460</v>
      </c>
      <c r="F36" s="273">
        <v>1611280.62</v>
      </c>
      <c r="G36" s="273">
        <v>8746740.620000001</v>
      </c>
      <c r="H36" s="273">
        <v>712875.37999999989</v>
      </c>
      <c r="I36" s="184">
        <v>0.49</v>
      </c>
    </row>
    <row r="37" spans="1:19" x14ac:dyDescent="0.25">
      <c r="A37" s="271" t="s">
        <v>4</v>
      </c>
      <c r="B37" s="11" t="s">
        <v>426</v>
      </c>
      <c r="C37" s="11">
        <v>1</v>
      </c>
      <c r="D37" s="274">
        <v>21283391</v>
      </c>
      <c r="E37" s="274">
        <v>10841642.643199999</v>
      </c>
      <c r="F37" s="274">
        <v>4560000</v>
      </c>
      <c r="G37" s="274">
        <v>15401642.643199999</v>
      </c>
      <c r="H37" s="274">
        <v>5881748.3568000011</v>
      </c>
      <c r="I37" s="185">
        <v>0.15</v>
      </c>
    </row>
    <row r="38" spans="1:19" x14ac:dyDescent="0.25">
      <c r="A38" s="270" t="s">
        <v>38</v>
      </c>
      <c r="B38" s="183" t="s">
        <v>426</v>
      </c>
      <c r="C38" s="183">
        <v>1</v>
      </c>
      <c r="D38" s="273">
        <v>6500000</v>
      </c>
      <c r="E38" s="273">
        <v>2294547.16</v>
      </c>
      <c r="F38" s="273">
        <v>678680</v>
      </c>
      <c r="G38" s="273">
        <v>2973227.16</v>
      </c>
      <c r="H38" s="273">
        <v>3526772.84</v>
      </c>
      <c r="I38" s="184">
        <v>0.11</v>
      </c>
    </row>
    <row r="39" spans="1:19" x14ac:dyDescent="0.25">
      <c r="A39" s="271" t="s">
        <v>13</v>
      </c>
      <c r="B39" s="11" t="s">
        <v>501</v>
      </c>
      <c r="C39" s="11">
        <v>3</v>
      </c>
      <c r="D39" s="274">
        <v>127604611.34999999</v>
      </c>
      <c r="E39" s="274">
        <v>86237763.280000001</v>
      </c>
      <c r="F39" s="274">
        <v>4300260.6160000004</v>
      </c>
      <c r="G39" s="274">
        <v>90538023.895999998</v>
      </c>
      <c r="H39" s="274">
        <v>37066587.453999996</v>
      </c>
      <c r="I39" s="185">
        <v>0.46032371688344947</v>
      </c>
      <c r="R39" s="285"/>
      <c r="S39" s="272"/>
    </row>
    <row r="40" spans="1:19" x14ac:dyDescent="0.25">
      <c r="A40" s="270" t="s">
        <v>8</v>
      </c>
      <c r="B40" s="183" t="s">
        <v>501</v>
      </c>
      <c r="C40" s="183">
        <v>4</v>
      </c>
      <c r="D40" s="273">
        <v>95977991.746905088</v>
      </c>
      <c r="E40" s="273">
        <v>90271849.260385156</v>
      </c>
      <c r="F40" s="273">
        <v>0</v>
      </c>
      <c r="G40" s="273">
        <v>90271849.179587349</v>
      </c>
      <c r="H40" s="273">
        <v>5706142.5673177345</v>
      </c>
      <c r="I40" s="184">
        <v>0.17</v>
      </c>
    </row>
    <row r="41" spans="1:19" x14ac:dyDescent="0.25">
      <c r="A41" s="271" t="s">
        <v>46</v>
      </c>
      <c r="B41" s="11" t="s">
        <v>501</v>
      </c>
      <c r="C41" s="11">
        <v>1</v>
      </c>
      <c r="D41" s="274">
        <v>11029900</v>
      </c>
      <c r="E41" s="274">
        <v>6178900</v>
      </c>
      <c r="F41" s="274">
        <v>1225000</v>
      </c>
      <c r="G41" s="274">
        <v>7403900</v>
      </c>
      <c r="H41" s="274">
        <v>3626000</v>
      </c>
      <c r="I41" s="185">
        <v>0.49</v>
      </c>
    </row>
    <row r="42" spans="1:19" x14ac:dyDescent="0.25">
      <c r="A42" s="270" t="s">
        <v>2</v>
      </c>
      <c r="B42" s="183" t="s">
        <v>501</v>
      </c>
      <c r="C42" s="183">
        <v>2</v>
      </c>
      <c r="D42" s="273">
        <v>406122087.77999997</v>
      </c>
      <c r="E42" s="273">
        <v>406122087.77999997</v>
      </c>
      <c r="F42" s="273">
        <v>-40785493.569999993</v>
      </c>
      <c r="G42" s="273">
        <v>365336594.21000004</v>
      </c>
      <c r="H42" s="273">
        <v>0</v>
      </c>
      <c r="I42" s="184">
        <v>1</v>
      </c>
      <c r="S42" s="272"/>
    </row>
  </sheetData>
  <autoFilter ref="A1:I42" xr:uid="{7B8FB940-29F6-477F-A68A-96272356D3E1}"/>
  <phoneticPr fontId="1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10</vt:i4>
      </vt:variant>
    </vt:vector>
  </HeadingPairs>
  <TitlesOfParts>
    <vt:vector size="19" baseType="lpstr">
      <vt:lpstr>Allocation OD 2019</vt:lpstr>
      <vt:lpstr>Allocation OD 2020</vt:lpstr>
      <vt:lpstr>Allocation OD 2021</vt:lpstr>
      <vt:lpstr>Allocation OD 2022</vt:lpstr>
      <vt:lpstr>Allocation OD 2023-1</vt:lpstr>
      <vt:lpstr>Allocation OD 2023-2</vt:lpstr>
      <vt:lpstr>Synthèse allocation</vt:lpstr>
      <vt:lpstr>Contribution aux ODD</vt:lpstr>
      <vt:lpstr>AI Friendly</vt:lpstr>
      <vt:lpstr>'Synthèse allocation'!_ftn1</vt:lpstr>
      <vt:lpstr>'Synthèse allocation'!_ftn2</vt:lpstr>
      <vt:lpstr>'Allocation OD 2019'!Zone_d_impression</vt:lpstr>
      <vt:lpstr>'Allocation OD 2020'!Zone_d_impression</vt:lpstr>
      <vt:lpstr>'Allocation OD 2021'!Zone_d_impression</vt:lpstr>
      <vt:lpstr>'Allocation OD 2022'!Zone_d_impression</vt:lpstr>
      <vt:lpstr>'Allocation OD 2023-1'!Zone_d_impression</vt:lpstr>
      <vt:lpstr>'Allocation OD 2023-2'!Zone_d_impression</vt:lpstr>
      <vt:lpstr>'Contribution aux ODD'!Zone_d_impression</vt:lpstr>
      <vt:lpstr>'Synthèse allocation'!Zone_d_impression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Ollivier, Glenn</dc:creator>
  <cp:lastModifiedBy>Alliot, Maxime</cp:lastModifiedBy>
  <cp:lastPrinted>2023-06-15T10:25:54Z</cp:lastPrinted>
  <dcterms:created xsi:type="dcterms:W3CDTF">2023-04-21T12:18:54Z</dcterms:created>
  <dcterms:modified xsi:type="dcterms:W3CDTF">2024-07-04T13:02:43Z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5b04b44-fe65-4c0a-a094-f1129d3224ff_Enabled">
    <vt:lpwstr>true</vt:lpwstr>
  </property>
  <property fmtid="{D5CDD505-2E9C-101B-9397-08002B2CF9AE}" pid="3" name="MSIP_Label_c5b04b44-fe65-4c0a-a094-f1129d3224ff_SetDate">
    <vt:lpwstr>2023-05-24T14:49:55Z</vt:lpwstr>
  </property>
  <property fmtid="{D5CDD505-2E9C-101B-9397-08002B2CF9AE}" pid="4" name="MSIP_Label_c5b04b44-fe65-4c0a-a094-f1129d3224ff_Method">
    <vt:lpwstr>Privileged</vt:lpwstr>
  </property>
  <property fmtid="{D5CDD505-2E9C-101B-9397-08002B2CF9AE}" pid="5" name="MSIP_Label_c5b04b44-fe65-4c0a-a094-f1129d3224ff_Name">
    <vt:lpwstr>C1-Public</vt:lpwstr>
  </property>
  <property fmtid="{D5CDD505-2E9C-101B-9397-08002B2CF9AE}" pid="6" name="MSIP_Label_c5b04b44-fe65-4c0a-a094-f1129d3224ff_SiteId">
    <vt:lpwstr>6eab6365-8194-49c6-a4d0-e2d1a0fbeb74</vt:lpwstr>
  </property>
  <property fmtid="{D5CDD505-2E9C-101B-9397-08002B2CF9AE}" pid="7" name="MSIP_Label_c5b04b44-fe65-4c0a-a094-f1129d3224ff_ActionId">
    <vt:lpwstr>b0491f9b-35cf-40fd-9d77-263f1feb29cc</vt:lpwstr>
  </property>
  <property fmtid="{D5CDD505-2E9C-101B-9397-08002B2CF9AE}" pid="8" name="MSIP_Label_c5b04b44-fe65-4c0a-a094-f1129d3224ff_ContentBits">
    <vt:lpwstr>0</vt:lpwstr>
  </property>
</Properties>
</file>