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U:\DFIN\DFINB\12-EMISSIONS PRETS\PR_GLOBAL\Green-Social-Theme Bond - Loan\Rapports Obligations durables\Rapport FY 2025\v finale Rapport allocations et impacts\"/>
    </mc:Choice>
  </mc:AlternateContent>
  <xr:revisionPtr revIDLastSave="0" documentId="13_ncr:1_{804F2840-0B81-41E2-BC7E-E9FF635A6C5A}" xr6:coauthVersionLast="47" xr6:coauthVersionMax="47" xr10:uidLastSave="{00000000-0000-0000-0000-000000000000}"/>
  <bookViews>
    <workbookView xWindow="-110" yWindow="-110" windowWidth="19420" windowHeight="10300" xr2:uid="{4B1A8DD1-2E1C-41CE-9E84-5E8673FF048C}"/>
  </bookViews>
  <sheets>
    <sheet name="Liste OD et projets" sheetId="11" r:id="rId1"/>
    <sheet name="Alloc des projets" sheetId="5" r:id="rId2"/>
    <sheet name="Méthodo" sheetId="1" r:id="rId3"/>
    <sheet name="Impacts des projets" sheetId="10" r:id="rId4"/>
    <sheet name="Contribution aux ODD" sheetId="13" r:id="rId5"/>
  </sheets>
  <definedNames>
    <definedName name="__123Graph_C" hidden="1">#REF!</definedName>
    <definedName name="__FDS_HYPERLINK_TOGGLE_STATE__" hidden="1">"ON"</definedName>
    <definedName name="__IntlFixup" hidden="1">TRUE</definedName>
    <definedName name="__IntlFixupTable" hidden="1">#REF!</definedName>
    <definedName name="__xlfn.BAHTTEXT" hidden="1">#NAME?</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996">#REF!</definedName>
    <definedName name="_dat1997">#REF!</definedName>
    <definedName name="_dat1998">#REF!</definedName>
    <definedName name="_dat1999">#REF!</definedName>
    <definedName name="_ExP1">#REF!</definedName>
    <definedName name="_ExP10">#REF!</definedName>
    <definedName name="_ExP11">#REF!</definedName>
    <definedName name="_ExP12">#REF!</definedName>
    <definedName name="_ExP13">#REF!</definedName>
    <definedName name="_ExP14">#REF!</definedName>
    <definedName name="_ExP15">#REF!</definedName>
    <definedName name="_ExP16">#REF!</definedName>
    <definedName name="_ExP17">#REF!</definedName>
    <definedName name="_ExP18">#REF!</definedName>
    <definedName name="_ExP19">#REF!</definedName>
    <definedName name="_ExP2">#REF!</definedName>
    <definedName name="_ExP20">#REF!</definedName>
    <definedName name="_ExP21">#REF!</definedName>
    <definedName name="_ExP22">#REF!</definedName>
    <definedName name="_ExP23">#REF!</definedName>
    <definedName name="_ExP24">#REF!</definedName>
    <definedName name="_ExP25">#REF!</definedName>
    <definedName name="_ExP26">#REF!</definedName>
    <definedName name="_ExP27">#REF!</definedName>
    <definedName name="_ExP3">#REF!</definedName>
    <definedName name="_ExP4">#REF!</definedName>
    <definedName name="_ExP5">#REF!</definedName>
    <definedName name="_ExP6">#REF!</definedName>
    <definedName name="_ExP7">#REF!</definedName>
    <definedName name="_ExP8">#REF!</definedName>
    <definedName name="_ExP9">#REF!</definedName>
    <definedName name="_ExR1">#REF!</definedName>
    <definedName name="_ExR2">#REF!</definedName>
    <definedName name="_ExR3">#REF!</definedName>
    <definedName name="_ExR4">#REF!</definedName>
    <definedName name="_xlnm._FilterDatabase" localSheetId="1" hidden="1">'Alloc des projets'!$G$17:$O$58</definedName>
    <definedName name="_xlnm._FilterDatabase" localSheetId="0" hidden="1">'Liste OD et projets'!$B$24:$J$127</definedName>
    <definedName name="_Fin1">#REF!</definedName>
    <definedName name="_Fin2">#REF!</definedName>
    <definedName name="_Imp2">#REF!,#REF!,#REF!,#REF!,#REF!</definedName>
    <definedName name="_Imp3">#REF!,#REF!,#REF!,#REF!,#REF!,#REF!</definedName>
    <definedName name="_IPC1" localSheetId="4">#REF!</definedName>
    <definedName name="_IPC1">#REF!</definedName>
    <definedName name="_IPC10" localSheetId="4">#REF!</definedName>
    <definedName name="_IPC10">#REF!</definedName>
    <definedName name="_ipc11" localSheetId="4">#REF!</definedName>
    <definedName name="_ipc11">#REF!</definedName>
    <definedName name="_ipc2" localSheetId="4">#REF!</definedName>
    <definedName name="_ipc2">#REF!</definedName>
    <definedName name="_IPC3" localSheetId="4">#REF!</definedName>
    <definedName name="_IPC3">#REF!</definedName>
    <definedName name="_IPC4" localSheetId="4">#REF!</definedName>
    <definedName name="_IPC4">#REF!</definedName>
    <definedName name="_IPC5" localSheetId="4">#REF!</definedName>
    <definedName name="_IPC5">#REF!</definedName>
    <definedName name="_IPC6" localSheetId="4">#REF!</definedName>
    <definedName name="_IPC6">#REF!</definedName>
    <definedName name="_IPC7" localSheetId="4">#REF!</definedName>
    <definedName name="_IPC7">#REF!</definedName>
    <definedName name="_IPC8" localSheetId="4">#REF!</definedName>
    <definedName name="_IPC8">#REF!</definedName>
    <definedName name="_IPC9" localSheetId="4">#REF!</definedName>
    <definedName name="_IPC9">#REF!</definedName>
    <definedName name="_Order1" hidden="1">255</definedName>
    <definedName name="_Order2" hidden="1">255</definedName>
    <definedName name="_sf1" localSheetId="4">#REF!</definedName>
    <definedName name="_sf1">#REF!</definedName>
    <definedName name="_sf10" localSheetId="4">#REF!</definedName>
    <definedName name="_sf10">#REF!</definedName>
    <definedName name="_sf11" localSheetId="4">#REF!</definedName>
    <definedName name="_sf11">#REF!</definedName>
    <definedName name="_sf2" localSheetId="4">#REF!</definedName>
    <definedName name="_sf2">#REF!</definedName>
    <definedName name="_sf3" localSheetId="4">#REF!</definedName>
    <definedName name="_sf3">#REF!</definedName>
    <definedName name="_sf4" localSheetId="4">#REF!</definedName>
    <definedName name="_sf4">#REF!</definedName>
    <definedName name="_sf5" localSheetId="4">#REF!</definedName>
    <definedName name="_sf5">#REF!</definedName>
    <definedName name="_sf6" localSheetId="4">#REF!</definedName>
    <definedName name="_sf6">#REF!</definedName>
    <definedName name="_sf7" localSheetId="4">#REF!</definedName>
    <definedName name="_sf7">#REF!</definedName>
    <definedName name="_sf8" localSheetId="4">#REF!</definedName>
    <definedName name="_sf8">#REF!</definedName>
    <definedName name="_sf9" localSheetId="4">#REF!</definedName>
    <definedName name="_sf9">#REF!</definedName>
    <definedName name="_TRI10">#REF!</definedName>
    <definedName name="_use1">#REF!</definedName>
    <definedName name="_use10">#REF!</definedName>
    <definedName name="_use2">#REF!</definedName>
    <definedName name="_use3">#REF!</definedName>
    <definedName name="_use4">#REF!</definedName>
    <definedName name="_use5">#REF!</definedName>
    <definedName name="_use6">#REF!</definedName>
    <definedName name="_use7">#REF!</definedName>
    <definedName name="_use8">#REF!</definedName>
    <definedName name="_use9">#REF!</definedName>
    <definedName name="a" localSheetId="4">#REF!</definedName>
    <definedName name="a">#REF!</definedName>
    <definedName name="à" localSheetId="4" hidden="1">{#N/A,#N/A,FALSE,"Centrale Géo";#N/A,#N/A,FALSE,"Gémeaux";#N/A,#N/A,FALSE,"Clos la Garenne";#N/A,#N/A,FALSE,"ADEF";#N/A,#N/A,FALSE,"Réseau"}</definedName>
    <definedName name="à" localSheetId="3" hidden="1">{#N/A,#N/A,FALSE,"Centrale Géo";#N/A,#N/A,FALSE,"Gémeaux";#N/A,#N/A,FALSE,"Clos la Garenne";#N/A,#N/A,FALSE,"ADEF";#N/A,#N/A,FALSE,"Réseau"}</definedName>
    <definedName name="à" localSheetId="0" hidden="1">{#N/A,#N/A,FALSE,"Centrale Géo";#N/A,#N/A,FALSE,"Gémeaux";#N/A,#N/A,FALSE,"Clos la Garenne";#N/A,#N/A,FALSE,"ADEF";#N/A,#N/A,FALSE,"Réseau"}</definedName>
    <definedName name="à" hidden="1">{#N/A,#N/A,FALSE,"Centrale Géo";#N/A,#N/A,FALSE,"Gémeaux";#N/A,#N/A,FALSE,"Clos la Garenne";#N/A,#N/A,FALSE,"ADEF";#N/A,#N/A,FALSE,"Réseau"}</definedName>
    <definedName name="aaaaa" localSheetId="4" hidden="1">{"'Feuil1'!$A$1:$Y$50"}</definedName>
    <definedName name="aaaaa" localSheetId="3" hidden="1">{"'Feuil1'!$A$1:$Y$50"}</definedName>
    <definedName name="aaaaa" localSheetId="0" hidden="1">{"'Feuil1'!$A$1:$Y$50"}</definedName>
    <definedName name="aaaaa" hidden="1">{"'Feuil1'!$A$1:$Y$50"}</definedName>
    <definedName name="abc" hidden="1">#REF!</definedName>
    <definedName name="Accounts">#REF!</definedName>
    <definedName name="Actifs">#REF!</definedName>
    <definedName name="Add_Capex">#REF!</definedName>
    <definedName name="Add_NDP">#REF!</definedName>
    <definedName name="Add_NOI">#REF!</definedName>
    <definedName name="Addr_CFM">#REF!</definedName>
    <definedName name="Address">#REF!</definedName>
    <definedName name="Address_1">#REF!</definedName>
    <definedName name="Address_2">#REF!</definedName>
    <definedName name="Anglet" localSheetId="4" hidden="1">#REF!</definedName>
    <definedName name="Anglet" hidden="1">#REF!</definedName>
    <definedName name="ANNEE">#REF!</definedName>
    <definedName name="Annees">#REF!</definedName>
    <definedName name="anscount" hidden="1">1</definedName>
    <definedName name="Area">#REF!</definedName>
    <definedName name="Area1">#REF!</definedName>
    <definedName name="Area10">#REF!</definedName>
    <definedName name="Area2">#REF!</definedName>
    <definedName name="area3">#REF!</definedName>
    <definedName name="area4">#REF!</definedName>
    <definedName name="area5">#REF!</definedName>
    <definedName name="area6">#REF!</definedName>
    <definedName name="area7">#REF!</definedName>
    <definedName name="area8">#REF!</definedName>
    <definedName name="area9">#REF!</definedName>
    <definedName name="areas">#REF!</definedName>
    <definedName name="ARRETE">#REF!</definedName>
    <definedName name="AS2DocOpenMode" hidden="1">"AS2DocumentEdit"</definedName>
    <definedName name="assetlife">#REF!</definedName>
    <definedName name="Assumptions" localSheetId="4">#REF!</definedName>
    <definedName name="Assumptions">#REF!</definedName>
    <definedName name="auto_sizing" localSheetId="4">#REF!</definedName>
    <definedName name="auto_sizing">#REF!</definedName>
    <definedName name="auto_sizing_copy" localSheetId="4">#REF!</definedName>
    <definedName name="auto_sizing_copy">#REF!</definedName>
    <definedName name="aze" hidden="1">IF(COUNTA(#REF!)=0,0,INDEX(#REF!,MATCH(ROW(#REF!),#REF!,TRUE)))+1</definedName>
    <definedName name="bank" localSheetId="4">#REF!</definedName>
    <definedName name="bank">#REF!</definedName>
    <definedName name="base">#REF!</definedName>
    <definedName name="_xlnm.Database">#REF!</definedName>
    <definedName name="Base_rental_stream_analysis" localSheetId="4">#REF!</definedName>
    <definedName name="Base_rental_stream_analysis">#REF!</definedName>
    <definedName name="base1">#REF!</definedName>
    <definedName name="base4">#REF!</definedName>
    <definedName name="base5">#REF!</definedName>
    <definedName name="bbb" localSheetId="4" hidden="1">{"'Feuil1'!$A$1:$Y$50"}</definedName>
    <definedName name="bbb" localSheetId="3" hidden="1">{"'Feuil1'!$A$1:$Y$50"}</definedName>
    <definedName name="bbb" localSheetId="0" hidden="1">{"'Feuil1'!$A$1:$Y$50"}</definedName>
    <definedName name="bbb" hidden="1">{"'Feuil1'!$A$1:$Y$50"}</definedName>
    <definedName name="BdBranches">#REF!</definedName>
    <definedName name="BdD" localSheetId="4">#REF!</definedName>
    <definedName name="BdD">#REF!</definedName>
    <definedName name="BdDic" localSheetId="4">#REF!</definedName>
    <definedName name="BdDic">#REF!</definedName>
    <definedName name="Bldg_Rating">#REF!</definedName>
    <definedName name="Broker">#REF!</definedName>
    <definedName name="CA">#REF!</definedName>
    <definedName name="Capex">#REF!</definedName>
    <definedName name="CASHFLOW" localSheetId="4">#REF!</definedName>
    <definedName name="CASHFLOW">#REF!</definedName>
    <definedName name="ccc" localSheetId="4" hidden="1">{"'Feuil1'!$A$1:$Y$50"}</definedName>
    <definedName name="ccc" localSheetId="3" hidden="1">{"'Feuil1'!$A$1:$Y$50"}</definedName>
    <definedName name="ccc" localSheetId="0" hidden="1">{"'Feuil1'!$A$1:$Y$50"}</definedName>
    <definedName name="ccc" hidden="1">{"'Feuil1'!$A$1:$Y$50"}</definedName>
    <definedName name="Champ">#REF!</definedName>
    <definedName name="Champ2" localSheetId="4">#REF!</definedName>
    <definedName name="Champ2">#REF!</definedName>
    <definedName name="chiffre">#REF!</definedName>
    <definedName name="City">#REF!</definedName>
    <definedName name="classif">#REF!</definedName>
    <definedName name="classif4">#REF!</definedName>
    <definedName name="classif5">#REF!</definedName>
    <definedName name="closingdate">#REF!</definedName>
    <definedName name="CODE_EUROSTAT_RANGE">OFFSET(#REF!,1,0,COUNTA(#REF!))</definedName>
    <definedName name="Completion">#REF!</definedName>
    <definedName name="corpPPA_indexation">#REF!</definedName>
    <definedName name="corpPPA_indextype">#REF!</definedName>
    <definedName name="corpPPA_infl">#REF!</definedName>
    <definedName name="corpPPA_length">#REF!</definedName>
    <definedName name="corpPPA_scenario">#REF!</definedName>
    <definedName name="Costeconstr">#REF!</definedName>
    <definedName name="CREPPA_scenario">#REF!</definedName>
    <definedName name="CritereGB">#REF!</definedName>
    <definedName name="D" localSheetId="4">MATCH(0.01,End_Bal,-1)+1</definedName>
    <definedName name="D">MATCH(0.01,End_Bal,-1)+1</definedName>
    <definedName name="DATA_RANGE">OFFSET(#REF!,1,0,COUNTA(#REF!))</definedName>
    <definedName name="datab">#REF!</definedName>
    <definedName name="DATE">#REF!</definedName>
    <definedName name="date1" localSheetId="4">#REF!</definedName>
    <definedName name="date1">#REF!</definedName>
    <definedName name="datesoblig" localSheetId="4">#REF!</definedName>
    <definedName name="datesoblig">#REF!</definedName>
    <definedName name="debt_sizing" localSheetId="4">#REF!</definedName>
    <definedName name="debt_sizing">#REF!</definedName>
    <definedName name="def" localSheetId="4" hidden="1">#REF!</definedName>
    <definedName name="def" hidden="1">#REF!</definedName>
    <definedName name="Direction_investisseur" localSheetId="4">#REF!</definedName>
    <definedName name="Direction_investisseur">#REF!</definedName>
    <definedName name="DISCOUNTR_SCENARIO_RANGE">OFFSET(#REF!,1,0,COUNTA(#REF!)-1)</definedName>
    <definedName name="DOMAINES">#REF!</definedName>
    <definedName name="donnee">#REF!</definedName>
    <definedName name="Downtime">#REF!</definedName>
    <definedName name="DScase">#REF!</definedName>
    <definedName name="DurAmGOCOMPL">#REF!</definedName>
    <definedName name="DURE">#REF!</definedName>
    <definedName name="e">6.55957</definedName>
    <definedName name="eee">#REF!</definedName>
    <definedName name="END_YEAR_RANGE">OFFSET(#REF!,1,0,COUNT(#REF!)+1)</definedName>
    <definedName name="ENSEMBLE">#REF!</definedName>
    <definedName name="entetab" localSheetId="4">#REF!</definedName>
    <definedName name="entetab">#REF!</definedName>
    <definedName name="ENTITE_P" localSheetId="4">#REF!</definedName>
    <definedName name="ENTITE_P">#REF!</definedName>
    <definedName name="Equi_RENT" localSheetId="4">#REF!</definedName>
    <definedName name="Equi_RENT">#REF!</definedName>
    <definedName name="Equi_RES" localSheetId="4">#REF!</definedName>
    <definedName name="Equi_RES">#REF!</definedName>
    <definedName name="Equi_STRATEGY" localSheetId="4">#REF!</definedName>
    <definedName name="Equi_STRATEGY">#REF!</definedName>
    <definedName name="EtpConst">#REF!</definedName>
    <definedName name="EtpProdChal">#REF!</definedName>
    <definedName name="EtpProdElec">#REF!</definedName>
    <definedName name="Euro" localSheetId="4">#REF!</definedName>
    <definedName name="Euro">#REF!</definedName>
    <definedName name="ExCD1">#REF!</definedName>
    <definedName name="ExCD2">#REF!</definedName>
    <definedName name="ExCD3">#REF!</definedName>
    <definedName name="ExCD4">#REF!</definedName>
    <definedName name="ExCDH1">#REF!,#REF!,#REF!</definedName>
    <definedName name="ExCDH2">#REF!</definedName>
    <definedName name="ExCDIR">#REF!</definedName>
    <definedName name="ExCF1">#REF!</definedName>
    <definedName name="ExCF2">#REF!</definedName>
    <definedName name="ExCF3">#REF!</definedName>
    <definedName name="ExCF4">#REF!</definedName>
    <definedName name="ExCFH1">#REF!,#REF!,#REF!</definedName>
    <definedName name="ExCFH2">#REF!</definedName>
    <definedName name="ExCFIR">#REF!</definedName>
    <definedName name="ExitPrice">#REF!</definedName>
    <definedName name="ExJD1">#REF!</definedName>
    <definedName name="ExJD2">#REF!</definedName>
    <definedName name="ExJD3">#REF!</definedName>
    <definedName name="ExJD4">#REF!</definedName>
    <definedName name="ExJDH1">#REF!,#REF!,#REF!</definedName>
    <definedName name="ExJDH2">#REF!</definedName>
    <definedName name="ExJDIR">#REF!</definedName>
    <definedName name="export">#REF!</definedName>
    <definedName name="ExRH1">#REF!,#REF!,#REF!</definedName>
    <definedName name="ExRH2">#REF!</definedName>
    <definedName name="ExRIR">#REF!</definedName>
    <definedName name="ExSC">#REF!</definedName>
    <definedName name="ExSD1">#REF!</definedName>
    <definedName name="ExSD2">#REF!</definedName>
    <definedName name="ExSD3">#REF!</definedName>
    <definedName name="ExSD4">#REF!</definedName>
    <definedName name="ExSDH1">#REF!,#REF!,#REF!</definedName>
    <definedName name="ExSDH2">#REF!</definedName>
    <definedName name="ExSDIR">#REF!</definedName>
    <definedName name="External_Parking">#REF!</definedName>
    <definedName name="financing_active">#REF!</definedName>
    <definedName name="financing_amount">#REF!</definedName>
    <definedName name="financing_date">#REF!</definedName>
    <definedName name="FLOW_TYPE_RANGE">OFFSET(#REF!,1,0,COUNTA(#REF!))</definedName>
    <definedName name="_xlnm.Recorder" localSheetId="4">#REF!</definedName>
    <definedName name="_xlnm.Recorder">#REF!</definedName>
    <definedName name="Foy">#REF!</definedName>
    <definedName name="fr" localSheetId="4" hidden="1">{#N/A,#N/A,FALSE,"Centrale Géo";#N/A,#N/A,FALSE,"Gémeaux";#N/A,#N/A,FALSE,"Clos la Garenne";#N/A,#N/A,FALSE,"ADEF";#N/A,#N/A,FALSE,"Réseau"}</definedName>
    <definedName name="fr" localSheetId="3" hidden="1">{#N/A,#N/A,FALSE,"Centrale Géo";#N/A,#N/A,FALSE,"Gémeaux";#N/A,#N/A,FALSE,"Clos la Garenne";#N/A,#N/A,FALSE,"ADEF";#N/A,#N/A,FALSE,"Réseau"}</definedName>
    <definedName name="fr" localSheetId="0" hidden="1">{#N/A,#N/A,FALSE,"Centrale Géo";#N/A,#N/A,FALSE,"Gémeaux";#N/A,#N/A,FALSE,"Clos la Garenne";#N/A,#N/A,FALSE,"ADEF";#N/A,#N/A,FALSE,"Réseau"}</definedName>
    <definedName name="fr" hidden="1">{#N/A,#N/A,FALSE,"Centrale Géo";#N/A,#N/A,FALSE,"Gémeaux";#N/A,#N/A,FALSE,"Clos la Garenne";#N/A,#N/A,FALSE,"ADEF";#N/A,#N/A,FALSE,"Réseau"}</definedName>
    <definedName name="gearing">#REF!</definedName>
    <definedName name="Geco" localSheetId="4">#REF!</definedName>
    <definedName name="Geco">#REF!</definedName>
    <definedName name="Geo">#REF!</definedName>
    <definedName name="GEO_SHARE_RANGE">OFFSET(#REF!,1,0,COUNTA(#REF!))</definedName>
    <definedName name="GesChal">#REF!</definedName>
    <definedName name="GesElec">#REF!</definedName>
    <definedName name="Growth1" localSheetId="4">#REF!</definedName>
    <definedName name="Growth1">#REF!</definedName>
    <definedName name="Growth10" localSheetId="4">#REF!</definedName>
    <definedName name="Growth10">#REF!</definedName>
    <definedName name="Growth2" localSheetId="4">#REF!</definedName>
    <definedName name="Growth2">#REF!</definedName>
    <definedName name="Growth3" localSheetId="4">#REF!</definedName>
    <definedName name="Growth3">#REF!</definedName>
    <definedName name="Growth4" localSheetId="4">#REF!</definedName>
    <definedName name="Growth4">#REF!</definedName>
    <definedName name="Growth5" localSheetId="4">#REF!</definedName>
    <definedName name="Growth5">#REF!</definedName>
    <definedName name="Growth6" localSheetId="4">#REF!</definedName>
    <definedName name="Growth6">#REF!</definedName>
    <definedName name="Growth7" localSheetId="4">#REF!</definedName>
    <definedName name="Growth7">#REF!</definedName>
    <definedName name="Growth8" localSheetId="4">#REF!</definedName>
    <definedName name="Growth8">#REF!</definedName>
    <definedName name="Growth9" localSheetId="4">#REF!</definedName>
    <definedName name="Growth9">#REF!</definedName>
    <definedName name="H">#REF!,#REF!,#REF!,#REF!,#REF!,#REF!</definedName>
    <definedName name="H_AXIS_RANGE">OFFSET(#REF!,1,0,COUNTA(#REF!)-COUNTIF(#REF!,""))</definedName>
    <definedName name="Header1" localSheetId="4" hidden="1">IF(COUNTA(#REF!)=0,0,INDEX(#REF!,MATCH(ROW(#REF!),#REF!,TRUE)))+1</definedName>
    <definedName name="Header1" hidden="1">IF(COUNTA(#REF!)=0,0,INDEX(#REF!,MATCH(ROW(#REF!),#REF!,TRUE)))+1</definedName>
    <definedName name="Header2" localSheetId="4" hidden="1">#REF!-1 &amp; "." &amp; MAX(1,COUNTA(INDEX(#REF!,MATCH(#REF!-1,#REF!,FALSE)):#REF!))</definedName>
    <definedName name="Header2" hidden="1">#REF!-1 &amp; "." &amp; MAX(1,COUNTA(INDEX(#REF!,MATCH(#REF!-1,#REF!,FALSE)):#REF!))</definedName>
    <definedName name="HTML_CodePage" hidden="1">1252</definedName>
    <definedName name="HTML_Control" localSheetId="4" hidden="1">{"'Feuil1'!$A$1:$Y$50"}</definedName>
    <definedName name="HTML_Control" localSheetId="3" hidden="1">{"'Feuil1'!$A$1:$Y$50"}</definedName>
    <definedName name="HTML_Control" localSheetId="0" hidden="1">{"'Feuil1'!$A$1:$Y$50"}</definedName>
    <definedName name="HTML_Control" hidden="1">{"'Feuil1'!$A$1:$Y$50"}</definedName>
    <definedName name="HTML_Description" hidden="1">""</definedName>
    <definedName name="HTML_Email" hidden="1">""</definedName>
    <definedName name="HTML_Header" hidden="1">"Feuil1"</definedName>
    <definedName name="HTML_LastUpdate" hidden="1">"12/02/2003"</definedName>
    <definedName name="HTML_LineAfter" hidden="1">FALSE</definedName>
    <definedName name="HTML_LineBefore" hidden="1">FALSE</definedName>
    <definedName name="HTML_Name" hidden="1">"CGC"</definedName>
    <definedName name="HTML_OBDlg2" hidden="1">TRUE</definedName>
    <definedName name="HTML_OBDlg4" hidden="1">TRUE</definedName>
    <definedName name="HTML_OS" hidden="1">0</definedName>
    <definedName name="HTML_PathFile" hidden="1">"D:\B Martin\MonHTML.htm"</definedName>
    <definedName name="HTML_Title" hidden="1">"sch_proj_12mw"</definedName>
    <definedName name="IBI">#REF!</definedName>
    <definedName name="ID">#REF!</definedName>
    <definedName name="Immeubel" localSheetId="4">#REF!</definedName>
    <definedName name="Immeubel">#REF!</definedName>
    <definedName name="Immeuble" localSheetId="4">#REF!</definedName>
    <definedName name="Immeuble">#REF!</definedName>
    <definedName name="ImpNett01">#REF!,#REF!,#REF!,#REF!,#REF!,#REF!,#REF!,#REF!,#REF!,#REF!,#REF!,#REF!,#REF!,#REF!,#REF!,#REF!,#REF!,#REF!,#REF!,#REF!,#REF!,#REF!,#REF!,#REF!,#REF!,#REF!,#REF!</definedName>
    <definedName name="ImpNett02">#REF!,#REF!,#REF!,#REF!,#REF!,#REF!,#REF!,#REF!,#REF!,#REF!,#REF!,#REF!,#REF!,#REF!,#REF!,#REF!,#REF!,#REF!,#REF!,#REF!,#REF!,#REF!,#REF!,#REF!</definedName>
    <definedName name="ImpNett03">#REF!,#REF!,#REF!,#REF!,#REF!,#REF!,#REF!,#REF!,#REF!,#REF!,#REF!,#REF!,#REF!,#REF!,#REF!,#REF!</definedName>
    <definedName name="indextariff_activ">#REF!</definedName>
    <definedName name="indextariff_diff">#REF!</definedName>
    <definedName name="infl_scenar">#REF!</definedName>
    <definedName name="Inflation">#REF!</definedName>
    <definedName name="Inflation_timing">#REF!</definedName>
    <definedName name="Inflations">#REF!</definedName>
    <definedName name="INSTALLATION_SCENARIO_RANGE">OFFSET(#REF!,1,0,COUNTA(#REF!)-1)</definedName>
    <definedName name="Internal_Parking" localSheetId="4">#REF!</definedName>
    <definedName name="Internal_Parking">#REF!</definedName>
    <definedName name="Investment" localSheetId="4">#REF!</definedName>
    <definedName name="Investmen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"XLL"</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"c100"</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"c360"</definedName>
    <definedName name="IQ_EBIT_SBC_ACT_OR_EST_CIQ" hidden="1">"c4841"</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"c373"</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CURRENCY" hidden="1">"c2140"</definedName>
    <definedName name="IQ_EST_CURRENCY_CIQ" hidden="1">"c4769"</definedName>
    <definedName name="IQ_EST_DATE" hidden="1">"c1634"</definedName>
    <definedName name="IQ_EST_DATE_CIQ" hidden="1">"c4770"</definedName>
    <definedName name="IQ_EST_EPS_GROWTH_1YR" hidden="1">"c1636"</definedName>
    <definedName name="IQ_EST_EPS_GROWTH_1YR_CIQ" hidden="1">"c3628"</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FOOTNOTE" hidden="1">"c4540"</definedName>
    <definedName name="IQ_EST_FOOTNOTE_CIQ" hidden="1">"c12022"</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"c907"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"10/18/2012 14:50:10"</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_CIQ" hidden="1">"c5012"</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RETURN_ASSETS_FDIC" hidden="1">"c6731"</definedName>
    <definedName name="IQ_PREV_MONTHLY_FACTOR" hidden="1">"c8973"</definedName>
    <definedName name="IQ_PREV_MONTHLY_FACTOR_DATE" hidden="1">"c8974"</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"c1122"</definedName>
    <definedName name="IQ_REVENUE_ACT_OR_EST_CIQ" hidden="1">"c5059"</definedName>
    <definedName name="IQ_REVENUE_EST" hidden="1">"c1126"</definedName>
    <definedName name="IQ_REVENUE_EST_CIQ" hidden="1">"c3616"</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"19/03/2009 11:55:50"</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R_Ref">#REF!</definedName>
    <definedName name="IRR_Removal1">#REF!</definedName>
    <definedName name="IRR_Removal2">#REF!</definedName>
    <definedName name="ISTAT" localSheetId="4">#REF!</definedName>
    <definedName name="ISTAT">#REF!</definedName>
    <definedName name="jaennee" localSheetId="4" hidden="1">#REF!</definedName>
    <definedName name="jaennee" hidden="1">#REF!</definedName>
    <definedName name="jjj" localSheetId="4" hidden="1">{"'Feuil1'!$A$1:$Y$50"}</definedName>
    <definedName name="jjj" localSheetId="3" hidden="1">{"'Feuil1'!$A$1:$Y$50"}</definedName>
    <definedName name="jjj" localSheetId="0" hidden="1">{"'Feuil1'!$A$1:$Y$50"}</definedName>
    <definedName name="jjj" hidden="1">{"'Feuil1'!$A$1:$Y$50"}</definedName>
    <definedName name="jlkjdf" hidden="1">#REF!</definedName>
    <definedName name="junior_active">#REF!</definedName>
    <definedName name="junior_active2">#REF!</definedName>
    <definedName name="junior_active3">#REF!</definedName>
    <definedName name="junior_active4">#REF!</definedName>
    <definedName name="junior_amount">#REF!</definedName>
    <definedName name="junior_amount2">#REF!</definedName>
    <definedName name="junior_amount3">#REF!</definedName>
    <definedName name="junior_amount4">#REF!</definedName>
    <definedName name="junior_date">#REF!</definedName>
    <definedName name="junior_dscr">#REF!</definedName>
    <definedName name="junior_rate">#REF!</definedName>
    <definedName name="junior_tenor">#REF!</definedName>
    <definedName name="junior_upfront">#REF!</definedName>
    <definedName name="landacq">#REF!</definedName>
    <definedName name="landcca">#REF!</definedName>
    <definedName name="Last_Refresh" localSheetId="4">#REF!</definedName>
    <definedName name="Last_Refresh">#REF!</definedName>
    <definedName name="leasefactor">#REF!</definedName>
    <definedName name="lfee" localSheetId="4">#REF!</definedName>
    <definedName name="lfee">#REF!</definedName>
    <definedName name="Lignes">#REF!</definedName>
    <definedName name="limcount" hidden="1">1</definedName>
    <definedName name="Liste">#REF!</definedName>
    <definedName name="Liste_fonds">#REF!</definedName>
    <definedName name="Loc_Areas">#REF!</definedName>
    <definedName name="Loc_Bldgs">#REF!</definedName>
    <definedName name="Loc_Breaks">#REF!</definedName>
    <definedName name="Loc_Ends">#REF!</definedName>
    <definedName name="loc_leases">#REF!</definedName>
    <definedName name="loc_pkgs">#REF!</definedName>
    <definedName name="loc_plots">#REF!</definedName>
    <definedName name="loc_rating">#REF!</definedName>
    <definedName name="loc_rentfrees">#REF!</definedName>
    <definedName name="loc_rents">#REF!</definedName>
    <definedName name="loc_starts">#REF!</definedName>
    <definedName name="loc_tenants">#REF!</definedName>
    <definedName name="loc_uses">#REF!</definedName>
    <definedName name="loc_vacancys">#REF!</definedName>
    <definedName name="LossRentIns" localSheetId="4">#REF!</definedName>
    <definedName name="LossRentIns">#REF!</definedName>
    <definedName name="m" localSheetId="4" hidden="1">#REF!</definedName>
    <definedName name="m" hidden="1">#REF!</definedName>
    <definedName name="Market_Rent">#REF!</definedName>
    <definedName name="market_tariff">#REF!</definedName>
    <definedName name="market_tariff_corp">#REF!</definedName>
    <definedName name="market_tariff_DS">#REF!</definedName>
    <definedName name="MDRA_paste">#REF!</definedName>
    <definedName name="meme">#REF!</definedName>
    <definedName name="MFee" localSheetId="4">#REF!</definedName>
    <definedName name="MFee">#REF!</definedName>
    <definedName name="Mkt_Rents">#REF!</definedName>
    <definedName name="mktrent_use1">#REF!</definedName>
    <definedName name="mktrent_use10">#REF!</definedName>
    <definedName name="mktrent_use2">#REF!</definedName>
    <definedName name="mktrent_use3">#REF!</definedName>
    <definedName name="mktrent_use4">#REF!</definedName>
    <definedName name="mktrent_use5">#REF!</definedName>
    <definedName name="mktrent_use6">#REF!</definedName>
    <definedName name="mktrent_use7">#REF!</definedName>
    <definedName name="mktrent_use8">#REF!</definedName>
    <definedName name="mktrent_use9">#REF!</definedName>
    <definedName name="Mktrg">#REF!</definedName>
    <definedName name="mouvement_résultat" localSheetId="4">#REF!</definedName>
    <definedName name="mouvement_résultat">#REF!</definedName>
    <definedName name="MoyenneGLOB" localSheetId="4">#REF!</definedName>
    <definedName name="MoyenneGLOB">#REF!</definedName>
    <definedName name="MoyenneGWEN" localSheetId="4">#REF!</definedName>
    <definedName name="MoyenneGWEN">#REF!</definedName>
    <definedName name="MoyenneNETD" localSheetId="4">#REF!</definedName>
    <definedName name="MoyenneNETD">#REF!</definedName>
    <definedName name="MoyenneRISH" localSheetId="4">#REF!</definedName>
    <definedName name="MoyenneRISH">#REF!</definedName>
    <definedName name="N__I" localSheetId="4">#REF!</definedName>
    <definedName name="N__I">#REF!</definedName>
    <definedName name="N__M" localSheetId="4">#REF!</definedName>
    <definedName name="N__M">#REF!</definedName>
    <definedName name="N__P" localSheetId="4">#REF!</definedName>
    <definedName name="N__P">#REF!</definedName>
    <definedName name="Name">#REF!</definedName>
    <definedName name="Nom_fonds">#REF!</definedName>
    <definedName name="NOM_I" localSheetId="4">#REF!</definedName>
    <definedName name="NOM_I">#REF!</definedName>
    <definedName name="NOM_M" localSheetId="4">#REF!</definedName>
    <definedName name="NOM_M">#REF!</definedName>
    <definedName name="NOM_P" localSheetId="4">#REF!</definedName>
    <definedName name="NOM_P">#REF!</definedName>
    <definedName name="note">#REF!</definedName>
    <definedName name="NSBP">#REF!</definedName>
    <definedName name="Number_of_Payments" localSheetId="4">MATCH(0.01,End_Bal,-1)+1</definedName>
    <definedName name="Number_of_Payments" localSheetId="3">MATCH(0.01,End_Bal,-1)+1</definedName>
    <definedName name="Number_of_Payments" localSheetId="0">MATCH(0.01,End_Bal,-1)+1</definedName>
    <definedName name="Number_of_Payments">MATCH(0.01,End_Bal,-1)+1</definedName>
    <definedName name="oblig">#REF!</definedName>
    <definedName name="Output">#REF!</definedName>
    <definedName name="Payment_Date" localSheetId="4">DATE(YEAR(Loan_Start),MONTH(Loan_Start)+Payment_Number,DAY(Loan_Start))</definedName>
    <definedName name="Payment_Date" localSheetId="3">DATE(YEAR(Loan_Start),MONTH(Loan_Start)+Payment_Number,DAY(Loan_Start))</definedName>
    <definedName name="Payment_Date" localSheetId="0">DATE(YEAR(Loan_Start),MONTH(Loan_Start)+Payment_Number,DAY(Loan_Start))</definedName>
    <definedName name="Payment_Date">DATE(YEAR(Loan_Start),MONTH(Loan_Start)+Payment_Number,DAY(Loan_Start))</definedName>
    <definedName name="Print" localSheetId="4">#REF!</definedName>
    <definedName name="Print">#REF!</definedName>
    <definedName name="Print_Area_Reset" localSheetId="4">OFFSET(Full_Print,0,0,Last_Row)</definedName>
    <definedName name="Print_Area_Reset" localSheetId="3">OFFSET(Full_Print,0,0,Last_Row)</definedName>
    <definedName name="Print_Area_Reset" localSheetId="0">OFFSET(Full_Print,0,0,Last_Row)</definedName>
    <definedName name="Print_Area_Reset">OFFSET(Full_Print,0,0,Last_Row)</definedName>
    <definedName name="PrintDebtQ1">#REF!</definedName>
    <definedName name="PrintDebtQ2">#REF!</definedName>
    <definedName name="PrintDebtY1">#REF!</definedName>
    <definedName name="printDebtY2">#REF!</definedName>
    <definedName name="PrintFCPRQ">#REF!</definedName>
    <definedName name="PrintFCPRY">#REF!</definedName>
    <definedName name="PrintTaxQ">#REF!</definedName>
    <definedName name="PrintTaxY">#REF!</definedName>
    <definedName name="PrintULQ">#REF!</definedName>
    <definedName name="PrintULY">#REF!</definedName>
    <definedName name="PRODUCTIVITY_DIRECT_WIND_ONSHORE">#REF!</definedName>
    <definedName name="PRODUCTIVITY_INDIRECT_WIND_ONSHORE">#REF!</definedName>
    <definedName name="Profit" localSheetId="4">#REF!</definedName>
    <definedName name="Profit">#REF!</definedName>
    <definedName name="Prorata">13*(12/12)</definedName>
    <definedName name="Prorata_f_pension">13*(9/12)</definedName>
    <definedName name="PS">#REF!</definedName>
    <definedName name="PUISSANCE_EOLIENNE">#REF!</definedName>
    <definedName name="PUISSANCE_PARC">#REF!</definedName>
    <definedName name="RDMP_Linéaire">#REF!</definedName>
    <definedName name="RDMP_Puissance">#REF!</definedName>
    <definedName name="RDMP_Unité">#REF!</definedName>
    <definedName name="REF_BRANCHE_ESTAT_FR_2009_RANGE">OFFSET(#REF!,1,0,COUNTA(#REF!))</definedName>
    <definedName name="REF_BRANCHE_INSEE_FR_2011_RANGE">OFFSET(#REF!,1,0,COUNTA(#REF!))</definedName>
    <definedName name="refb." localSheetId="4">#REF!</definedName>
    <definedName name="refb.">#REF!</definedName>
    <definedName name="Refurbishement">#REF!</definedName>
    <definedName name="Rent_Comps">#REF!</definedName>
    <definedName name="Rental_stream" localSheetId="4">#REF!</definedName>
    <definedName name="Rental_stream">#REF!</definedName>
    <definedName name="Rental_Stream_">#REF!</definedName>
    <definedName name="Rental_stream_analysis__Including_reversion_to_market_and_ISTAT" localSheetId="4">#REF!</definedName>
    <definedName name="Rental_stream_analysis__Including_reversion_to_market_and_ISTAT">#REF!</definedName>
    <definedName name="repères">#REF!</definedName>
    <definedName name="Repo_debt"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rt" localSheetId="4" hidden="1">{"'Feuil1'!$A$1:$Y$50"}</definedName>
    <definedName name="rrt" localSheetId="3" hidden="1">{"'Feuil1'!$A$1:$Y$50"}</definedName>
    <definedName name="rrt" localSheetId="0" hidden="1">{"'Feuil1'!$A$1:$Y$50"}</definedName>
    <definedName name="rrt" hidden="1">{"'Feuil1'!$A$1:$Y$50"}</definedName>
    <definedName name="Sale_Comps">#REF!</definedName>
    <definedName name="Sale_Method">#REF!</definedName>
    <definedName name="Sale_Tax">#REF!</definedName>
    <definedName name="Sale1">#REF!</definedName>
    <definedName name="Sale2">#REF!</definedName>
    <definedName name="Sales">#REF!</definedName>
    <definedName name="scenario">#REF!</definedName>
    <definedName name="SECTOR_EUROSTAT_RANGE">OFFSET(#REF!,1,0,COUNTA(#REF!))</definedName>
    <definedName name="Seller">#REF!</definedName>
    <definedName name="sencount" hidden="1">1</definedName>
    <definedName name="Sensi_Ref">#REF!</definedName>
    <definedName name="ServCh." localSheetId="4">#REF!</definedName>
    <definedName name="ServCh.">#REF!</definedName>
    <definedName name="SIG_CONTROLE" localSheetId="4" hidden="1">#REF!</definedName>
    <definedName name="SIG_CONTROLE" hidden="1">#REF!</definedName>
    <definedName name="SIG_DERNIERECOLONNE" localSheetId="4" hidden="1">#REF!</definedName>
    <definedName name="SIG_DERNIERECOLONNE" hidden="1">#REF!</definedName>
    <definedName name="SIG_LG11_firstLine" localSheetId="4" hidden="1">#REF!</definedName>
    <definedName name="SIG_LG11_firstLine" hidden="1">#REF!</definedName>
    <definedName name="SIG_LG11_H349" localSheetId="4" hidden="1">#REF!</definedName>
    <definedName name="SIG_LG11_H349" hidden="1">#REF!</definedName>
    <definedName name="SIG_LG11_H353" localSheetId="4" hidden="1">#REF!</definedName>
    <definedName name="SIG_LG11_H353" hidden="1">#REF!</definedName>
    <definedName name="SIG_LG11_H354" localSheetId="4" hidden="1">#REF!</definedName>
    <definedName name="SIG_LG11_H354" hidden="1">#REF!</definedName>
    <definedName name="SIG_LG11_H357" localSheetId="4" hidden="1">#REF!</definedName>
    <definedName name="SIG_LG11_H357" hidden="1">#REF!</definedName>
    <definedName name="SIG_LG11_H358" localSheetId="4" hidden="1">#REF!</definedName>
    <definedName name="SIG_LG11_H358" hidden="1">#REF!</definedName>
    <definedName name="SIG_LG11_H359" localSheetId="4" hidden="1">#REF!</definedName>
    <definedName name="SIG_LG11_H359" hidden="1">#REF!</definedName>
    <definedName name="SIG_LG11_H388" localSheetId="4" hidden="1">#REF!</definedName>
    <definedName name="SIG_LG11_H388" hidden="1">#REF!</definedName>
    <definedName name="SIG_LG11_H395" localSheetId="4" hidden="1">#REF!</definedName>
    <definedName name="SIG_LG11_H395" hidden="1">#REF!</definedName>
    <definedName name="SIG_LG11_IsControlOK" localSheetId="4" hidden="1">#REF!</definedName>
    <definedName name="SIG_LG11_IsControlOK" hidden="1">#REF!</definedName>
    <definedName name="SIG_LG11_lastLine" localSheetId="4" hidden="1">#REF!</definedName>
    <definedName name="SIG_LG11_lastLine" hidden="1">#REF!</definedName>
    <definedName name="SIG_LG11_ListeRangeMontant" localSheetId="4" hidden="1">#REF!</definedName>
    <definedName name="SIG_LG11_ListeRangeMontant" hidden="1">#REF!</definedName>
    <definedName name="SIG_LG11_TITLECOL" localSheetId="4" hidden="1">#REF!</definedName>
    <definedName name="SIG_LG11_TITLECOL" hidden="1">#REF!</definedName>
    <definedName name="SIG_LG11_TITLELINE" localSheetId="4" hidden="1">#REF!</definedName>
    <definedName name="SIG_LG11_TITLELINE" hidden="1">#REF!</definedName>
    <definedName name="SIG_PTBD_LG11" localSheetId="4" hidden="1">#REF!</definedName>
    <definedName name="SIG_PTBD_LG11" hidden="1">#REF!</definedName>
    <definedName name="SIG_PTHG_LG11" localSheetId="4" hidden="1">#REF!</definedName>
    <definedName name="SIG_PTHG_LG11" hidden="1">#REF!</definedName>
    <definedName name="Sinking">#REF!</definedName>
    <definedName name="skrange">#REF!</definedName>
    <definedName name="Société2">#REF!</definedName>
    <definedName name="Société5" localSheetId="4">#REF!</definedName>
    <definedName name="Société5">#REF!</definedName>
    <definedName name="source">#REF!</definedName>
    <definedName name="SOUS_DOMAINES" localSheetId="4">#REF!</definedName>
    <definedName name="SOUS_DOMAINES">#REF!</definedName>
    <definedName name="sss" localSheetId="4" hidden="1">{#N/A,#N/A,FALSE,"param";#N/A,#N/A,FALSE,"SCI";#N/A,#N/A,FALSE,"credit"}</definedName>
    <definedName name="sss" localSheetId="3" hidden="1">{#N/A,#N/A,FALSE,"param";#N/A,#N/A,FALSE,"SCI";#N/A,#N/A,FALSE,"credit"}</definedName>
    <definedName name="sss" localSheetId="0" hidden="1">{#N/A,#N/A,FALSE,"param";#N/A,#N/A,FALSE,"SCI";#N/A,#N/A,FALSE,"credit"}</definedName>
    <definedName name="sss" hidden="1">{#N/A,#N/A,FALSE,"param";#N/A,#N/A,FALSE,"SCI";#N/A,#N/A,FALSE,"credit"}</definedName>
    <definedName name="Start_Date">#REF!</definedName>
    <definedName name="Strategy_Times">#REF!</definedName>
    <definedName name="Surface_Totale">#REF!</definedName>
    <definedName name="Surloyerbis">#REF!</definedName>
    <definedName name="SwapCurveArea1">#REF!</definedName>
    <definedName name="SwapCurveArea10">#REF!</definedName>
    <definedName name="SwapCurveArea2">#REF!</definedName>
    <definedName name="SwapCurveArea3">#REF!</definedName>
    <definedName name="SwapCurveArea4">#REF!</definedName>
    <definedName name="SwapCurveArea5">#REF!</definedName>
    <definedName name="SwapCurveArea6">#REF!</definedName>
    <definedName name="SwapCurveArea7">#REF!</definedName>
    <definedName name="SwapCurveArea8">#REF!</definedName>
    <definedName name="SwapCurveArea9">#REF!</definedName>
    <definedName name="SwapData1">#REF!</definedName>
    <definedName name="SwapData10">#REF!</definedName>
    <definedName name="SwapData11">#REF!</definedName>
    <definedName name="SwapData12">#REF!</definedName>
    <definedName name="SwapData13">#REF!</definedName>
    <definedName name="SwapData14">#REF!</definedName>
    <definedName name="SwapData15">#REF!</definedName>
    <definedName name="SwapData16">#REF!</definedName>
    <definedName name="SwapData17">#REF!</definedName>
    <definedName name="SwapData18">#REF!</definedName>
    <definedName name="SwapData19">#REF!</definedName>
    <definedName name="SwapData2">#REF!</definedName>
    <definedName name="SwapData20">#REF!</definedName>
    <definedName name="SwapData21">#REF!</definedName>
    <definedName name="SwapData22">#REF!</definedName>
    <definedName name="SwapData23">#REF!</definedName>
    <definedName name="SwapData24">#REF!</definedName>
    <definedName name="SwapData25">#REF!</definedName>
    <definedName name="SwapData26">#REF!</definedName>
    <definedName name="SwapData27">#REF!</definedName>
    <definedName name="SwapData28">#REF!</definedName>
    <definedName name="SwapData29">#REF!</definedName>
    <definedName name="SwapData3">#REF!</definedName>
    <definedName name="SwapData30">#REF!</definedName>
    <definedName name="SwapData31">#REF!</definedName>
    <definedName name="SwapData32">#REF!</definedName>
    <definedName name="SwapData33">#REF!</definedName>
    <definedName name="SwapData34">#REF!</definedName>
    <definedName name="SwapData35">#REF!</definedName>
    <definedName name="SwapData36">#REF!</definedName>
    <definedName name="SwapData37">#REF!</definedName>
    <definedName name="SwapData38">#REF!</definedName>
    <definedName name="SwapData39">#REF!</definedName>
    <definedName name="SwapData4">#REF!</definedName>
    <definedName name="SwapData40">#REF!</definedName>
    <definedName name="SwapData41">#REF!</definedName>
    <definedName name="SwapData42">#REF!</definedName>
    <definedName name="SwapData43">#REF!</definedName>
    <definedName name="SwapData44">#REF!</definedName>
    <definedName name="SwapData45">#REF!</definedName>
    <definedName name="SwapData46">#REF!</definedName>
    <definedName name="SwapData47">#REF!</definedName>
    <definedName name="SwapData48">#REF!</definedName>
    <definedName name="SwapData49">#REF!</definedName>
    <definedName name="SwapData5">#REF!</definedName>
    <definedName name="SwapData50">#REF!</definedName>
    <definedName name="SwapData51">#REF!</definedName>
    <definedName name="SwapData52">#REF!</definedName>
    <definedName name="SwapData53">#REF!</definedName>
    <definedName name="SwapData54">#REF!</definedName>
    <definedName name="SwapData55">#REF!</definedName>
    <definedName name="SwapData56">#REF!</definedName>
    <definedName name="SwapData57">#REF!</definedName>
    <definedName name="SwapData58">#REF!</definedName>
    <definedName name="SwapData59">#REF!</definedName>
    <definedName name="SwapData6">#REF!</definedName>
    <definedName name="SwapData60">#REF!</definedName>
    <definedName name="SwapData61">#REF!</definedName>
    <definedName name="SwapData62">#REF!</definedName>
    <definedName name="SwapData63">#REF!</definedName>
    <definedName name="SwapData64">#REF!</definedName>
    <definedName name="SwapData65">#REF!</definedName>
    <definedName name="SwapData66">#REF!</definedName>
    <definedName name="SwapData67">#REF!</definedName>
    <definedName name="SwapData68">#REF!</definedName>
    <definedName name="SwapData69">#REF!</definedName>
    <definedName name="SwapData7">#REF!</definedName>
    <definedName name="SwapData70">#REF!</definedName>
    <definedName name="SwapData71">#REF!</definedName>
    <definedName name="SwapData72">#REF!</definedName>
    <definedName name="SwapData73">#REF!</definedName>
    <definedName name="SwapData74">#REF!</definedName>
    <definedName name="SwapData75">#REF!</definedName>
    <definedName name="SwapData76">#REF!</definedName>
    <definedName name="SwapData77">#REF!</definedName>
    <definedName name="SwapData78">#REF!</definedName>
    <definedName name="SwapData79">#REF!</definedName>
    <definedName name="SwapData8">#REF!</definedName>
    <definedName name="SwapData80">#REF!</definedName>
    <definedName name="SwapData81">#REF!</definedName>
    <definedName name="SwapData82">#REF!</definedName>
    <definedName name="SwapData83">#REF!</definedName>
    <definedName name="SwapData84">#REF!</definedName>
    <definedName name="SwapData85">#REF!</definedName>
    <definedName name="SwapData86">#REF!</definedName>
    <definedName name="SwapData87">#REF!</definedName>
    <definedName name="SwapData88">#REF!</definedName>
    <definedName name="SwapData89">#REF!</definedName>
    <definedName name="SwapData9">#REF!</definedName>
    <definedName name="SwapData90">#REF!</definedName>
    <definedName name="SwapData91">#REF!</definedName>
    <definedName name="SwapData92">#REF!</definedName>
    <definedName name="SwapData93">#REF!</definedName>
    <definedName name="SwapData94">#REF!</definedName>
    <definedName name="SwapData95">#REF!</definedName>
    <definedName name="SwapData96">#REF!</definedName>
    <definedName name="SwapData97">#REF!</definedName>
    <definedName name="SwapData98">#REF!</definedName>
    <definedName name="t">#REF!</definedName>
    <definedName name="Target_IRR">#REF!</definedName>
    <definedName name="target_return">#REF!</definedName>
    <definedName name="TARGET_UNIT_RANGE">OFFSET(#REF!,1,0,COUNTA(#REF!))</definedName>
    <definedName name="Taux" localSheetId="4">#REF!</definedName>
    <definedName name="Taux">#REF!</definedName>
    <definedName name="TAUX_ACTUALISATION">#REF!</definedName>
    <definedName name="TAUX_CVAE">#REF!</definedName>
    <definedName name="TAUX_IMPOT_IS">#REF!</definedName>
    <definedName name="TAUX_IMPOT_PARTICULIERS">#REF!</definedName>
    <definedName name="TAUX_TVA">#REF!</definedName>
    <definedName name="TaxRow">#REF!</definedName>
    <definedName name="TECHNO_RANGE">OFFSET(#REF!,1,0,COUNTA(#REF!))</definedName>
    <definedName name="Tenancy" localSheetId="4">#REF!</definedName>
    <definedName name="Tenancy">#REF!</definedName>
    <definedName name="Tenant_rollover" localSheetId="4">#REF!</definedName>
    <definedName name="Tenant_rollover">#REF!</definedName>
    <definedName name="Tenant_rollover__landlord_s_option_to_break" localSheetId="4">#REF!</definedName>
    <definedName name="Tenant_rollover__landlord_s_option_to_break">#REF!</definedName>
    <definedName name="tenor" localSheetId="4">#REF!</definedName>
    <definedName name="tenor">#REF!</definedName>
    <definedName name="terminal">#REF!</definedName>
    <definedName name="Test1" hidden="1">IF(COUNTA(#REF!)=0,0,INDEX(#REF!,MATCH(ROW(#REF!),#REF!,TRUE)))+1</definedName>
    <definedName name="TIME_PERIOD_RANGE">OFFSET(#REF!,1,0,COUNTA(#REF!))</definedName>
    <definedName name="Times">#REF!</definedName>
    <definedName name="titre">#REF!</definedName>
    <definedName name="tot.oblig" localSheetId="4">#REF!</definedName>
    <definedName name="tot.oblig">#REF!</definedName>
    <definedName name="TR" localSheetId="4">#REF!</definedName>
    <definedName name="TR">#REF!</definedName>
    <definedName name="Turnover_performance" localSheetId="4">#REF!</definedName>
    <definedName name="Turnover_performance">#REF!</definedName>
    <definedName name="Turnover_Projections" localSheetId="4">#REF!</definedName>
    <definedName name="Turnover_Projections">#REF!</definedName>
    <definedName name="TVA" localSheetId="4">#REF!</definedName>
    <definedName name="TVA">#REF!</definedName>
    <definedName name="TYPOLOGIE" localSheetId="4">#REF!</definedName>
    <definedName name="TYPOLOGIE">#REF!</definedName>
    <definedName name="TypProd">#REF!</definedName>
    <definedName name="UL_IRR">#REF!</definedName>
    <definedName name="ULCFRow">#REF!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0R314C10" hidden="1">#REF!</definedName>
    <definedName name="UNIFORMANCES10R314C12" hidden="1">#REF!</definedName>
    <definedName name="UNIFORMANCES10R314C14" hidden="1">#REF!</definedName>
    <definedName name="UNIFORMANCES10R314C22" hidden="1">#REF!</definedName>
    <definedName name="UNIFORMANCES10R314C24" hidden="1">#REF!</definedName>
    <definedName name="UNIFORMANCES10R314C26" hidden="1">#REF!</definedName>
    <definedName name="UNIFORMANCES10R314C30" hidden="1">#REF!</definedName>
    <definedName name="UNIFORMANCES10R314C4" hidden="1">#REF!</definedName>
    <definedName name="UNIFORMANCES10R314C6" hidden="1">#REF!</definedName>
    <definedName name="UNIFORMANCES10R314C8" hidden="1">#REF!</definedName>
    <definedName name="UNIFORMANCES10R315C10" hidden="1">#REF!</definedName>
    <definedName name="UNIFORMANCES10R315C12" hidden="1">#REF!</definedName>
    <definedName name="UNIFORMANCES10R315C14" hidden="1">#REF!</definedName>
    <definedName name="UNIFORMANCES10R315C22" hidden="1">#REF!</definedName>
    <definedName name="UNIFORMANCES10R315C24" hidden="1">#REF!</definedName>
    <definedName name="UNIFORMANCES10R315C26" hidden="1">#REF!</definedName>
    <definedName name="UNIFORMANCES10R315C30" hidden="1">#REF!</definedName>
    <definedName name="UNIFORMANCES10R315C4" hidden="1">#REF!</definedName>
    <definedName name="UNIFORMANCES10R315C6" hidden="1">#REF!</definedName>
    <definedName name="UNIFORMANCES10R315C8" hidden="1">#REF!</definedName>
    <definedName name="UNIFORMANCES11R7454C10" hidden="1">#REF!</definedName>
    <definedName name="UNIFORMANCES11R7454C12" hidden="1">#REF!</definedName>
    <definedName name="UNIFORMANCES11R7454C14" hidden="1">#REF!</definedName>
    <definedName name="UNIFORMANCES11R7454C31" hidden="1">#REF!</definedName>
    <definedName name="UNIFORMANCES11R7454C39" hidden="1">#REF!</definedName>
    <definedName name="UNIFORMANCES11R7454C4" hidden="1">#REF!</definedName>
    <definedName name="UNIFORMANCES11R7454C40" hidden="1">#REF!</definedName>
    <definedName name="UNIFORMANCES11R7454C41" hidden="1">#REF!</definedName>
    <definedName name="UNIFORMANCES11R7454C42" hidden="1">#REF!</definedName>
    <definedName name="UNIFORMANCES11R7454C44" hidden="1">#REF!</definedName>
    <definedName name="UNIFORMANCES11R7454C6" hidden="1">#REF!</definedName>
    <definedName name="UNIFORMANCES11R7454C8" hidden="1">#REF!</definedName>
    <definedName name="UNIFORMANCES11R7455C10" hidden="1">#REF!</definedName>
    <definedName name="UNIFORMANCES11R7455C12" hidden="1">#REF!</definedName>
    <definedName name="UNIFORMANCES11R7455C14" hidden="1">#REF!</definedName>
    <definedName name="UNIFORMANCES11R7455C31" hidden="1">#REF!</definedName>
    <definedName name="UNIFORMANCES11R7455C39" hidden="1">#REF!</definedName>
    <definedName name="UNIFORMANCES11R7455C4" hidden="1">#REF!</definedName>
    <definedName name="UNIFORMANCES11R7455C40" hidden="1">#REF!</definedName>
    <definedName name="UNIFORMANCES11R7455C41" hidden="1">#REF!</definedName>
    <definedName name="UNIFORMANCES11R7455C42" hidden="1">#REF!</definedName>
    <definedName name="UNIFORMANCES11R7455C44" hidden="1">#REF!</definedName>
    <definedName name="UNIFORMANCES11R7455C6" hidden="1">#REF!</definedName>
    <definedName name="UNIFORMANCES11R7455C8" hidden="1">#REF!</definedName>
    <definedName name="UNIFORMANCES11R7456C10" hidden="1">#REF!</definedName>
    <definedName name="UNIFORMANCES11R7456C12" hidden="1">#REF!</definedName>
    <definedName name="UNIFORMANCES11R7456C14" hidden="1">#REF!</definedName>
    <definedName name="UNIFORMANCES11R7456C31" hidden="1">#REF!</definedName>
    <definedName name="UNIFORMANCES11R7456C39" hidden="1">#REF!</definedName>
    <definedName name="UNIFORMANCES11R7456C4" hidden="1">#REF!</definedName>
    <definedName name="UNIFORMANCES11R7456C40" hidden="1">#REF!</definedName>
    <definedName name="UNIFORMANCES11R7456C41" hidden="1">#REF!</definedName>
    <definedName name="UNIFORMANCES11R7456C42" hidden="1">#REF!</definedName>
    <definedName name="UNIFORMANCES11R7456C44" hidden="1">#REF!</definedName>
    <definedName name="UNIFORMANCES11R7456C6" hidden="1">#REF!</definedName>
    <definedName name="UNIFORMANCES11R7456C8" hidden="1">#REF!</definedName>
    <definedName name="UNIFORMANCES11R7457C10" hidden="1">#REF!</definedName>
    <definedName name="UNIFORMANCES11R7457C12" hidden="1">#REF!</definedName>
    <definedName name="UNIFORMANCES11R7457C14" hidden="1">#REF!</definedName>
    <definedName name="UNIFORMANCES11R7457C31" hidden="1">#REF!</definedName>
    <definedName name="UNIFORMANCES11R7457C39" hidden="1">#REF!</definedName>
    <definedName name="UNIFORMANCES11R7457C4" hidden="1">#REF!</definedName>
    <definedName name="UNIFORMANCES11R7457C40" hidden="1">#REF!</definedName>
    <definedName name="UNIFORMANCES11R7457C41" hidden="1">#REF!</definedName>
    <definedName name="UNIFORMANCES11R7457C42" hidden="1">#REF!</definedName>
    <definedName name="UNIFORMANCES11R7457C44" hidden="1">#REF!</definedName>
    <definedName name="UNIFORMANCES11R7457C6" hidden="1">#REF!</definedName>
    <definedName name="UNIFORMANCES11R7457C8" hidden="1">#REF!</definedName>
    <definedName name="UNIFORMANCES11R7458C10" hidden="1">#REF!</definedName>
    <definedName name="UNIFORMANCES11R7458C12" hidden="1">#REF!</definedName>
    <definedName name="UNIFORMANCES11R7458C14" hidden="1">#REF!</definedName>
    <definedName name="UNIFORMANCES11R7458C31" hidden="1">#REF!</definedName>
    <definedName name="UNIFORMANCES11R7458C39" hidden="1">#REF!</definedName>
    <definedName name="UNIFORMANCES11R7458C4" hidden="1">#REF!</definedName>
    <definedName name="UNIFORMANCES11R7458C40" hidden="1">#REF!</definedName>
    <definedName name="UNIFORMANCES11R7458C41" hidden="1">#REF!</definedName>
    <definedName name="UNIFORMANCES11R7458C42" hidden="1">#REF!</definedName>
    <definedName name="UNIFORMANCES11R7458C44" hidden="1">#REF!</definedName>
    <definedName name="UNIFORMANCES11R7458C6" hidden="1">#REF!</definedName>
    <definedName name="UNIFORMANCES11R7458C8" hidden="1">#REF!</definedName>
    <definedName name="UNIFORMANCES11R7459C10" hidden="1">#REF!</definedName>
    <definedName name="UNIFORMANCES11R7459C12" hidden="1">#REF!</definedName>
    <definedName name="UNIFORMANCES11R7459C14" hidden="1">#REF!</definedName>
    <definedName name="UNIFORMANCES11R7459C31" hidden="1">#REF!</definedName>
    <definedName name="UNIFORMANCES11R7459C39" hidden="1">#REF!</definedName>
    <definedName name="UNIFORMANCES11R7459C4" hidden="1">#REF!</definedName>
    <definedName name="UNIFORMANCES11R7459C40" hidden="1">#REF!</definedName>
    <definedName name="UNIFORMANCES11R7459C41" hidden="1">#REF!</definedName>
    <definedName name="UNIFORMANCES11R7459C42" hidden="1">#REF!</definedName>
    <definedName name="UNIFORMANCES11R7459C44" hidden="1">#REF!</definedName>
    <definedName name="UNIFORMANCES11R7459C6" hidden="1">#REF!</definedName>
    <definedName name="UNIFORMANCES11R7459C8" hidden="1">#REF!</definedName>
    <definedName name="UNIFORMANCES11R7460C10" hidden="1">#REF!</definedName>
    <definedName name="UNIFORMANCES11R7460C12" hidden="1">#REF!</definedName>
    <definedName name="UNIFORMANCES11R7460C14" hidden="1">#REF!</definedName>
    <definedName name="UNIFORMANCES11R7460C31" hidden="1">#REF!</definedName>
    <definedName name="UNIFORMANCES11R7460C39" hidden="1">#REF!</definedName>
    <definedName name="UNIFORMANCES11R7460C4" hidden="1">#REF!</definedName>
    <definedName name="UNIFORMANCES11R7460C40" hidden="1">#REF!</definedName>
    <definedName name="UNIFORMANCES11R7460C41" hidden="1">#REF!</definedName>
    <definedName name="UNIFORMANCES11R7460C42" hidden="1">#REF!</definedName>
    <definedName name="UNIFORMANCES11R7460C44" hidden="1">#REF!</definedName>
    <definedName name="UNIFORMANCES11R7460C6" hidden="1">#REF!</definedName>
    <definedName name="UNIFORMANCES11R7460C8" hidden="1">#REF!</definedName>
    <definedName name="UNIFORMANCES11R7461C10" hidden="1">#REF!</definedName>
    <definedName name="UNIFORMANCES11R7461C12" hidden="1">#REF!</definedName>
    <definedName name="UNIFORMANCES11R7461C14" hidden="1">#REF!</definedName>
    <definedName name="UNIFORMANCES11R7461C31" hidden="1">#REF!</definedName>
    <definedName name="UNIFORMANCES11R7461C39" hidden="1">#REF!</definedName>
    <definedName name="UNIFORMANCES11R7461C4" hidden="1">#REF!</definedName>
    <definedName name="UNIFORMANCES11R7461C40" hidden="1">#REF!</definedName>
    <definedName name="UNIFORMANCES11R7461C41" hidden="1">#REF!</definedName>
    <definedName name="UNIFORMANCES11R7461C42" hidden="1">#REF!</definedName>
    <definedName name="UNIFORMANCES11R7461C44" hidden="1">#REF!</definedName>
    <definedName name="UNIFORMANCES11R7461C6" hidden="1">#REF!</definedName>
    <definedName name="UNIFORMANCES11R7461C8" hidden="1">#REF!</definedName>
    <definedName name="UNIFORMANCES11R7462C10" hidden="1">#REF!</definedName>
    <definedName name="UNIFORMANCES11R7462C12" hidden="1">#REF!</definedName>
    <definedName name="UNIFORMANCES11R7462C14" hidden="1">#REF!</definedName>
    <definedName name="UNIFORMANCES11R7462C31" hidden="1">#REF!</definedName>
    <definedName name="UNIFORMANCES11R7462C39" hidden="1">#REF!</definedName>
    <definedName name="UNIFORMANCES11R7462C4" hidden="1">#REF!</definedName>
    <definedName name="UNIFORMANCES11R7462C40" hidden="1">#REF!</definedName>
    <definedName name="UNIFORMANCES11R7462C41" hidden="1">#REF!</definedName>
    <definedName name="UNIFORMANCES11R7462C42" hidden="1">#REF!</definedName>
    <definedName name="UNIFORMANCES11R7462C44" hidden="1">#REF!</definedName>
    <definedName name="UNIFORMANCES11R7462C6" hidden="1">#REF!</definedName>
    <definedName name="UNIFORMANCES11R7462C8" hidden="1">#REF!</definedName>
    <definedName name="UNIFORMANCES11R7463C10" hidden="1">#REF!</definedName>
    <definedName name="UNIFORMANCES11R7463C12" hidden="1">#REF!</definedName>
    <definedName name="UNIFORMANCES11R7463C14" hidden="1">#REF!</definedName>
    <definedName name="UNIFORMANCES11R7463C31" hidden="1">#REF!</definedName>
    <definedName name="UNIFORMANCES11R7463C39" hidden="1">#REF!</definedName>
    <definedName name="UNIFORMANCES11R7463C4" hidden="1">#REF!</definedName>
    <definedName name="UNIFORMANCES11R7463C40" hidden="1">#REF!</definedName>
    <definedName name="UNIFORMANCES11R7463C41" hidden="1">#REF!</definedName>
    <definedName name="UNIFORMANCES11R7463C42" hidden="1">#REF!</definedName>
    <definedName name="UNIFORMANCES11R7463C44" hidden="1">#REF!</definedName>
    <definedName name="UNIFORMANCES11R7463C6" hidden="1">#REF!</definedName>
    <definedName name="UNIFORMANCES11R7463C8" hidden="1">#REF!</definedName>
    <definedName name="UNIFORMANCES11R7464C10" hidden="1">#REF!</definedName>
    <definedName name="UNIFORMANCES11R7464C12" hidden="1">#REF!</definedName>
    <definedName name="UNIFORMANCES11R7464C14" hidden="1">#REF!</definedName>
    <definedName name="UNIFORMANCES11R7464C31" hidden="1">#REF!</definedName>
    <definedName name="UNIFORMANCES11R7464C39" hidden="1">#REF!</definedName>
    <definedName name="UNIFORMANCES11R7464C4" hidden="1">#REF!</definedName>
    <definedName name="UNIFORMANCES11R7464C40" hidden="1">#REF!</definedName>
    <definedName name="UNIFORMANCES11R7464C41" hidden="1">#REF!</definedName>
    <definedName name="UNIFORMANCES11R7464C42" hidden="1">#REF!</definedName>
    <definedName name="UNIFORMANCES11R7464C44" hidden="1">#REF!</definedName>
    <definedName name="UNIFORMANCES11R7464C6" hidden="1">#REF!</definedName>
    <definedName name="UNIFORMANCES11R7464C8" hidden="1">#REF!</definedName>
    <definedName name="UNIFORMANCES11R7465C10" hidden="1">#REF!</definedName>
    <definedName name="UNIFORMANCES11R7465C12" hidden="1">#REF!</definedName>
    <definedName name="UNIFORMANCES11R7465C14" hidden="1">#REF!</definedName>
    <definedName name="UNIFORMANCES11R7465C31" hidden="1">#REF!</definedName>
    <definedName name="UNIFORMANCES11R7465C39" hidden="1">#REF!</definedName>
    <definedName name="UNIFORMANCES11R7465C4" hidden="1">#REF!</definedName>
    <definedName name="UNIFORMANCES11R7465C40" hidden="1">#REF!</definedName>
    <definedName name="UNIFORMANCES11R7465C41" hidden="1">#REF!</definedName>
    <definedName name="UNIFORMANCES11R7465C42" hidden="1">#REF!</definedName>
    <definedName name="UNIFORMANCES11R7465C44" hidden="1">#REF!</definedName>
    <definedName name="UNIFORMANCES11R7465C6" hidden="1">#REF!</definedName>
    <definedName name="UNIFORMANCES11R7465C8" hidden="1">#REF!</definedName>
    <definedName name="UNIFORMANCES11R7466C10" hidden="1">#REF!</definedName>
    <definedName name="UNIFORMANCES11R7466C12" hidden="1">#REF!</definedName>
    <definedName name="UNIFORMANCES11R7466C14" hidden="1">#REF!</definedName>
    <definedName name="UNIFORMANCES11R7466C31" hidden="1">#REF!</definedName>
    <definedName name="UNIFORMANCES11R7466C39" hidden="1">#REF!</definedName>
    <definedName name="UNIFORMANCES11R7466C4" hidden="1">#REF!</definedName>
    <definedName name="UNIFORMANCES11R7466C40" hidden="1">#REF!</definedName>
    <definedName name="UNIFORMANCES11R7466C41" hidden="1">#REF!</definedName>
    <definedName name="UNIFORMANCES11R7466C42" hidden="1">#REF!</definedName>
    <definedName name="UNIFORMANCES11R7466C44" hidden="1">#REF!</definedName>
    <definedName name="UNIFORMANCES11R7466C6" hidden="1">#REF!</definedName>
    <definedName name="UNIFORMANCES11R7466C8" hidden="1">#REF!</definedName>
    <definedName name="UNIFORMANCES11R7467C10" hidden="1">#REF!</definedName>
    <definedName name="UNIFORMANCES11R7467C12" hidden="1">#REF!</definedName>
    <definedName name="UNIFORMANCES11R7467C14" hidden="1">#REF!</definedName>
    <definedName name="UNIFORMANCES11R7467C31" hidden="1">#REF!</definedName>
    <definedName name="UNIFORMANCES11R7467C39" hidden="1">#REF!</definedName>
    <definedName name="UNIFORMANCES11R7467C4" hidden="1">#REF!</definedName>
    <definedName name="UNIFORMANCES11R7467C40" hidden="1">#REF!</definedName>
    <definedName name="UNIFORMANCES11R7467C41" hidden="1">#REF!</definedName>
    <definedName name="UNIFORMANCES11R7467C42" hidden="1">#REF!</definedName>
    <definedName name="UNIFORMANCES11R7467C44" hidden="1">#REF!</definedName>
    <definedName name="UNIFORMANCES11R7467C6" hidden="1">#REF!</definedName>
    <definedName name="UNIFORMANCES11R7467C8" hidden="1">#REF!</definedName>
    <definedName name="UNIFORMANCES11R7468C10" hidden="1">#REF!</definedName>
    <definedName name="UNIFORMANCES11R7468C12" hidden="1">#REF!</definedName>
    <definedName name="UNIFORMANCES11R7468C14" hidden="1">#REF!</definedName>
    <definedName name="UNIFORMANCES11R7468C31" hidden="1">#REF!</definedName>
    <definedName name="UNIFORMANCES11R7468C39" hidden="1">#REF!</definedName>
    <definedName name="UNIFORMANCES11R7468C4" hidden="1">#REF!</definedName>
    <definedName name="UNIFORMANCES11R7468C40" hidden="1">#REF!</definedName>
    <definedName name="UNIFORMANCES11R7468C41" hidden="1">#REF!</definedName>
    <definedName name="UNIFORMANCES11R7468C42" hidden="1">#REF!</definedName>
    <definedName name="UNIFORMANCES11R7468C44" hidden="1">#REF!</definedName>
    <definedName name="UNIFORMANCES11R7468C6" hidden="1">#REF!</definedName>
    <definedName name="UNIFORMANCES11R7468C8" hidden="1">#REF!</definedName>
    <definedName name="UNIFORMANCES11R7469C10" hidden="1">#REF!</definedName>
    <definedName name="UNIFORMANCES11R7469C12" hidden="1">#REF!</definedName>
    <definedName name="UNIFORMANCES11R7469C14" hidden="1">#REF!</definedName>
    <definedName name="UNIFORMANCES11R7469C31" hidden="1">#REF!</definedName>
    <definedName name="UNIFORMANCES11R7469C39" hidden="1">#REF!</definedName>
    <definedName name="UNIFORMANCES11R7469C4" hidden="1">#REF!</definedName>
    <definedName name="UNIFORMANCES11R7469C40" hidden="1">#REF!</definedName>
    <definedName name="UNIFORMANCES11R7469C41" hidden="1">#REF!</definedName>
    <definedName name="UNIFORMANCES11R7469C42" hidden="1">#REF!</definedName>
    <definedName name="UNIFORMANCES11R7469C44" hidden="1">#REF!</definedName>
    <definedName name="UNIFORMANCES11R7469C6" hidden="1">#REF!</definedName>
    <definedName name="UNIFORMANCES11R7469C8" hidden="1">#REF!</definedName>
    <definedName name="UNIFORMANCES11R7470C10" hidden="1">#REF!</definedName>
    <definedName name="UNIFORMANCES11R7470C12" hidden="1">#REF!</definedName>
    <definedName name="UNIFORMANCES11R7470C14" hidden="1">#REF!</definedName>
    <definedName name="UNIFORMANCES11R7470C31" hidden="1">#REF!</definedName>
    <definedName name="UNIFORMANCES11R7470C39" hidden="1">#REF!</definedName>
    <definedName name="UNIFORMANCES11R7470C4" hidden="1">#REF!</definedName>
    <definedName name="UNIFORMANCES11R7470C40" hidden="1">#REF!</definedName>
    <definedName name="UNIFORMANCES11R7470C41" hidden="1">#REF!</definedName>
    <definedName name="UNIFORMANCES11R7470C42" hidden="1">#REF!</definedName>
    <definedName name="UNIFORMANCES11R7470C44" hidden="1">#REF!</definedName>
    <definedName name="UNIFORMANCES11R7470C6" hidden="1">#REF!</definedName>
    <definedName name="UNIFORMANCES11R7470C8" hidden="1">#REF!</definedName>
    <definedName name="UNIFORMANCES11R7471C10" hidden="1">#REF!</definedName>
    <definedName name="UNIFORMANCES11R7471C12" hidden="1">#REF!</definedName>
    <definedName name="UNIFORMANCES11R7471C14" hidden="1">#REF!</definedName>
    <definedName name="UNIFORMANCES11R7471C31" hidden="1">#REF!</definedName>
    <definedName name="UNIFORMANCES11R7471C39" hidden="1">#REF!</definedName>
    <definedName name="UNIFORMANCES11R7471C4" hidden="1">#REF!</definedName>
    <definedName name="UNIFORMANCES11R7471C40" hidden="1">#REF!</definedName>
    <definedName name="UNIFORMANCES11R7471C41" hidden="1">#REF!</definedName>
    <definedName name="UNIFORMANCES11R7471C42" hidden="1">#REF!</definedName>
    <definedName name="UNIFORMANCES11R7471C44" hidden="1">#REF!</definedName>
    <definedName name="UNIFORMANCES11R7471C6" hidden="1">#REF!</definedName>
    <definedName name="UNIFORMANCES11R7471C8" hidden="1">#REF!</definedName>
    <definedName name="UNIFORMANCES11R7472C10" hidden="1">#REF!</definedName>
    <definedName name="UNIFORMANCES11R7472C12" hidden="1">#REF!</definedName>
    <definedName name="UNIFORMANCES11R7472C14" hidden="1">#REF!</definedName>
    <definedName name="UNIFORMANCES11R7472C31" hidden="1">#REF!</definedName>
    <definedName name="UNIFORMANCES11R7472C39" hidden="1">#REF!</definedName>
    <definedName name="UNIFORMANCES11R7472C4" hidden="1">#REF!</definedName>
    <definedName name="UNIFORMANCES11R7472C40" hidden="1">#REF!</definedName>
    <definedName name="UNIFORMANCES11R7472C41" hidden="1">#REF!</definedName>
    <definedName name="UNIFORMANCES11R7472C42" hidden="1">#REF!</definedName>
    <definedName name="UNIFORMANCES11R7472C44" hidden="1">#REF!</definedName>
    <definedName name="UNIFORMANCES11R7472C6" hidden="1">#REF!</definedName>
    <definedName name="UNIFORMANCES11R7472C8" hidden="1">#REF!</definedName>
    <definedName name="UNIFORMANCES11R7473C10" hidden="1">#REF!</definedName>
    <definedName name="UNIFORMANCES11R7473C12" hidden="1">#REF!</definedName>
    <definedName name="UNIFORMANCES11R7473C14" hidden="1">#REF!</definedName>
    <definedName name="UNIFORMANCES11R7473C31" hidden="1">#REF!</definedName>
    <definedName name="UNIFORMANCES11R7473C39" hidden="1">#REF!</definedName>
    <definedName name="UNIFORMANCES11R7473C4" hidden="1">#REF!</definedName>
    <definedName name="UNIFORMANCES11R7473C40" hidden="1">#REF!</definedName>
    <definedName name="UNIFORMANCES11R7473C41" hidden="1">#REF!</definedName>
    <definedName name="UNIFORMANCES11R7473C42" hidden="1">#REF!</definedName>
    <definedName name="UNIFORMANCES11R7473C44" hidden="1">#REF!</definedName>
    <definedName name="UNIFORMANCES11R7473C6" hidden="1">#REF!</definedName>
    <definedName name="UNIFORMANCES11R7473C8" hidden="1">#REF!</definedName>
    <definedName name="UNIFORMANCES11R7474C10" hidden="1">#REF!</definedName>
    <definedName name="UNIFORMANCES11R7474C12" hidden="1">#REF!</definedName>
    <definedName name="UNIFORMANCES11R7474C14" hidden="1">#REF!</definedName>
    <definedName name="UNIFORMANCES11R7474C31" hidden="1">#REF!</definedName>
    <definedName name="UNIFORMANCES11R7474C39" hidden="1">#REF!</definedName>
    <definedName name="UNIFORMANCES11R7474C4" hidden="1">#REF!</definedName>
    <definedName name="UNIFORMANCES11R7474C40" hidden="1">#REF!</definedName>
    <definedName name="UNIFORMANCES11R7474C41" hidden="1">#REF!</definedName>
    <definedName name="UNIFORMANCES11R7474C42" hidden="1">#REF!</definedName>
    <definedName name="UNIFORMANCES11R7474C44" hidden="1">#REF!</definedName>
    <definedName name="UNIFORMANCES11R7474C6" hidden="1">#REF!</definedName>
    <definedName name="UNIFORMANCES11R7474C8" hidden="1">#REF!</definedName>
    <definedName name="UNIFORMANCES11R7475C10" hidden="1">#REF!</definedName>
    <definedName name="UNIFORMANCES11R7475C12" hidden="1">#REF!</definedName>
    <definedName name="UNIFORMANCES11R7475C14" hidden="1">#REF!</definedName>
    <definedName name="UNIFORMANCES11R7475C31" hidden="1">#REF!</definedName>
    <definedName name="UNIFORMANCES11R7475C39" hidden="1">#REF!</definedName>
    <definedName name="UNIFORMANCES11R7475C4" hidden="1">#REF!</definedName>
    <definedName name="UNIFORMANCES11R7475C40" hidden="1">#REF!</definedName>
    <definedName name="UNIFORMANCES11R7475C41" hidden="1">#REF!</definedName>
    <definedName name="UNIFORMANCES11R7475C42" hidden="1">#REF!</definedName>
    <definedName name="UNIFORMANCES11R7475C44" hidden="1">#REF!</definedName>
    <definedName name="UNIFORMANCES11R7475C6" hidden="1">#REF!</definedName>
    <definedName name="UNIFORMANCES11R7475C8" hidden="1">#REF!</definedName>
    <definedName name="UNIFORMANCES11R7476C10" hidden="1">#REF!</definedName>
    <definedName name="UNIFORMANCES11R7476C12" hidden="1">#REF!</definedName>
    <definedName name="UNIFORMANCES11R7476C14" hidden="1">#REF!</definedName>
    <definedName name="UNIFORMANCES11R7476C31" hidden="1">#REF!</definedName>
    <definedName name="UNIFORMANCES11R7476C39" hidden="1">#REF!</definedName>
    <definedName name="UNIFORMANCES11R7476C4" hidden="1">#REF!</definedName>
    <definedName name="UNIFORMANCES11R7476C40" hidden="1">#REF!</definedName>
    <definedName name="UNIFORMANCES11R7476C41" hidden="1">#REF!</definedName>
    <definedName name="UNIFORMANCES11R7476C42" hidden="1">#REF!</definedName>
    <definedName name="UNIFORMANCES11R7476C44" hidden="1">#REF!</definedName>
    <definedName name="UNIFORMANCES11R7476C6" hidden="1">#REF!</definedName>
    <definedName name="UNIFORMANCES11R7476C8" hidden="1">#REF!</definedName>
    <definedName name="UNIFORMANCES11R7477C10" hidden="1">#REF!</definedName>
    <definedName name="UNIFORMANCES11R7477C12" hidden="1">#REF!</definedName>
    <definedName name="UNIFORMANCES11R7477C14" hidden="1">#REF!</definedName>
    <definedName name="UNIFORMANCES11R7477C31" hidden="1">#REF!</definedName>
    <definedName name="UNIFORMANCES11R7477C39" hidden="1">#REF!</definedName>
    <definedName name="UNIFORMANCES11R7477C4" hidden="1">#REF!</definedName>
    <definedName name="UNIFORMANCES11R7477C40" hidden="1">#REF!</definedName>
    <definedName name="UNIFORMANCES11R7477C41" hidden="1">#REF!</definedName>
    <definedName name="UNIFORMANCES11R7477C42" hidden="1">#REF!</definedName>
    <definedName name="UNIFORMANCES11R7477C44" hidden="1">#REF!</definedName>
    <definedName name="UNIFORMANCES11R7477C6" hidden="1">#REF!</definedName>
    <definedName name="UNIFORMANCES11R7477C8" hidden="1">#REF!</definedName>
    <definedName name="UNIFORMANCES11R7478C10" hidden="1">#REF!</definedName>
    <definedName name="UNIFORMANCES11R7478C12" hidden="1">#REF!</definedName>
    <definedName name="UNIFORMANCES11R7478C14" hidden="1">#REF!</definedName>
    <definedName name="UNIFORMANCES11R7478C31" hidden="1">#REF!</definedName>
    <definedName name="UNIFORMANCES11R7478C39" hidden="1">#REF!</definedName>
    <definedName name="UNIFORMANCES11R7478C4" hidden="1">#REF!</definedName>
    <definedName name="UNIFORMANCES11R7478C40" hidden="1">#REF!</definedName>
    <definedName name="UNIFORMANCES11R7478C41" hidden="1">#REF!</definedName>
    <definedName name="UNIFORMANCES11R7478C42" hidden="1">#REF!</definedName>
    <definedName name="UNIFORMANCES11R7478C44" hidden="1">#REF!</definedName>
    <definedName name="UNIFORMANCES11R7478C6" hidden="1">#REF!</definedName>
    <definedName name="UNIFORMANCES11R7478C8" hidden="1">#REF!</definedName>
    <definedName name="UNIFORMANCES12R314C108" hidden="1">#REF!</definedName>
    <definedName name="UNIFORMANCES12R315C108" hidden="1">#REF!</definedName>
    <definedName name="UNIFORMANCES13R189C205" hidden="1">#REF!</definedName>
    <definedName name="UNIFORMANCES13R199C204" hidden="1">#REF!</definedName>
    <definedName name="UNIFORMANCES13R199C205" hidden="1">#REF!</definedName>
    <definedName name="UNIFORMANCES13R200C204" hidden="1">#REF!</definedName>
    <definedName name="UNIFORMANCES13R200C205" hidden="1">#REF!</definedName>
    <definedName name="UNIFORMANCES13R304C16" hidden="1">#REF!</definedName>
    <definedName name="UNIFORMANCES13R305C103" hidden="1">#REF!</definedName>
    <definedName name="UNIFORMANCES13R313C204" hidden="1">#REF!</definedName>
    <definedName name="UNIFORMANCES13R313C205" hidden="1">#REF!</definedName>
    <definedName name="UNIFORMANCES13R313C206" hidden="1">#REF!</definedName>
    <definedName name="UNIFORMANCES13R313C53" hidden="1">#REF!</definedName>
    <definedName name="UNIFORMANCES13R314C106" hidden="1">#REF!</definedName>
    <definedName name="UNIFORMANCES13R314C109" hidden="1">#REF!</definedName>
    <definedName name="UNIFORMANCES13R314C113" hidden="1">#REF!</definedName>
    <definedName name="UNIFORMANCES13R314C116" hidden="1">#REF!</definedName>
    <definedName name="UNIFORMANCES13R314C119" hidden="1">#REF!</definedName>
    <definedName name="UNIFORMANCES13R314C140" hidden="1">#REF!</definedName>
    <definedName name="UNIFORMANCES13R314C143" hidden="1">#REF!</definedName>
    <definedName name="UNIFORMANCES13R314C149" hidden="1">#REF!</definedName>
    <definedName name="UNIFORMANCES13R314C152" hidden="1">#REF!</definedName>
    <definedName name="UNIFORMANCES13R314C159" hidden="1">#REF!</definedName>
    <definedName name="UNIFORMANCES13R314C163" hidden="1">#REF!</definedName>
    <definedName name="UNIFORMANCES13R314C167" hidden="1">#REF!</definedName>
    <definedName name="UNIFORMANCES13R314C176" hidden="1">#REF!</definedName>
    <definedName name="UNIFORMANCES13R314C180" hidden="1">#REF!</definedName>
    <definedName name="UNIFORMANCES13R314C38" hidden="1">#REF!</definedName>
    <definedName name="UNIFORMANCES13R314C53" hidden="1">#REF!</definedName>
    <definedName name="UNIFORMANCES13R314C72" hidden="1">#REF!</definedName>
    <definedName name="UNIFORMANCES13R315C106" hidden="1">#REF!</definedName>
    <definedName name="UNIFORMANCES13R315C109" hidden="1">#REF!</definedName>
    <definedName name="UNIFORMANCES13R315C113" hidden="1">#REF!</definedName>
    <definedName name="UNIFORMANCES13R315C116" hidden="1">#REF!</definedName>
    <definedName name="UNIFORMANCES13R315C119" hidden="1">#REF!</definedName>
    <definedName name="UNIFORMANCES13R315C140" hidden="1">#REF!</definedName>
    <definedName name="UNIFORMANCES13R315C143" hidden="1">#REF!</definedName>
    <definedName name="UNIFORMANCES13R315C149" hidden="1">#REF!</definedName>
    <definedName name="UNIFORMANCES13R315C152" hidden="1">#REF!</definedName>
    <definedName name="UNIFORMANCES13R315C159" hidden="1">#REF!</definedName>
    <definedName name="UNIFORMANCES13R315C163" hidden="1">#REF!</definedName>
    <definedName name="UNIFORMANCES13R315C167" hidden="1">#REF!</definedName>
    <definedName name="UNIFORMANCES13R315C176" hidden="1">#REF!</definedName>
    <definedName name="UNIFORMANCES13R315C180" hidden="1">#REF!</definedName>
    <definedName name="UNIFORMANCES13R315C72" hidden="1">#REF!</definedName>
    <definedName name="UNIFORMANCES13R96C140" hidden="1">#REF!</definedName>
    <definedName name="UNIFORMANCES23R118C47" hidden="1">#REF!</definedName>
    <definedName name="UNIFORMANCES23R122C33" hidden="1">#REF!</definedName>
    <definedName name="UNIFORMANCES23R122C34" hidden="1">#REF!</definedName>
    <definedName name="UNIFORMANCES23R206C16" hidden="1">#REF!</definedName>
    <definedName name="UNIFORMANCES23R232C30" hidden="1">#REF!</definedName>
    <definedName name="UNIFORMANCES23R232C31" hidden="1">#REF!</definedName>
    <definedName name="UNIFORMANCES23R251C47" hidden="1">#REF!</definedName>
    <definedName name="UNIFORMANCES23R304C36" hidden="1">#REF!</definedName>
    <definedName name="UNIFORMANCES23R304C37" hidden="1">#REF!</definedName>
    <definedName name="UNIFORMANCES23R306C39" hidden="1">#REF!</definedName>
    <definedName name="UNIFORMANCES23R306C40" hidden="1">#REF!</definedName>
    <definedName name="UNIFORMANCES23R309C36" hidden="1">#REF!</definedName>
    <definedName name="UNIFORMANCES23R309C37" hidden="1">#REF!</definedName>
    <definedName name="UNIFORMANCES23R317C24" hidden="1">#REF!</definedName>
    <definedName name="UNIFORMANCES23R317C25" hidden="1">#REF!</definedName>
    <definedName name="UNIFORMANCES23R317C26" hidden="1">#REF!</definedName>
    <definedName name="UNIFORMANCES23R318C12" hidden="1">#REF!</definedName>
    <definedName name="UNIFORMANCES23R318C13" hidden="1">#REF!</definedName>
    <definedName name="UNIFORMANCES23R318C14" hidden="1">#REF!</definedName>
    <definedName name="UNIFORMANCES23R318C15" hidden="1">#REF!</definedName>
    <definedName name="UNIFORMANCES23R318C16" hidden="1">#REF!</definedName>
    <definedName name="UNIFORMANCES23R318C24" hidden="1">#REF!</definedName>
    <definedName name="UNIFORMANCES23R318C25" hidden="1">#REF!</definedName>
    <definedName name="UNIFORMANCES23R318C26" hidden="1">#REF!</definedName>
    <definedName name="UNIFORMANCES23R318C33" hidden="1">#REF!</definedName>
    <definedName name="UNIFORMANCES23R318C34" hidden="1">#REF!</definedName>
    <definedName name="UNIFORMANCES23R318C39" hidden="1">#REF!</definedName>
    <definedName name="UNIFORMANCES23R318C40" hidden="1">#REF!</definedName>
    <definedName name="UNIFORMANCES8R315C76" hidden="1">#REF!</definedName>
    <definedName name="UNIFORMANCES8R315C80" hidden="1">#REF!</definedName>
    <definedName name="UNIFORMANCES8R315C82" hidden="1">#REF!</definedName>
    <definedName name="UNIFORMANCES8R315C86" hidden="1">#REF!</definedName>
    <definedName name="UNIFORMANCES8R315C87" hidden="1">#REF!</definedName>
    <definedName name="UNIFORMANCES8R315C88" hidden="1">#REF!</definedName>
    <definedName name="UNIFORMANCES8R315C89" hidden="1">#REF!</definedName>
    <definedName name="UNIFORMANCES8R315C90" hidden="1">#REF!</definedName>
    <definedName name="UNIFORMANCES9R314C27" hidden="1">#REF!</definedName>
    <definedName name="UNIFORMANCES9R315C27" hidden="1">#REF!</definedName>
    <definedName name="UNIT_CONVERSION_MATRIX">OFFSET(#REF!,1,1,COUNTA(#REF!),COUNTA(#REF!))</definedName>
    <definedName name="unite">#REF!</definedName>
    <definedName name="USAGE_I" localSheetId="4">#REF!</definedName>
    <definedName name="USAGE_I">#REF!</definedName>
    <definedName name="uses">#REF!</definedName>
    <definedName name="vat_rate">#REF!</definedName>
    <definedName name="vat_repay">#REF!</definedName>
    <definedName name="VBdTreso" localSheetId="4">#REF!</definedName>
    <definedName name="VBdTreso">#REF!</definedName>
    <definedName name="VERS" localSheetId="4">#REF!</definedName>
    <definedName name="VERS">#REF!</definedName>
    <definedName name="Via_Durini_28__Milano_Rental_Assumptions">#REF!</definedName>
    <definedName name="wrn.Aging._.and._.Trend._.Analysis." localSheetId="4"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NAMTS." localSheetId="4" hidden="1">{#N/A,#N/A,FALSE,"param";#N/A,#N/A,FALSE,"SCI";#N/A,#N/A,FALSE,"credit"}</definedName>
    <definedName name="wrn.CNAMTS." localSheetId="3" hidden="1">{#N/A,#N/A,FALSE,"param";#N/A,#N/A,FALSE,"SCI";#N/A,#N/A,FALSE,"credit"}</definedName>
    <definedName name="wrn.CNAMTS." localSheetId="0" hidden="1">{#N/A,#N/A,FALSE,"param";#N/A,#N/A,FALSE,"SCI";#N/A,#N/A,FALSE,"credit"}</definedName>
    <definedName name="wrn.CNAMTS." hidden="1">{#N/A,#N/A,FALSE,"param";#N/A,#N/A,FALSE,"SCI";#N/A,#N/A,FALSE,"credit"}</definedName>
    <definedName name="wrn.édition._.de._.synthèse." localSheetId="4"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3"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0"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hidden="1">{#N/A,#N/A,FALSE,"VAN_BusinessPlan";#N/A,#N/A,FALSE,"T0 Gisements";#N/A,#N/A,FALSE,"T1.CA en KF";#N/A,#N/A,FALSE,"Investissements &amp; amort";#N/A,#N/A,FALSE,"T2.Frais de Personnel";#N/A,#N/A,FALSE,"T3. Couts fixes";#N/A,#N/A,FALSE,"T4. Coûts Variables";#N/A,#N/A,FALSE,"T6. Autres frais";#N/A,#N/A,FALSE,"T7. SousTraitanceKF"}</definedName>
    <definedName name="wrn.Rapport._.monotone." localSheetId="4" hidden="1">{"Synthèse fonctionnement moteur",#N/A,FALSE,"Courbe mono";"Synthèse monotone 1 page",#N/A,FALSE,"Courbe mono";"Détail des calculs 3 p A3",#N/A,FALSE,"Courbe mono"}</definedName>
    <definedName name="wrn.Rapport._.monotone." localSheetId="3" hidden="1">{"Synthèse fonctionnement moteur",#N/A,FALSE,"Courbe mono";"Synthèse monotone 1 page",#N/A,FALSE,"Courbe mono";"Détail des calculs 3 p A3",#N/A,FALSE,"Courbe mono"}</definedName>
    <definedName name="wrn.Rapport._.monotone." localSheetId="0" hidden="1">{"Synthèse fonctionnement moteur",#N/A,FALSE,"Courbe mono";"Synthèse monotone 1 page",#N/A,FALSE,"Courbe mono";"Détail des calculs 3 p A3",#N/A,FALSE,"Courbe mono"}</definedName>
    <definedName name="wrn.Rapport._.monotone." hidden="1">{"Synthèse fonctionnement moteur",#N/A,FALSE,"Courbe mono";"Synthèse monotone 1 page",#N/A,FALSE,"Courbe mono";"Détail des calculs 3 p A3",#N/A,FALSE,"Courbe mono"}</definedName>
    <definedName name="wrn.Synthèse._.monotone._.1._.page." localSheetId="4" hidden="1">{"Synthèse monotone 1 page",#N/A,FALSE,"Courbe mono"}</definedName>
    <definedName name="wrn.Synthèse._.monotone._.1._.page." localSheetId="3" hidden="1">{"Synthèse monotone 1 page",#N/A,FALSE,"Courbe mono"}</definedName>
    <definedName name="wrn.Synthèse._.monotone._.1._.page." localSheetId="0" hidden="1">{"Synthèse monotone 1 page",#N/A,FALSE,"Courbe mono"}</definedName>
    <definedName name="wrn.Synthèse._.monotone._.1._.page." hidden="1">{"Synthèse monotone 1 page",#N/A,FALSE,"Courbe mono"}</definedName>
    <definedName name="wrn.Synthèse._.productionet._.récupération." localSheetId="4" hidden="1">{"Synthèse fonctionnement moteur",#N/A,FALSE,"Courbe mono";"Synthèse monotone 1 page",#N/A,FALSE,"Courbe mono"}</definedName>
    <definedName name="wrn.Synthèse._.productionet._.récupération." localSheetId="3" hidden="1">{"Synthèse fonctionnement moteur",#N/A,FALSE,"Courbe mono";"Synthèse monotone 1 page",#N/A,FALSE,"Courbe mono"}</definedName>
    <definedName name="wrn.Synthèse._.productionet._.récupération." localSheetId="0" hidden="1">{"Synthèse fonctionnement moteur",#N/A,FALSE,"Courbe mono";"Synthèse monotone 1 page",#N/A,FALSE,"Courbe mono"}</definedName>
    <definedName name="wrn.Synthèse._.productionet._.récupération." hidden="1">{"Synthèse fonctionnement moteur",#N/A,FALSE,"Courbe mono";"Synthèse monotone 1 page",#N/A,FALSE,"Courbe mono"}</definedName>
    <definedName name="wrn.totalité." localSheetId="4"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3"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0"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uteslesinstallations." localSheetId="4" hidden="1">{#N/A,#N/A,FALSE,"Centrale Géo";#N/A,#N/A,FALSE,"Gémeaux";#N/A,#N/A,FALSE,"Clos la Garenne";#N/A,#N/A,FALSE,"ADEF";#N/A,#N/A,FALSE,"Réseau"}</definedName>
    <definedName name="wrn.Touteslesinstallations." localSheetId="3" hidden="1">{#N/A,#N/A,FALSE,"Centrale Géo";#N/A,#N/A,FALSE,"Gémeaux";#N/A,#N/A,FALSE,"Clos la Garenne";#N/A,#N/A,FALSE,"ADEF";#N/A,#N/A,FALSE,"Réseau"}</definedName>
    <definedName name="wrn.Touteslesinstallations." localSheetId="0" hidden="1">{#N/A,#N/A,FALSE,"Centrale Géo";#N/A,#N/A,FALSE,"Gémeaux";#N/A,#N/A,FALSE,"Clos la Garenne";#N/A,#N/A,FALSE,"ADEF";#N/A,#N/A,FALSE,"Réseau"}</definedName>
    <definedName name="wrn.Touteslesinstallations." hidden="1">{#N/A,#N/A,FALSE,"Centrale Géo";#N/A,#N/A,FALSE,"Gémeaux";#N/A,#N/A,FALSE,"Clos la Garenne";#N/A,#N/A,FALSE,"ADEF";#N/A,#N/A,FALSE,"Réseau"}</definedName>
    <definedName name="xxx" hidden="1">#REF!</definedName>
    <definedName name="Zip">#REF!</definedName>
    <definedName name="zone" localSheetId="4">#REF!</definedName>
    <definedName name="zone">#REF!</definedName>
    <definedName name="_xlnm.Print_Area" localSheetId="4">'Contribution aux ODD'!$A$4:$P$27</definedName>
    <definedName name="_xlnm.Print_Are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5" l="1"/>
  <c r="H54" i="10" l="1"/>
  <c r="H53" i="10"/>
  <c r="H52" i="10"/>
  <c r="H65" i="5" l="1"/>
  <c r="J65" i="5"/>
  <c r="I65" i="5"/>
  <c r="J66" i="5"/>
  <c r="J67" i="5"/>
  <c r="J68" i="5"/>
  <c r="J69" i="5"/>
  <c r="I69" i="5"/>
  <c r="I66" i="5"/>
  <c r="I67" i="5"/>
  <c r="I68" i="5"/>
  <c r="H66" i="5"/>
  <c r="H67" i="5"/>
  <c r="H68" i="5"/>
  <c r="H69" i="5"/>
  <c r="H73" i="5" l="1"/>
  <c r="F65" i="5" l="1"/>
  <c r="F66" i="5"/>
  <c r="F67" i="5"/>
  <c r="F68" i="5"/>
  <c r="F69" i="5"/>
  <c r="F70" i="5"/>
  <c r="A71" i="5"/>
  <c r="F71" i="5" s="1"/>
  <c r="E70" i="5"/>
  <c r="E69" i="5"/>
  <c r="E68" i="5"/>
  <c r="E67" i="5"/>
  <c r="E66" i="5"/>
  <c r="E65" i="5"/>
  <c r="F73" i="5" l="1"/>
  <c r="D7" i="13" l="1"/>
  <c r="E7" i="13"/>
  <c r="F7" i="13"/>
  <c r="G7" i="13"/>
  <c r="H7" i="13"/>
  <c r="I7" i="13"/>
  <c r="J7" i="13"/>
  <c r="K7" i="13"/>
  <c r="L7" i="13"/>
  <c r="M7" i="13"/>
  <c r="N7" i="13"/>
  <c r="O7" i="13"/>
  <c r="G66" i="5" l="1"/>
  <c r="G67" i="5"/>
  <c r="G68" i="5"/>
  <c r="G69" i="5"/>
  <c r="E73" i="5"/>
  <c r="G73" i="5" l="1"/>
  <c r="J73" i="5"/>
  <c r="I73"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309A90E-9144-4FB3-AEEE-D1266B10162B}" keepAlive="1" name="Requête - Tableau71019" description="Connexion à la requête « Tableau71019 » dans le classeur." type="5" refreshedVersion="0" background="1">
    <dbPr connection="Provider=Microsoft.Mashup.OleDb.1;Data Source=$Workbook$;Location=Tableau71019;Extended Properties=&quot;&quot;" command="SELECT * FROM [Tableau71019]"/>
  </connection>
</connections>
</file>

<file path=xl/sharedStrings.xml><?xml version="1.0" encoding="utf-8"?>
<sst xmlns="http://schemas.openxmlformats.org/spreadsheetml/2006/main" count="1918" uniqueCount="743">
  <si>
    <t>S387-1</t>
  </si>
  <si>
    <t>FR001400PU76</t>
  </si>
  <si>
    <t>Immobilier social</t>
  </si>
  <si>
    <t>Santé et médico social</t>
  </si>
  <si>
    <t>Accès au numérique</t>
  </si>
  <si>
    <t xml:space="preserve">Infrastructures de production d'énergie verte </t>
  </si>
  <si>
    <t xml:space="preserve">Transport et mobilité durable </t>
  </si>
  <si>
    <t>Immobilier vert</t>
  </si>
  <si>
    <t>S380-1</t>
  </si>
  <si>
    <t>FR001400LFC1</t>
  </si>
  <si>
    <t>S376-1</t>
  </si>
  <si>
    <t>FR001400I3M4</t>
  </si>
  <si>
    <t xml:space="preserve">Economie Sociale et Solidaire </t>
  </si>
  <si>
    <t xml:space="preserve">Transition alimentaire </t>
  </si>
  <si>
    <t>Réhabilitation de sites</t>
  </si>
  <si>
    <t>S355-1</t>
  </si>
  <si>
    <t>FR001400DCH4</t>
  </si>
  <si>
    <t xml:space="preserve">Education et insertion professionnelle </t>
  </si>
  <si>
    <t>-</t>
  </si>
  <si>
    <t>S339-1</t>
  </si>
  <si>
    <t>FR0014003RL9</t>
  </si>
  <si>
    <t>Fonds investis
(euros)</t>
  </si>
  <si>
    <t>Nombre de projets</t>
  </si>
  <si>
    <t>Série</t>
  </si>
  <si>
    <t>ISIN</t>
  </si>
  <si>
    <t>Catégories d'actifs financées</t>
  </si>
  <si>
    <t>Données proratisées</t>
  </si>
  <si>
    <t xml:space="preserve">Projet social </t>
  </si>
  <si>
    <t>Projet social</t>
  </si>
  <si>
    <t>Projet vert</t>
  </si>
  <si>
    <t xml:space="preserve">53 places de RSS créées </t>
  </si>
  <si>
    <t xml:space="preserve">Projet vert </t>
  </si>
  <si>
    <t>Projets sociaux</t>
  </si>
  <si>
    <t xml:space="preserve">Immobilier social </t>
  </si>
  <si>
    <t>Economie sociale et solidaire</t>
  </si>
  <si>
    <t>Projets verts</t>
  </si>
  <si>
    <t xml:space="preserve">Réhabilitation des sites </t>
  </si>
  <si>
    <t>Transport et mobilité durable</t>
  </si>
  <si>
    <t xml:space="preserve">Autres indicateurs spécifiques </t>
  </si>
  <si>
    <t xml:space="preserve">Indicateurs phares </t>
  </si>
  <si>
    <t>Fonds investis (euros)</t>
  </si>
  <si>
    <t>Emission(s) concernée(s)</t>
  </si>
  <si>
    <t>Projets verts/sociaux</t>
  </si>
  <si>
    <t>Catégories d'actifs financés</t>
  </si>
  <si>
    <t>Autres indicateurs spécifiques</t>
  </si>
  <si>
    <t xml:space="preserve">Emission concernée </t>
  </si>
  <si>
    <t xml:space="preserve">Tableau par thématique </t>
  </si>
  <si>
    <t xml:space="preserve">Tableau par émission </t>
  </si>
  <si>
    <t>Les impacts des projets verts et sociaux</t>
  </si>
  <si>
    <t>https://www.lasa.fr/references/le-clos-des-vignes-verneuil-sur-seine/</t>
  </si>
  <si>
    <t>En construction</t>
  </si>
  <si>
    <t>135 chambres</t>
  </si>
  <si>
    <t>Banque des territoires</t>
  </si>
  <si>
    <t>Résidences Services Senior (RSS)</t>
  </si>
  <si>
    <t>Santé-médico social</t>
  </si>
  <si>
    <t>https://www.clariane.com/sites/default/files/2023-06/cp_-conclusion-dun-nouveau-partenariat-de-developpement-entre-le-groupe-clariane-et-la-banque-des-territoires_20-juin-2023.pdf</t>
  </si>
  <si>
    <t>591 lits
1000 ETP en phase de construction</t>
  </si>
  <si>
    <t>https://www.cosy-diem.fr/</t>
  </si>
  <si>
    <t>8 à 10 RSS avec une taille de 80 à 130 appartements chacune</t>
  </si>
  <si>
    <t>OD Octobre 2023</t>
  </si>
  <si>
    <t>https://www.capresidencesseniors.com/residence-service/provence-alpes-cote-d-azur/var/la-garde-freinet/</t>
  </si>
  <si>
    <t xml:space="preserve"> NF Habitat HQE 6 étoiles
(RT 2012 - 10 %)</t>
  </si>
  <si>
    <t>109 lits ( (surface moyenne par logement de 43m²)
Création de 15 ETP ( construction) et 10 ETP/an ( exploitation)</t>
  </si>
  <si>
    <t>OD Mai 2023</t>
  </si>
  <si>
    <t>https://www.ville-louviers.fr/une-residence-services-seniors-de-116-logements/</t>
  </si>
  <si>
    <t xml:space="preserve">116 logements
14 ETP / an en phase d'exploitation
Favorise l'inclusivité et la mixité intergénérationnelle. </t>
  </si>
  <si>
    <t>https://soho-archi.com/projet/residence-senior-le-hameau-de-brou/</t>
  </si>
  <si>
    <t>127 logements
un habitat à échelle humaine avec plusieurs services (coiffeur, restaurant, cinéma…) intégré en RDC</t>
  </si>
  <si>
    <t>https://www.ohactiv.fr/</t>
  </si>
  <si>
    <t>https://www.123-im.com/</t>
  </si>
  <si>
    <t>Amélioration de la qualité de vie des résidents et des conditions de travail des salariés
Près de 1 700 bénéficiaires des résidences</t>
  </si>
  <si>
    <t>Soutien des professionnels de santé dans le secteur de l'accompagnement des personnes âgées</t>
  </si>
  <si>
    <t>https://www.hacoopa.coop/fonciere/</t>
  </si>
  <si>
    <t>Construction/rénovation et/ou extension de 3 maisons, permettant d'accueillir 15 colocataires max par maison
Logements senior à prix abordable
Mixité générationnelle favorisée</t>
  </si>
  <si>
    <t>Colocations senior</t>
  </si>
  <si>
    <t>https://www.residences-espaceetvie.fr/residences/residence-seniors-a-crozon-finistere-29</t>
  </si>
  <si>
    <t>260 logements
300 ETP en phase de construction
40 ETP soutenus / an en phase d’exploitation</t>
  </si>
  <si>
    <t>89 logements</t>
  </si>
  <si>
    <t>https://www.banquedesterritoires.fr/produits-services/prets-long-terme/pret-booster</t>
  </si>
  <si>
    <t xml:space="preserve">898 Prêts
20 641 logements concernés
Les populations cibles des projets financés sont des personnes en difficultés économiques et sociales  avec des objectifs sociaux : la lutte contre le mal-logement et accès au logement. </t>
  </si>
  <si>
    <t>Soutien à la construction des logements sociaux</t>
  </si>
  <si>
    <t>https://www.banquedesterritoires.fr/produits-services/prets-long-terme/pret-pam</t>
  </si>
  <si>
    <t>Réduction de la demande d'énergie primaire d'au moins 40 %</t>
  </si>
  <si>
    <t>185 prêts 
11 894 logements rénovés</t>
  </si>
  <si>
    <t xml:space="preserve">Logement social
Réhabilitation thermique des logements sociaux </t>
  </si>
  <si>
    <t xml:space="preserve">659 Prêts
13 619 logements concernés
Les populations cibles des projets financés sont des personnes en difficultés économiques et sociales  avec des objectifs sociaux : la lutte contre le mal-logement et accès au logement. </t>
  </si>
  <si>
    <t>226 prêts 
13 274 logements rénovés</t>
  </si>
  <si>
    <t>https://www.raise.co/activites/raise-impact</t>
  </si>
  <si>
    <t>Accès à la santé, réduction des inégalités
Accès à des emplois décents D45</t>
  </si>
  <si>
    <t>ESS</t>
  </si>
  <si>
    <t>Cohesion sociale et territoriale</t>
  </si>
  <si>
    <t>https://www.homnia.fr/</t>
  </si>
  <si>
    <t>Plus de 350 personnes en situation de handicap hébergées à horizon 2024
470 emplois créés en 2024
Cible de 550 personnes en logements à loyers modérés en 2024</t>
  </si>
  <si>
    <t>Revitalisation de zones rurales
En faveur de l'économie circulaire
Création d'emplois non délocalisables
Labellisation ESUS</t>
  </si>
  <si>
    <t>ESS
Revitalisation des zones rurales
Circuit-court</t>
  </si>
  <si>
    <t>https://www.groupeidees.fr/</t>
  </si>
  <si>
    <t>Expansion géographique: Passage de 1 200 ETP en insertion à 2 000 fin 2023 avec l’ouverture d’une quarantaine d’agences d’intérim d’insertion
QPV ciblés (potentiel de près d’1,5 M d’habitants)</t>
  </si>
  <si>
    <t>ESS
Insertion professionnelle</t>
  </si>
  <si>
    <t>https://myfutu.re/</t>
  </si>
  <si>
    <t>11 000 utilisateurs inscrits / 8000 offres de stages déposées
55% des jeunes inscrits sur la plateforme de MyFuture sont scolarisés en établissements REP/+ et/ou issus des quartiers politiques de la ville et/ou en zone rurale</t>
  </si>
  <si>
    <t>Education insertion
Plateformes facilitant
l'accès à la formation</t>
  </si>
  <si>
    <t>https://www.maskott.com/</t>
  </si>
  <si>
    <t>8 millions d’utilisateurs en cumulé depuis sa création
1 collège REP/+ sur 4 utilise la plateforme Tactileo de Maskott
Résultats scolaires améliorés de l’ordre de 20 à 25%</t>
  </si>
  <si>
    <t>Réseaux d'initiative publique (RIP)</t>
  </si>
  <si>
    <t>https://alliancetreshautdebit.fr/</t>
  </si>
  <si>
    <t>https://www.yanafibre.fr/</t>
  </si>
  <si>
    <t>https://www.hautesaonefibre.fr/</t>
  </si>
  <si>
    <t>https://www.thdbretagne.bzh/</t>
  </si>
  <si>
    <t>https://www.moselle-numerique.fr/qui-sommes-nous/missions-de-moselle-numerique/</t>
  </si>
  <si>
    <t>https://reunionthd.re/</t>
  </si>
  <si>
    <t>https://www.ariegetreshautdebit.fr/</t>
  </si>
  <si>
    <t>https://www.ornedepartementthd.fr/tres_haut_debit_qui-sommes-nous_la-societe-de-projet.phtml</t>
  </si>
  <si>
    <t>https://www.vartreshautdebit.fr/qui-sommes-nous/partenaire</t>
  </si>
  <si>
    <t>https://www.girondetreshautdebit.fr/</t>
  </si>
  <si>
    <t>https://www.charentemaritimetreshautdebit.fr/</t>
  </si>
  <si>
    <t>https://www.mayenne-fibre.fr/</t>
  </si>
  <si>
    <t>https://bfcfibre.fr/</t>
  </si>
  <si>
    <t>https://www.banquedesterritoires.fr/tintamarre-reconstruction-genie-civil-st-martin</t>
  </si>
  <si>
    <t xml:space="preserve">
Objectif de couvrir 100% des foyers Saint-Martinois en Très Haut Débit, contre 16 % actuellement
D'ici à fin 2023 ce sont 72 023 mètres de fourreaux qui vont être enterrés.  </t>
  </si>
  <si>
    <t>https://berryfibreoptique.fr/</t>
  </si>
  <si>
    <t>Objectif de couverture très haut débit du territoire concerné : 100 %
240 000 lignes raccordées d'ici 2025
Près de 600 entreprises et sites publics déjà raccordés</t>
  </si>
  <si>
    <t>https://www.moulinot.fr/</t>
  </si>
  <si>
    <t>Economie circulaire /
Réduction des emballages</t>
  </si>
  <si>
    <t>https://laceintureverte.fr/</t>
  </si>
  <si>
    <t>Agriculture biologique</t>
  </si>
  <si>
    <t>https://terredeliens.org/</t>
  </si>
  <si>
    <t>https://www.fraichecancan.com/fr_FR/</t>
  </si>
  <si>
    <t xml:space="preserve">Parcours de formation de 2 ans pour tous les salariés
Création d'activités et d'emplois locaux non délocalisables : 40 ETP directs en phase déconstruction et 50 ETP directs par an en phase d'exploitation
</t>
  </si>
  <si>
    <t>20 tonnes d'emballages sauvés
10 000 repas Zéro Déchets
60 000 repas sauvés du gaspillage alimentaire en 2021 
Produits de saison, bio/local/français selon les produits</t>
  </si>
  <si>
    <t>https://brownfields.fr/</t>
  </si>
  <si>
    <t>En phase d'investissement</t>
  </si>
  <si>
    <t>Tout type de sites</t>
  </si>
  <si>
    <t>Dépollution des sols</t>
  </si>
  <si>
    <t>100% en cours de dépollution</t>
  </si>
  <si>
    <t>https://www.greenyellow.com/a-la-une/greenyellow-et-la-banque-des-territoires-collaborent-pour-developper-la-mobilite-electrique/</t>
  </si>
  <si>
    <t>Infrastructures d'avitaillement en électricité</t>
  </si>
  <si>
    <t>Infrastructures et services
de mobilité durable</t>
  </si>
  <si>
    <t>https://atlante.energy/fr/pressrelease/atlante-et-la-banque-des-territoires-40-millions-deuros-pour-accelerer-le-deploiement-de-la-recharge-rapide-et-le-mobilite-en-france/</t>
  </si>
  <si>
    <t>15 ETP soutenus/an en phase d'exploitation</t>
  </si>
  <si>
    <t>Matériel roulant zéro-émission, infrastructures d'avitaillement, matériel naviguant durable</t>
  </si>
  <si>
    <t>9 ETP soutenus/an en phase d'exploitation</t>
  </si>
  <si>
    <t>https://epopeegestion.fr/investissement/epopee-infra-climat-i-slp/</t>
  </si>
  <si>
    <t>Matériel naviguant  propres et Infrastructure d'avitaillement en électricité</t>
  </si>
  <si>
    <t>La plateforme cible notamment les Collectivités présentes dans le programme d’Action Cœur de Ville (programme national a pour ambition de redynamiser le centre des villes moyennes)</t>
  </si>
  <si>
    <t>Autopartage</t>
  </si>
  <si>
    <t>https://movivolt.fr/</t>
  </si>
  <si>
    <t xml:space="preserve"> Rendre accessible la mobilité électrique pour tous les professionnels partout en France (offre de véhicules d'occasion)
</t>
  </si>
  <si>
    <t>Matériel roulant zéro-émission</t>
  </si>
  <si>
    <t>https://e-motum.net/</t>
  </si>
  <si>
    <t>Création d'activités et d'emplois locaux non délocalisables : 4 ETP directs en phase de construction et 4 ETP soutenus / an en phase d'exploitation</t>
  </si>
  <si>
    <t>https://seeyousun.fr/</t>
  </si>
  <si>
    <t xml:space="preserve">Création d'emplois indirects sur l'ensemble du territoire national avec le recours à une main d’œuvre régionale sur chaque chantier 
</t>
  </si>
  <si>
    <t xml:space="preserve"> 1000 ombrières de puissance &lt; 300 kWc déployées à horizon 5 ans
Réduction des polluants locaux (NOx, particules fines)
</t>
  </si>
  <si>
    <t>https://www.edf.fr/groupe-edf/espaces-dedies/journalistes/tous-les-communiques-de-presse/le-grand-belfort-en-partenariat-avec-hynamics-le-smtc-et-la-rttb-signe-son-premier-contrat-d-hydrogene-renouvelable-pour-decarboner-ses-transports-en-commun*</t>
  </si>
  <si>
    <t>Création d'activités et d'emplois locaux non délocalisables :  94 ETP directs en phase de construction et 14 ETP soutenus par an en phase d'exploitation</t>
  </si>
  <si>
    <t>Infrastructures d'avitaillement en hydrogène</t>
  </si>
  <si>
    <t>https://logivolt.fr/</t>
  </si>
  <si>
    <t>50 ETP directs soutenus</t>
  </si>
  <si>
    <t>https://ecovelo.com/</t>
  </si>
  <si>
    <t>Présent dans plus de 10 villes en France
14 ETP soutenus pendant la phase d'exploitation</t>
  </si>
  <si>
    <t>Réduction des émissions de GES et des polluants locaux (NOx, particules fines)
Près de 200 000 km/an parcourus par véhicule</t>
  </si>
  <si>
    <t>Vélopartage</t>
  </si>
  <si>
    <t>Infrastructures et services de mobilité durable</t>
  </si>
  <si>
    <t>https://www.clem-e.com/</t>
  </si>
  <si>
    <t>Présence dans plus de 220 villes
Offre adressée aux entreprises, aux habitats collectifs , et aux collectivités péri-urbaines et rurales (de 2 000 à 300 000 habitants) désirant déployer des services de mobilité.</t>
  </si>
  <si>
    <t>Présence dans plus de 220 villes
Camionnettes déployées dans 54 stations, disponibles pour les professionnels de la logistique, les commerçants et les artisans parisiens et ouvertes au public</t>
  </si>
  <si>
    <t>Réduction des émissions de GES et des polluants locaux (NOx, particules fines)
Près de 5 000 tCO2eq évitées par les points d'avitaillement</t>
  </si>
  <si>
    <t>https://stations-e.com/fr</t>
  </si>
  <si>
    <t>Développement de partenariats locaux (EPCI &amp; Communes) contribuant au développement économique du territoire</t>
  </si>
  <si>
    <t>Infrastructures d'avitaillement</t>
  </si>
  <si>
    <t>https://www.groupe-emerige.com/actualites/emerige-cede-a-cdc-investissement-immobilier-un-ensemble-immobilier-de-50-000-m%C2%B2-a-ivry-sur-seine/</t>
  </si>
  <si>
    <t>CDC II</t>
  </si>
  <si>
    <t>Tertiaire</t>
  </si>
  <si>
    <t>Bâtiments verts</t>
  </si>
  <si>
    <t>Livré</t>
  </si>
  <si>
    <t>Résidentiel</t>
  </si>
  <si>
    <t>https://www.banquedesterritoires.fr/sites/default/files/2023-11/CP%20BANQUE%20DES%20TERRITOIRES%20OMNES%20CAPITAL%2006112023.pdf</t>
  </si>
  <si>
    <t xml:space="preserve">Engagement ESG d'Omnes : https://www.omnescapital.com/our-commitments
</t>
  </si>
  <si>
    <t>Résidentiel, Tertiaire</t>
  </si>
  <si>
    <t>https://www.caissedesdepots.fr/actualites/pour-un-veritable-coeur-de-ville-commercial-saint-ouen-sur-seine</t>
  </si>
  <si>
    <t>Création de 800 emplois directs
- + 4 200 habitants au-dessus des commerces et 8 000
employés directement connectés</t>
  </si>
  <si>
    <t>Résidentiel/Tertiaire</t>
  </si>
  <si>
    <t>https://www.banquedesterritoires.fr/blog-des-territoires/reindustrialisation-verte-la-banque-des-territoires-participe-au-financement</t>
  </si>
  <si>
    <t>200 ETP en phase de construction
1000 ETP/an en phase d'exploitation</t>
  </si>
  <si>
    <t xml:space="preserve">Tertiaire </t>
  </si>
  <si>
    <t>Tertiaire
(construction neuve)</t>
  </si>
  <si>
    <t>https://www.caissedesdepots.fr/actualites/cdc-investissement-immobilier-295-nouveaux-logements-courbevoie</t>
  </si>
  <si>
    <t>Construction de près de 295 logements</t>
  </si>
  <si>
    <t>Logements
(construction neuve)</t>
  </si>
  <si>
    <t>Construction de plus de 90 logements</t>
  </si>
  <si>
    <t>Construction de 37 logements libres et 6 logements en ULS</t>
  </si>
  <si>
    <t xml:space="preserve">Construction de près de 50 logements </t>
  </si>
  <si>
    <t>Construction de plus de 180 logements</t>
  </si>
  <si>
    <t xml:space="preserve"> Il s’intègre dans la stratégie d’accompagnement du développement des quartiers de gare du Grand Paris Express menée par la Métropole du Grand Paris. </t>
  </si>
  <si>
    <t>https://www.linkcity.com/projets/grand-ouest-rouen-leveil-de-flaubert/</t>
  </si>
  <si>
    <t>Près de 9 000 m² consacrés à l'installation d'entreprises</t>
  </si>
  <si>
    <t>https://www.groupe-emerige.com/projets/zac-des-docks-de-saint-ouen/</t>
  </si>
  <si>
    <t>https://www.caissedesdepots.fr/sites/default/files/2022-01/CP%20CDC%20INVESTISSEMENT%20IMMOBILIER%20LOGEMENT%20CLICHY%2022092020.pdf</t>
  </si>
  <si>
    <t>https://www.caissedesdepots.fr/sites/default/files/2022-01/CP%20CDC%20INVESTISSEMENT%20IMMOBILIER%20EIFFAGE%20LOGEMENT%20RUEIL%20MALMAISON%2029092020.pdf</t>
  </si>
  <si>
    <t>Construction de 100 logements</t>
  </si>
  <si>
    <t>https://www.caissedesdepots.fr/sites/default/files/2023-05/CP_93%20Petit_Paris%2019_Livraison_Emerige_Brownfields_France%20Logis_CDC_investissement_immobilier_Inli_310523.pdf</t>
  </si>
  <si>
    <t>Construction de 88 logements</t>
  </si>
  <si>
    <t>https://france.vinci-construction.com/fr/livraison-du-batiment-rhapsody-au-coeur-du-nouvel-eco-quartier-des-docks-a-saint-ouen-93/</t>
  </si>
  <si>
    <t>Capacité d'accueil de 3 800 personnes (11,2m² par personne)</t>
  </si>
  <si>
    <t>https://www.maisonsetcites.fr/territoires/territoire-douai/</t>
  </si>
  <si>
    <t>A terme, le batiment est amené à accueillir 300 collaborateurs</t>
  </si>
  <si>
    <t>https://www.icade.fr/projets/operations-mixtes/village-des-athletes-secteur-des-quinconces</t>
  </si>
  <si>
    <t>En construction (2de phase)</t>
  </si>
  <si>
    <t>Dès l’achèvement des Jeux, le village sera retransformé en véritable quartier de ville imaginé pour ses habitants et ancré dans son territoire</t>
  </si>
  <si>
    <t>Label BBCA / HQE Excellent / BREEAM Very Good
Label Biodivercity
Label bas carbone E+ C- : E3 C2 pour les logements R+6, E3 C1 pour les logements R+9, E2 C1 pour les bureaux</t>
  </si>
  <si>
    <t>https://www.valorem-energie.com/actualites/la-banque-des-territoires-et-valorem-lancent-calypso-plateforme-strategique-dinvestissement-dedie-aux-energies-renouvelables/</t>
  </si>
  <si>
    <t>Eolien/solaire</t>
  </si>
  <si>
    <t>Production d'électricité d'origine renouvelable</t>
  </si>
  <si>
    <t>https://www.gdsolaire.com/</t>
  </si>
  <si>
    <t>Eolien/ solaire</t>
  </si>
  <si>
    <t>https://www.banquedesterritoires.fr/un-outil-innovant-pour-accelerer-le-deploiement-des-projets-photovoltaiques-en-vallee-du-rhone</t>
  </si>
  <si>
    <t>Solaire
photovoltaïque</t>
  </si>
  <si>
    <t>Eolien</t>
  </si>
  <si>
    <t>https://energiesrenouvelables.cnr.tm.fr/solaire/</t>
  </si>
  <si>
    <t>Éolien</t>
  </si>
  <si>
    <t>https://www.banquedesterritoires.fr/tse-la-banque-des-territoires-et-credit-mutuel-capital-prive-scellent-un-partenariat-strategique-au</t>
  </si>
  <si>
    <t>https://horizeo-saucats.fr/</t>
  </si>
  <si>
    <t>https://www.engie-solutions.com/fr/references/centrale-cogeneration-biomasse-novawood</t>
  </si>
  <si>
    <t>Biomasse</t>
  </si>
  <si>
    <t>Solaire photovoltaïque</t>
  </si>
  <si>
    <t>https://valencisse-41.centrale-solaire-jpee.fr/</t>
  </si>
  <si>
    <t>https://jolive-45.centrale-solaire-jpee.fr/</t>
  </si>
  <si>
    <t>https://labarde-33.centrale-solaire-jpee.fr/</t>
  </si>
  <si>
    <t>https://croix-de-chalais-86.parc-eolien-jpee.fr/</t>
  </si>
  <si>
    <t>Production équivalent à la consommation électrique de 12 000 personnes (chauffage compris)</t>
  </si>
  <si>
    <t xml:space="preserve">12 MW de puissance installée
</t>
  </si>
  <si>
    <t>https://terra-energies.fr/projets/projet-eolien-de-la-croix-de-la-merotte-a-millac-86/</t>
  </si>
  <si>
    <t>Production équivalent à la consommation électrique de 13 000 habitants (hors chauffage)</t>
  </si>
  <si>
    <t>https://bois-du-frou-28.parc-eolien-jpee.fr/</t>
  </si>
  <si>
    <t xml:space="preserve">Lien site internet </t>
  </si>
  <si>
    <t>Etat d'avancement
du projet</t>
  </si>
  <si>
    <t>Impact social et territorial
(données estimatives à l'engagement)</t>
  </si>
  <si>
    <t>Impact environnemental et climatique
(données estimatives à l'engagement)</t>
  </si>
  <si>
    <t>Direction</t>
  </si>
  <si>
    <t>Descrpiption</t>
  </si>
  <si>
    <t>Typologie</t>
  </si>
  <si>
    <t>Catégorie éligible</t>
  </si>
  <si>
    <t>Année de l'obligation</t>
  </si>
  <si>
    <t xml:space="preserve">Liste détaillée des OD et projets </t>
  </si>
  <si>
    <t>Année</t>
  </si>
  <si>
    <t>Format</t>
  </si>
  <si>
    <t>Programme EMTN</t>
  </si>
  <si>
    <t>Montant</t>
  </si>
  <si>
    <t>500 M€</t>
  </si>
  <si>
    <t>1 Md€</t>
  </si>
  <si>
    <t>Date de l’opération</t>
  </si>
  <si>
    <t>Date d’échéance</t>
  </si>
  <si>
    <t>Coupon annuel</t>
  </si>
  <si>
    <t>Spread reoffer</t>
  </si>
  <si>
    <t>OAT interpolée + 13 bps (OAT 0% 25/02/2026 &amp; OAT 0,25% 25/11/2026)</t>
  </si>
  <si>
    <t>OAT interpolée + 57 bps (OAT 0% 25/02/2027 &amp; OAT 0,75% 25/02/2028)</t>
  </si>
  <si>
    <t>OAT 25/05/2028 +27 bps</t>
  </si>
  <si>
    <t>OAT 25/11/2030 +28 bps</t>
  </si>
  <si>
    <t xml:space="preserve">OAT 0,5% mai 2029 + 16 bps </t>
  </si>
  <si>
    <t>Syndicat bancaire</t>
  </si>
  <si>
    <t>BNPP, DB, LBP, SG </t>
  </si>
  <si>
    <t>Barclays, CACIB, Commerzbank AG, LBP, Natixis</t>
  </si>
  <si>
    <t xml:space="preserve">Détail des six obligations durables en circulation </t>
  </si>
  <si>
    <t xml:space="preserve">Liste des projets adossés aux obligations durables </t>
  </si>
  <si>
    <t>Infrastructures de production d'énergie verte</t>
  </si>
  <si>
    <t>Transition alimentaire</t>
  </si>
  <si>
    <t>Economie Sociale et Solidaire</t>
  </si>
  <si>
    <t>Education et insertion professionnelle</t>
  </si>
  <si>
    <t>Part moyenne
du capital détenu
par la CDC</t>
  </si>
  <si>
    <t>Total des décaissements
au 31/12/2024</t>
  </si>
  <si>
    <t>Montants investis</t>
  </si>
  <si>
    <t>Actifs
(nombre)</t>
  </si>
  <si>
    <t>Centres de données
éco-efficients</t>
  </si>
  <si>
    <t>ODD 15</t>
  </si>
  <si>
    <t>ODD 13</t>
  </si>
  <si>
    <t>ODD 12</t>
  </si>
  <si>
    <t>ODD 11</t>
  </si>
  <si>
    <t>ODD 10</t>
  </si>
  <si>
    <t>ODD 9</t>
  </si>
  <si>
    <t>ODD 8</t>
  </si>
  <si>
    <t>ODD 7</t>
  </si>
  <si>
    <t>ODD 4</t>
  </si>
  <si>
    <t>ODD 3</t>
  </si>
  <si>
    <t>ODD 2</t>
  </si>
  <si>
    <t>ODD 1</t>
  </si>
  <si>
    <t>ODD significatif</t>
  </si>
  <si>
    <t>ODD prioritaire</t>
  </si>
  <si>
    <r>
      <rPr>
        <b/>
        <sz val="11"/>
        <rFont val="Aptos Narrow"/>
        <family val="2"/>
        <scheme val="minor"/>
      </rPr>
      <t>Siège de Maisons &amp; Cités - Douai (59)</t>
    </r>
    <r>
      <rPr>
        <sz val="11"/>
        <rFont val="Aptos Narrow"/>
        <family val="2"/>
        <scheme val="minor"/>
      </rPr>
      <t xml:space="preserve">
Bâtiment de près de 7000 m², qui sera mis à la disposition de Maisons &amp; Cités </t>
    </r>
  </si>
  <si>
    <r>
      <rPr>
        <b/>
        <sz val="11"/>
        <rFont val="Aptos Narrow"/>
        <family val="2"/>
        <scheme val="minor"/>
      </rPr>
      <t>Immeuble #V3 - Saint-Ouen-sur-Seine (93) - GP Invest 4 -</t>
    </r>
    <r>
      <rPr>
        <sz val="11"/>
        <rFont val="Aptos Narrow"/>
        <family val="2"/>
        <scheme val="minor"/>
      </rPr>
      <t>Construction d'un ensemble immobilier de bureaux neuf développant environ 43 327 m². Investissements à 50/50 avec Allianz
R+7,  373 parkings auto, 220 motos, garage à vélo</t>
    </r>
  </si>
  <si>
    <r>
      <rPr>
        <b/>
        <sz val="11"/>
        <rFont val="Aptos Narrow"/>
        <family val="2"/>
        <scheme val="minor"/>
      </rPr>
      <t xml:space="preserve">93 rue Petit à Paris (75019)  - </t>
    </r>
    <r>
      <rPr>
        <sz val="11"/>
        <rFont val="Aptos Narrow"/>
        <family val="2"/>
        <scheme val="minor"/>
      </rPr>
      <t>Acquisition en VEFA d’une opération de 5 482 m²  située à Paris (75) et développée par EMERIGE. Ancien parking restructuré en immeuble de logement (logement libre)</t>
    </r>
  </si>
  <si>
    <r>
      <rPr>
        <b/>
        <sz val="11"/>
        <rFont val="Aptos Narrow"/>
        <family val="2"/>
        <scheme val="minor"/>
      </rPr>
      <t xml:space="preserve">O Domaine à Reuil-Malmaison (92) - </t>
    </r>
    <r>
      <rPr>
        <sz val="11"/>
        <rFont val="Aptos Narrow"/>
        <family val="2"/>
        <scheme val="minor"/>
      </rPr>
      <t>Acquisition en VEFA de 2 immeubles de logement pour une surface habitable de 7 115 m² et 143 places de parking</t>
    </r>
  </si>
  <si>
    <r>
      <rPr>
        <b/>
        <sz val="11"/>
        <rFont val="Aptos Narrow"/>
        <family val="2"/>
        <scheme val="minor"/>
      </rPr>
      <t>Résidence service seniors Le Hameau de Brou Montana Gestion à Bourg en Bresse (01) -</t>
    </r>
    <r>
      <rPr>
        <sz val="11"/>
        <rFont val="Aptos Narrow"/>
        <family val="2"/>
        <scheme val="minor"/>
      </rPr>
      <t xml:space="preserve"> Surface totale de 7 667 m², avec 127 logements se distinguant par 3 corps de bâtiments, pensée comme un village avec ses logements, ses services, ses places et ses jardins.</t>
    </r>
  </si>
  <si>
    <r>
      <rPr>
        <b/>
        <sz val="11"/>
        <rFont val="Aptos Narrow"/>
        <family val="2"/>
        <scheme val="minor"/>
      </rPr>
      <t xml:space="preserve">Résidence service seniors Villas Ginkgos à Louviers (27) - </t>
    </r>
    <r>
      <rPr>
        <sz val="11"/>
        <rFont val="Aptos Narrow"/>
        <family val="2"/>
        <scheme val="minor"/>
      </rPr>
      <t>Bâtiment d'une surface totale de 5400 m². Le projet prévoit l’installation au sein même de la résidence d’une piscine, une salle d’activités, des jardins paysagers et un restaurant ouvert au public.</t>
    </r>
  </si>
  <si>
    <r>
      <rPr>
        <b/>
        <sz val="11"/>
        <rFont val="Aptos Narrow"/>
        <family val="2"/>
        <scheme val="minor"/>
      </rPr>
      <t>RSS La Garde Freinet -</t>
    </r>
    <r>
      <rPr>
        <sz val="11"/>
        <rFont val="Aptos Narrow"/>
        <family val="2"/>
        <scheme val="minor"/>
      </rPr>
      <t xml:space="preserve"> Située à La Garde-Freinet dans le Var (83), près du centre ville,  à proximité immédiate des commerces de proximité et de l’hôpital Georges Clémenceau. Les surfaces de services comprendront notamment hall, espace accueil, Bar, Restaurant, Salons, Piscine, Salle de fitness et piscine.</t>
    </r>
  </si>
  <si>
    <r>
      <rPr>
        <b/>
        <sz val="11"/>
        <rFont val="Aptos Narrow"/>
        <family val="2"/>
        <scheme val="minor"/>
      </rPr>
      <t>Foncière K&amp;B Cosy Diem</t>
    </r>
    <r>
      <rPr>
        <sz val="11"/>
        <rFont val="Aptos Narrow"/>
        <family val="2"/>
        <scheme val="minor"/>
      </rPr>
      <t xml:space="preserve"> - Une foncière en vue de porter un portefeuille de 8 à 10 résidences services seniors ( RSS ), situées sur l’ensemble du territoire, à proximité de commerces  et de transports. La taille de la résidence entre 80 et 130 appartements (T1, T2 et  T3). Les premiers projets sont situés à Franconville (95), Gujan-Mestras (33), Besançon (25) et Dreux (28). </t>
    </r>
  </si>
  <si>
    <t>Objectifs de développement durable ciblés par catégorie d'actifs</t>
  </si>
  <si>
    <t>Indicateurs phares</t>
  </si>
  <si>
    <t xml:space="preserve">Méthodologie </t>
  </si>
  <si>
    <t>Tonnes d’émissions de CO2 évitées par l'actif par rapport aux émissions moyennes sur le territoire pour la production d'énergie/chaleur</t>
  </si>
  <si>
    <t xml:space="preserve">Dépollution et réhabilitation de sites </t>
  </si>
  <si>
    <t>Indicateurs spécifiques</t>
  </si>
  <si>
    <t xml:space="preserve">Le nombre de bénéficiaires des RSS (places créées) </t>
  </si>
  <si>
    <t xml:space="preserve">Bénéficiaires </t>
  </si>
  <si>
    <t>Méthodologie de calcul des indicateurs d'impact</t>
  </si>
  <si>
    <t xml:space="preserve">- Economie d'énergie 
- Les tonnes d’émissions de CO2 évitées
</t>
  </si>
  <si>
    <t>Sous-domaine</t>
  </si>
  <si>
    <t>Montants
investis</t>
  </si>
  <si>
    <t>Matériel roulant propre et infrastructures d'avitaillement</t>
  </si>
  <si>
    <t>Tourisme et Tertiaire</t>
  </si>
  <si>
    <t>Accompagnement du vieillissement de la population</t>
  </si>
  <si>
    <t>Eolien, Solaire photovoltaïque, Biomasse</t>
  </si>
  <si>
    <t>Colocation senior, EHPAD, RSS</t>
  </si>
  <si>
    <t>Insertion, revitalisation des zones rurales</t>
  </si>
  <si>
    <t>Eolien,  Solaire photovoltaïque</t>
  </si>
  <si>
    <t>Agriculture biologique, économie circulaire, zéro-déchet</t>
  </si>
  <si>
    <t>Résidences Services Seniors (RSS)</t>
  </si>
  <si>
    <t>Accès à la formation</t>
  </si>
  <si>
    <t>Logement social</t>
  </si>
  <si>
    <t xml:space="preserve">Eolien,  Solaire </t>
  </si>
  <si>
    <t>Immobilier tertiaire (bureaux), Résidentiel, Construction neuve - Logements</t>
  </si>
  <si>
    <t>Redéveloppement de friches polluées</t>
  </si>
  <si>
    <t>Economie circulaire, zéro-déchet</t>
  </si>
  <si>
    <t>Éolien, Solaire</t>
  </si>
  <si>
    <t>Residentiel, Tertiaire</t>
  </si>
  <si>
    <t xml:space="preserve">Tableau données totales </t>
  </si>
  <si>
    <t xml:space="preserve">Détail de l'allocation des fonds levés </t>
  </si>
  <si>
    <t>Les bénéficiaires des projets sociaux</t>
  </si>
  <si>
    <t>Santé et médico-social</t>
  </si>
  <si>
    <t xml:space="preserve">Nombre de prises raccordées </t>
  </si>
  <si>
    <t>Cet indicateur représente le nombre de prises des logements ou locaux à usage professionnel qui ont effectivement été raccordées à la fibre optique suite à la pose d’un point de terminaison optique (prise fibre) à l’intérieur du logement.</t>
  </si>
  <si>
    <t xml:space="preserve">Nombre de logements construits/ rénovés </t>
  </si>
  <si>
    <t xml:space="preserve">Catégories d'actifs financés </t>
  </si>
  <si>
    <t>Les méthodologies de calcul des indicateurs d'impact</t>
  </si>
  <si>
    <t>Définition/Commentaires</t>
  </si>
  <si>
    <t>Immobilier social**</t>
  </si>
  <si>
    <t xml:space="preserve">** Pour l'immobilier social, le nombre de projets indiqués renvoit à des portefeuilles de prêts ; au total : 1958 prêts </t>
  </si>
  <si>
    <t>Infrastructure de production d'énergie verte et de chaleur</t>
  </si>
  <si>
    <t>*Données annuelles</t>
  </si>
  <si>
    <t>OD Mai 2021</t>
  </si>
  <si>
    <t>OD Octobre 2022</t>
  </si>
  <si>
    <t>OD Avril 2024</t>
  </si>
  <si>
    <t>OD Octobre 2022
OD Mai 2023
OD Avril 2024</t>
  </si>
  <si>
    <t>CDCEPS 0.01 06/01/26</t>
  </si>
  <si>
    <t>CDCEPS 3 11/25/27</t>
  </si>
  <si>
    <t>CDCEPS 3 05/25/28</t>
  </si>
  <si>
    <t>CDCEPS 3 3/8 11/25/30</t>
  </si>
  <si>
    <t>CDCEPS 3 05/25/29</t>
  </si>
  <si>
    <t>Security Name (Bloomberg)</t>
  </si>
  <si>
    <t>OD 2021- Mai</t>
  </si>
  <si>
    <t>OD 2022- Octobre</t>
  </si>
  <si>
    <t>OD 2023- Mai</t>
  </si>
  <si>
    <t>OD 2023- Octobre</t>
  </si>
  <si>
    <t xml:space="preserve">OD 2023- Octobre </t>
  </si>
  <si>
    <t>OD 2024- Avril</t>
  </si>
  <si>
    <t>OD 2022- Octobre
OD 2023- Mai</t>
  </si>
  <si>
    <t xml:space="preserve">OD 2022- Octobre </t>
  </si>
  <si>
    <t>OD 2021- Mai
OD 2022- Octobre
OD 2023- Mai</t>
  </si>
  <si>
    <t xml:space="preserve">*Les montants en décaissements pour les prêts (Immobilier social) incluent les amortissements </t>
  </si>
  <si>
    <t>Security name (Bloomberg)</t>
  </si>
  <si>
    <t>FR0014003RL9 
OD Mai 2021</t>
  </si>
  <si>
    <t xml:space="preserve">FR001400DCH4 
Octobre 2022 </t>
  </si>
  <si>
    <t>FR001400I3M4
OD Mai 2023</t>
  </si>
  <si>
    <t>FR001400LFC1
OD Octobre 2023</t>
  </si>
  <si>
    <t>FR001400PU76
OD Avril 2024</t>
  </si>
  <si>
    <t>OD Octobre 2025</t>
  </si>
  <si>
    <t>FR0014013G74</t>
  </si>
  <si>
    <t xml:space="preserve">OD Octobre 2025 </t>
  </si>
  <si>
    <t>Exploitation</t>
  </si>
  <si>
    <t>Eolien, Solaire</t>
  </si>
  <si>
    <t>En exploitation partielle</t>
  </si>
  <si>
    <t>En exploitation complète</t>
  </si>
  <si>
    <t>Logement social et accessible</t>
  </si>
  <si>
    <t xml:space="preserve">OD 2025 - Octobre </t>
  </si>
  <si>
    <t xml:space="preserve">Soutien à  la production et à la rénovation de logements sociaux </t>
  </si>
  <si>
    <t xml:space="preserve"> Infrastructures de transport ferroviaire </t>
  </si>
  <si>
    <t>Total des décaissements
au 31/12/2025</t>
  </si>
  <si>
    <t>A décaisser
au 31/12/2025</t>
  </si>
  <si>
    <t>Réhabilitation thermique et soutien à la construction des logements sociaux</t>
  </si>
  <si>
    <t>Rénovation thermique production des logements sociaux</t>
  </si>
  <si>
    <t xml:space="preserve">Réhabilitation thermique et soutein à la construction des logements sociaux </t>
  </si>
  <si>
    <t>Montants au 31/12/2025 exprimés en millions d’euros.</t>
  </si>
  <si>
    <t>FR0014013G74
OD Octobre 2025</t>
  </si>
  <si>
    <t>Chaque colonne est indépendante et prend en compte la totalité des fonds alloués aux catégories reliées à l'ODD concerné</t>
  </si>
  <si>
    <t>S428-1</t>
  </si>
  <si>
    <t>CDCEPS 2 ¾ 10/16/30</t>
  </si>
  <si>
    <t>CDCEPS 3 ⅜ 11/25/30</t>
  </si>
  <si>
    <t>https://www.lisea.fr/</t>
  </si>
  <si>
    <t>https://www.apsysgroup.com/portfolios/canopia-bordeaux/</t>
  </si>
  <si>
    <t>- Taux de couverture de la ZIP
- Taux de prises raccordées</t>
  </si>
  <si>
    <t>Rendement reoffer annuel</t>
  </si>
  <si>
    <t>OAT interpolée + 8 bps
(OAT 2.750% 25/02/2030 &amp; OAT 2.70% 25/02/2031)</t>
  </si>
  <si>
    <t>https://www.jpee.fr/</t>
  </si>
  <si>
    <t>Réhabilitation d'une ancienne usine Renault
Conservation des caractéristiques historiques du lieu</t>
  </si>
  <si>
    <t>Infrastructure de production d’énergie verte et de chaleur</t>
  </si>
  <si>
    <t xml:space="preserve">86 logements
</t>
  </si>
  <si>
    <r>
      <rPr>
        <b/>
        <sz val="11"/>
        <rFont val="Aptos Narrow"/>
        <family val="2"/>
        <scheme val="minor"/>
      </rPr>
      <t xml:space="preserve">Résidences service seniors Oh'Activ ! à Donville-les-Bains (50) - </t>
    </r>
    <r>
      <rPr>
        <sz val="11"/>
        <rFont val="Aptos Narrow"/>
        <family val="2"/>
        <scheme val="minor"/>
      </rPr>
      <t xml:space="preserve">Résidences senior en R+4 de 105 logements, représenteraplus de 10 000 m² </t>
    </r>
  </si>
  <si>
    <t>NEU CP 2025**</t>
  </si>
  <si>
    <t xml:space="preserve">Total </t>
  </si>
  <si>
    <t>- Surface de terrain à réhabiliter : somme des surfaces de terrain foncier acheté par le fond objet de la dépollution associés aux projets, donnée à collecter dans les rapports d'impact de la société de gestion au 31/12-N-1
- Donnée réelle communiquée par les exploitants</t>
  </si>
  <si>
    <t>Nombre total de locaux raccordables et nombre de prises raccordées</t>
  </si>
  <si>
    <t xml:space="preserve">Nombre de logements construits, rénovés ou à rénover
</t>
  </si>
  <si>
    <t>Données communiquées par les exploitants</t>
  </si>
  <si>
    <t xml:space="preserve">Cet indicateur entend mesurer le nombre de bénéficiaires hébergés dans les résidences de services pour senior financées, comptabilisant les places construites/crées dans chacune des structures financées. </t>
  </si>
  <si>
    <t>Nombre de places créées en RSS (résidences de services pour senior)</t>
  </si>
  <si>
    <t xml:space="preserve">Cohésion sociale et territoriale </t>
  </si>
  <si>
    <t xml:space="preserve">Cet indicateur entend comptabiliser le nombre nouveaux logements sociaux créés ou rénovés. </t>
  </si>
  <si>
    <t xml:space="preserve">En exploitation complète </t>
  </si>
  <si>
    <t xml:space="preserve">En étude/développement </t>
  </si>
  <si>
    <t xml:space="preserve">Immeubles sous-jacent en cours de construction/réhabilitation thermique </t>
  </si>
  <si>
    <t>Procédure collective en cours
A remplacer le cas échéant en 2026</t>
  </si>
  <si>
    <t>Tonnes d’émissions de CO2 évitées du bâtiment</t>
  </si>
  <si>
    <t>- Nombre de points de charge déployés (IRVE) – donnée brute
- Nombre de points de charge prévus à la pleine exploitation du projet (IRVE) – donnée brute
- Nombre de moyens de transport/véhicules durables déployés (unités) – donnée brute</t>
  </si>
  <si>
    <t xml:space="preserve">Tonnes d'émissions de CO2 évitées par les véhicules financés/ bornes de recharges.  </t>
  </si>
  <si>
    <t xml:space="preserve">- Production d'électricité (en MWh électricique MWhe/ ou MWh thermique MWhth)
- Capacité installée (MW), 
- Équivalent en nombre de foyers fournis en énergie :
</t>
  </si>
  <si>
    <t>Si le projet est en exploitation : donnée réelle de la production de l'année N communiquée par les exploitants
Si le projet est en construction : donnée théorique correspondant à la production estimée à l'instruction du dossier
Production théorique ou réelle / consommation moyenne par foyer
- Les données de production (MWh) - selon le stade de développement (construction : à partir de la production estimée/an ; exploitation : à partir de la production réelle de l'année)
- Consommation moyenne par foyer - la consommation moyenne d’électricité par ménage (source - data.gouv)</t>
  </si>
  <si>
    <r>
      <rPr>
        <b/>
        <sz val="11"/>
        <color theme="1"/>
        <rFont val="Aptos Narrow"/>
        <family val="2"/>
        <scheme val="minor"/>
      </rPr>
      <t>Émissions de CO2 évitées par les véhicules financés/bornes de recharge par an</t>
    </r>
    <r>
      <rPr>
        <sz val="11"/>
        <color theme="1"/>
        <rFont val="Aptos Narrow"/>
        <family val="2"/>
        <scheme val="minor"/>
      </rPr>
      <t xml:space="preserve">
Pour les véhicules = distance parcourue par la flotte x (facteur d’émission véhicule thermique – facteur d’émission véhicule électrique financé)
- Distance parcourue (km) = nombre de véhicules financés (donnée brute) x nombre de km annuel moyen parcouru par véhicule (source - ministère de la transition écologique) ou distance globale de la flotte
- Facteur d’émissions (teCO2/km) – selon le type de véhicule financé (source - ADEME)
Pour les bornes = distance parcourue grâce aux bornes x (facteur d’émission voiture thermique – facteur d’émission voiture électrique)
- Distance parcourue grâce aux bornes : (km) : nombre de points de charge IRVE installés x nombre moyen depleins/point de charge IRVE/an (source -  automobile propre) x autonomie moyenne (en km) d’une voiture électrique
- Facteur d’émissions (teCO2/km) – véhicule thermique/durable (source - ADEME) 
Lorsque distance parcourue non disponible, conversion de la puissance des bornes en distance (avec proxy ADEME)</t>
    </r>
  </si>
  <si>
    <r>
      <rPr>
        <b/>
        <sz val="11"/>
        <color theme="1"/>
        <rFont val="Aptos Narrow"/>
        <family val="2"/>
        <scheme val="minor"/>
      </rPr>
      <t>Tonnes d’émissions de CO2 évitées du bâtiment par rapport à la règlementation**</t>
    </r>
    <r>
      <rPr>
        <sz val="11"/>
        <color theme="1"/>
        <rFont val="Aptos Narrow"/>
        <family val="2"/>
        <scheme val="minor"/>
      </rPr>
      <t xml:space="preserve">
= (ECO2_max - ECO2_t) x surface / 1000
- ECO2_t : émissions de CO2 théoriques du bâtiment (disponible dans le DPE) ECO2_max : émissions de CO2 de référence** (donnée exploitant ou méthodologie dégradée de calcul :
- ECO2_max = ECO2_t / (1 - X %)
Avec X : part de gain entre consommation théorique du bâtiment (CEP_t) et consommation maximale autorisée (CEP_max)
** RT2012 ou RE2020 en fonction de la date de construction du bâtiment</t>
    </r>
  </si>
  <si>
    <t>- Taux de couverture de la ZIP
= nombre de locaux raccordables (donnée brute) / nb total de locaux à raccorder (donnée brute)
- Taux de lignes raccordées
=nombre de prises raccordées (donnée brute) / nb de locaux raccordables (donnée brute)</t>
  </si>
  <si>
    <t xml:space="preserve">- % du parc visant une certification NF HQE 6 étoiles
- surface plancher </t>
  </si>
  <si>
    <r>
      <rPr>
        <b/>
        <sz val="11"/>
        <color theme="1"/>
        <rFont val="Aptos Narrow"/>
        <family val="2"/>
        <scheme val="minor"/>
      </rPr>
      <t>Tonnes d’émissions de CO2 évitées par l'actif par rapport aux émissions moyennes sur le territoire pour la production d'énergie</t>
    </r>
    <r>
      <rPr>
        <sz val="11"/>
        <rFont val="Aptos Narrow"/>
        <family val="2"/>
        <scheme val="minor"/>
      </rPr>
      <t xml:space="preserve"> = production théorique ou réelle x facteur d’émission
- Les données de production (MWh) – selon le stade de développement (construction : à partir de la production estimée/an ; exploitation : à partir de la production réelle de l'année)
- Facteurs d’émissions (teCO2/MWh) publiés par RTE – selon l’énergie produite (Électricité ; Chaleur ; Cogénération)</t>
    </r>
  </si>
  <si>
    <t xml:space="preserve">Portefeuille 2025 </t>
  </si>
  <si>
    <t>FR0014013G74
NEU CP durables [42]</t>
  </si>
  <si>
    <t>54 402 teqCO2 évitées*</t>
  </si>
  <si>
    <t>107 véhicules financés 
327 points de charge IRVE déployés</t>
  </si>
  <si>
    <t>480 places de RSS créées</t>
  </si>
  <si>
    <t>1 780 teqCO2 évitées*</t>
  </si>
  <si>
    <t>104 714 Mwh d'électricité produits*</t>
  </si>
  <si>
    <t>216 places de RSS créées</t>
  </si>
  <si>
    <t>538 teqCO2 évitées*</t>
  </si>
  <si>
    <t>33 026 tonnes de biodéchets collectés*</t>
  </si>
  <si>
    <t>110 places de RSS créées</t>
  </si>
  <si>
    <t>7 883 teqCO2 évitées*</t>
  </si>
  <si>
    <t>356 places de RSS créées</t>
  </si>
  <si>
    <t xml:space="preserve">8 347 logements construits ou renovés </t>
  </si>
  <si>
    <t>6 735 teqCO2 évitées*</t>
  </si>
  <si>
    <t>110 297 logements construits ou rénovés</t>
  </si>
  <si>
    <t>OD 2021- Mai
OD 2022- Octobre
OD 2023- Mai
OD 2024- Avril
Portefeuille 2025</t>
  </si>
  <si>
    <t>OD 2021- Mai 
OD 2022- Octobre
OD 2023- Mai
OD 2023- Octobre 
OD 2024- Avril
Portefeuille 2025</t>
  </si>
  <si>
    <t>OD 2023- Octobe
OD 2024- Avril
Portefeuille 2025</t>
  </si>
  <si>
    <t>OD 2021- Mai
OD 2022- Octobre 
OD 2023- Mai
OD 2023- Octobre
OD 2024- Avril</t>
  </si>
  <si>
    <t>1 215 places de RSS créés</t>
  </si>
  <si>
    <t>119 980 m2 de surface plancher
83% du parc de Résidences seniors certifié NF Habitat HQE 6 étoiles (très performant) et 100 % du parc visant une certification</t>
  </si>
  <si>
    <t xml:space="preserve">4 portefeuilles de 1958 prêts
1 portefeuille de titres participatifs </t>
  </si>
  <si>
    <t>222 teqCO2 évitées par rapport à un benchmark dépendant de la date de livraison du permis de construire (RT2012 ou RE2020)</t>
  </si>
  <si>
    <r>
      <rPr>
        <sz val="11"/>
        <color rgb="FFFF0000"/>
        <rFont val="Aptos Narrow"/>
        <family val="2"/>
        <scheme val="minor"/>
      </rPr>
      <t xml:space="preserve">2 693 895 kWhep d'économie d'énergie  à un benchmark dépendant de la date de livraison du permis de construire (RT2012 ou RE2020)
</t>
    </r>
    <r>
      <rPr>
        <sz val="11"/>
        <color theme="1"/>
        <rFont val="Aptos Narrow"/>
        <family val="2"/>
        <scheme val="minor"/>
      </rPr>
      <t>165 802 m2 de surface utile</t>
    </r>
    <r>
      <rPr>
        <sz val="11"/>
        <color rgb="FFFF0000"/>
        <rFont val="Aptos Narrow"/>
        <family val="2"/>
        <scheme val="minor"/>
      </rPr>
      <t xml:space="preserve">
</t>
    </r>
    <r>
      <rPr>
        <sz val="11"/>
        <rFont val="Aptos Narrow"/>
        <family val="2"/>
        <scheme val="minor"/>
      </rPr>
      <t>45% d'amélioration de la performance énergétique du portefeuille</t>
    </r>
  </si>
  <si>
    <t>13 ha a réhabiliter
6 sites à réhabiliter
47 % Surface à développer destinée à des activités tertaires
53 % Surface à développer destinée à des activités résidentielles</t>
  </si>
  <si>
    <t>207 hectares à réhabiliter 
18 sites à réhabiliter
64 % Surface à développer destinée à des activités tertaires
36 % Surface à développer destinée à des activités résidentielles</t>
  </si>
  <si>
    <t xml:space="preserve">889 teqCO2 évitées par les véhicules et points de charge IRVE financés
</t>
  </si>
  <si>
    <t>7 749 teqCO2 évitées par les véhicules et points de charge IRVE financés</t>
  </si>
  <si>
    <t>7 587 teqCO2 évitées par les véhicules et points de charge IRVE financés</t>
  </si>
  <si>
    <t>10 354 teqCO2 évitées par les véhicules et points de charge IRVE financés</t>
  </si>
  <si>
    <t>302 km de rails crées permettant le transport de 23 M de passagers</t>
  </si>
  <si>
    <t xml:space="preserve">92 549 teqCO2 évitées par les véhicules financés
</t>
  </si>
  <si>
    <t>842 véhicules financés 
806 points de charge IRVE déployés</t>
  </si>
  <si>
    <t>137 véhicules financés 
953 points de charge IRVE déployés</t>
  </si>
  <si>
    <t>1 400 point de charge IRVE déployés</t>
  </si>
  <si>
    <t>OD 2021- Mai
OD 2022- Octobre
OD 2023- Mai
OD 2023-Octobre</t>
  </si>
  <si>
    <t>33 teqCO2 évitées par rapport à un benchmark dépendant de la date de livraison du permis de construire (RT2012 ou RE2020)</t>
  </si>
  <si>
    <t>51 teqCO2 évitées par rapport à un benchmark dépendant de la date de livraison du permis de construire (RT2012 ou RE2020)</t>
  </si>
  <si>
    <t>417 teqCO2 évitées par rapport à un benchmark dépendant de la date de livraison du permis de construire (RT2012 ou RE2020)</t>
  </si>
  <si>
    <t>256 teqCO2 évitées par rapport à un benchmark dépendant de la date de livraison du permis de construire (RT2012 ou RE2020)</t>
  </si>
  <si>
    <r>
      <rPr>
        <sz val="11"/>
        <color rgb="FFFF0000"/>
        <rFont val="Aptos Narrow"/>
        <family val="2"/>
        <scheme val="minor"/>
      </rPr>
      <t xml:space="preserve">645 132 kWhep d'économie d'énergie  à un benchmark dépendant de la date de livraison du permis de construire (RT2012 ou RE2020)
</t>
    </r>
    <r>
      <rPr>
        <sz val="11"/>
        <color theme="1"/>
        <rFont val="Aptos Narrow"/>
        <family val="2"/>
        <scheme val="minor"/>
      </rPr>
      <t xml:space="preserve">28 242 m2 de surface utile </t>
    </r>
    <r>
      <rPr>
        <sz val="11"/>
        <color rgb="FFFF0000"/>
        <rFont val="Aptos Narrow"/>
        <family val="2"/>
        <scheme val="minor"/>
      </rPr>
      <t xml:space="preserve">
</t>
    </r>
    <r>
      <rPr>
        <sz val="11"/>
        <color theme="1"/>
        <rFont val="Aptos Narrow"/>
        <family val="2"/>
        <scheme val="minor"/>
      </rPr>
      <t>34% d'amélioration de la perfomance énergétique du portefeuille</t>
    </r>
  </si>
  <si>
    <t xml:space="preserve">151 070 Mwh d'électricité ou de chaleur produits*
</t>
  </si>
  <si>
    <t>463 712 Mwh d'électricité produits*</t>
  </si>
  <si>
    <t>396 169 Mwh d'électricité produits*</t>
  </si>
  <si>
    <t>31 644 Mwh d'électricité produits*</t>
  </si>
  <si>
    <t>16 146  m2 de surface plancher
67% du parc de résidences seniors certifié NF Habitat HQE 6 étoiles (très performant)</t>
  </si>
  <si>
    <t xml:space="preserve">6 371 m2 de surface plancher
100% du parc de résidences seniors certifiés NF Habitat HQE 6 étoiles (très performant)
</t>
  </si>
  <si>
    <t>9869 m2 plancher
100% du parc de résidences seniors certifié NF Habitat HQE 6 étoiles (très performant)</t>
  </si>
  <si>
    <r>
      <rPr>
        <sz val="11"/>
        <rFont val="Aptos Narrow"/>
        <family val="2"/>
        <scheme val="minor"/>
      </rPr>
      <t>56 670 m2 de surface plancher</t>
    </r>
    <r>
      <rPr>
        <sz val="11"/>
        <color rgb="FFFF0000"/>
        <rFont val="Aptos Narrow"/>
        <family val="2"/>
        <scheme val="minor"/>
      </rPr>
      <t xml:space="preserve">
</t>
    </r>
    <r>
      <rPr>
        <sz val="11"/>
        <rFont val="Aptos Narrow"/>
        <family val="2"/>
        <scheme val="minor"/>
      </rPr>
      <t>100% du parc de résidences seniors certifié et NF Habitat HQE 6 étoiles (très performant)</t>
    </r>
  </si>
  <si>
    <t>61 personnes accompagnées vers l'emploi</t>
  </si>
  <si>
    <t>14 557 tCO2/an d'emission de CO2 évitées 
81 068 849 kWh/an de gain énergétique</t>
  </si>
  <si>
    <t>15 155 tCO2/an d'émissions de CO2 évitées 
78 052 187 kWh/an de gain énergétique</t>
  </si>
  <si>
    <t xml:space="preserve">28 946 tCO2/an d'émissions de CO2 évitées 
151 935 928 kWh/an de gain énergétique </t>
  </si>
  <si>
    <t>5372 logements construits ou rénovés</t>
  </si>
  <si>
    <t xml:space="preserve">1890 personnes accompagnées vers l'emploi
16 151 personnes sensibilisées à la formation
</t>
  </si>
  <si>
    <t xml:space="preserve">Le projet conserné a, pour l'extra-financier, basculé dans santé et médicosocial </t>
  </si>
  <si>
    <r>
      <rPr>
        <i/>
        <sz val="11"/>
        <color theme="1"/>
        <rFont val="Aptos Narrow"/>
        <family val="2"/>
        <scheme val="minor"/>
      </rPr>
      <t xml:space="preserve">Voir tableau bénéficiaires ci-dessous </t>
    </r>
    <r>
      <rPr>
        <sz val="11"/>
        <color theme="1"/>
        <rFont val="Aptos Narrow"/>
        <family val="2"/>
        <scheme val="minor"/>
      </rPr>
      <t xml:space="preserve">
'Données communiquées par les exploitants
</t>
    </r>
  </si>
  <si>
    <t>14 teqCO2 évitées par rapport à un benchmark dépendant de la date de livraison du permis de construire (RT2012 ou RE2020)</t>
  </si>
  <si>
    <r>
      <rPr>
        <sz val="11"/>
        <color rgb="FFFF0000"/>
        <rFont val="Aptos Narrow"/>
        <family val="2"/>
        <scheme val="minor"/>
      </rPr>
      <t xml:space="preserve">548 688 kWhep d'économie d'énergie  à un benchmark dépendant de la date de livraison du permis de construire (RT2012 ou RE2020)
</t>
    </r>
    <r>
      <rPr>
        <sz val="11"/>
        <rFont val="Aptos Narrow"/>
        <family val="2"/>
        <scheme val="minor"/>
      </rPr>
      <t>37 777 m2 de surface utile
33% d'amélioration de la performance énergétique du portefeuille</t>
    </r>
  </si>
  <si>
    <r>
      <rPr>
        <sz val="11"/>
        <color rgb="FFFF0000"/>
        <rFont val="Aptos Narrow"/>
        <family val="2"/>
        <scheme val="minor"/>
      </rPr>
      <t xml:space="preserve">187 805 kWhep d'économie d'énergie  à un benchmark dépendant de la date de livraison du permis de construire (RT2012 ou RE2020)
</t>
    </r>
    <r>
      <rPr>
        <sz val="11"/>
        <rFont val="Aptos Narrow"/>
        <family val="2"/>
        <scheme val="minor"/>
      </rPr>
      <t>26 141 m2 de surface utile
16% d'amélioration de la performance énergétique du portefeuille</t>
    </r>
  </si>
  <si>
    <r>
      <rPr>
        <sz val="11"/>
        <color rgb="FFFF0000"/>
        <rFont val="Aptos Narrow"/>
        <family val="2"/>
        <scheme val="minor"/>
      </rPr>
      <t>3 925 666 kWhep d'économie d'énergie  à un benchmark dépendant de la date de livraison du permis de construire (RT2012 ou RE2020)</t>
    </r>
    <r>
      <rPr>
        <sz val="11"/>
        <rFont val="Aptos Narrow"/>
        <family val="2"/>
        <scheme val="minor"/>
      </rPr>
      <t xml:space="preserve">
158 376 m2 de surface utile
32% d'amélioration de la performance énergétique du portefeuille </t>
    </r>
  </si>
  <si>
    <t>30 924 m2 de surface plancher
80% du parc de résidences seniors certifié NF Habitat HQE 6 étoiles (très performant)</t>
  </si>
  <si>
    <t>12 753 ha cultivés en agriculture biologique
648 agriculteurs accompagnés ainsi qu'un 1 fédération solidaire pour l’agriculture</t>
  </si>
  <si>
    <t xml:space="preserve">Soutien aux personnes en difficulté d’insertion (personnes éloignées de l’emploi : chômeurs de longue durée, personnes en reconversion) via des dispositifs d’insertion (ex : parcours qualifiants, accompagnement personnalisé, mise en relation avec des employeurs) </t>
  </si>
  <si>
    <t>Actions d’information, de promotion ou de préparation à des parcours de formation ou d’insertion (ex : ateliers sur la microfinance, l’entrepreneuriat social, les métiers de l’ESS, ou les opportunités de formation dans ces secteurs)</t>
  </si>
  <si>
    <t>Bénéficiaires</t>
  </si>
  <si>
    <t>Voir tableau bénéficiaires ci-dessous 
'Données communiquées par les exploitants</t>
  </si>
  <si>
    <t>50 476 personnes sensibilisés
8 personnes accompagnées vers l'emploi
47 592 personnes ayant bénéficié d'une prestation médicale</t>
  </si>
  <si>
    <t>994 teqCO2 évitées par rapport à un benchmark dépendant de la date de livraison du permis de construire (RT2012 ou RE2020)</t>
  </si>
  <si>
    <t>119 128 teqCO2évitées par les véhicules et points de charge IRVE financés</t>
  </si>
  <si>
    <r>
      <t xml:space="preserve">8 938 343 kWhep d'économies d'énergie par rapport  à un benchmark dépendant de la date de livraison du permis de construire (RT2012 ou RE2020)
</t>
    </r>
    <r>
      <rPr>
        <sz val="11"/>
        <rFont val="Aptos Narrow"/>
        <family val="2"/>
        <scheme val="minor"/>
      </rPr>
      <t>479 710 m2 de surface utile</t>
    </r>
    <r>
      <rPr>
        <sz val="11"/>
        <color rgb="FFFF0000"/>
        <rFont val="Aptos Narrow"/>
        <family val="2"/>
        <scheme val="minor"/>
      </rPr>
      <t xml:space="preserve">
</t>
    </r>
    <r>
      <rPr>
        <sz val="11"/>
        <rFont val="Aptos Narrow"/>
        <family val="2"/>
        <scheme val="minor"/>
      </rPr>
      <t>39% d'amélioration de la performance énergétique du portefeuille</t>
    </r>
  </si>
  <si>
    <r>
      <t xml:space="preserve">1 085 véhicules financés
3 486  point de charge IRVE déployés
</t>
    </r>
    <r>
      <rPr>
        <sz val="11"/>
        <rFont val="Aptos Narrow"/>
        <family val="2"/>
        <scheme val="minor"/>
      </rPr>
      <t xml:space="preserve">302 km de rails crées permettant le transport de 23 M de passagers
</t>
    </r>
  </si>
  <si>
    <r>
      <rPr>
        <sz val="11"/>
        <color rgb="FFFF0000"/>
        <rFont val="Aptos Narrow"/>
        <family val="2"/>
        <scheme val="minor"/>
      </rPr>
      <t>797 MW de capacité installée en électricité et chaleur
1 147 307 MWh d'électricité et de chaleur produite*</t>
    </r>
    <r>
      <rPr>
        <sz val="11"/>
        <rFont val="Aptos Narrow"/>
        <family val="2"/>
        <scheme val="minor"/>
      </rPr>
      <t xml:space="preserve">
soit la consommation annuelle de près de 221 049 foyers</t>
    </r>
  </si>
  <si>
    <t>71 339 teq CO2 évitées*</t>
  </si>
  <si>
    <t>124 016 logements construits, rénovés ou à rénover</t>
  </si>
  <si>
    <t>58 658 teqCO2* d'émissions de CO2 évitées
311 056 964 kWh*de gain énergétique</t>
  </si>
  <si>
    <t>1890 personnes accompagnées vers l'emploi
16 151 personnes sensibilisées à la formation</t>
  </si>
  <si>
    <t>50 476 personnes sensibilisés
69 personnes accompagnées vers l'emploi
47 592 personnes ayant bénéficié d'une prestation médicale</t>
  </si>
  <si>
    <t>Personnes sensibilisées à la formation </t>
  </si>
  <si>
    <t>Personnes accompagnées vers l'emploi :</t>
  </si>
  <si>
    <t>Personnes ayant bénéficié d'une prestation médicale</t>
  </si>
  <si>
    <t>Cet indicateur entend mesurer le nombre jeunes en difficulté scolaire (décrocheurs, NEET) ou aux personnes éloignées de l’emploi aidés via des dispositifs d’insertion professionnelle (ex : coaching, ateliers CV, mise en relation avec des employeurs).</t>
  </si>
  <si>
    <t xml:space="preserve"> Cet indicateur entend mesurer le nombre de personnes inscrites à  un cycle de formation pré-qualifiant, qualifiant ou certifiant (ex : formations diplômantes, certifications professionnelles comme le CQP ou la Grande École du Numérique).</t>
  </si>
  <si>
    <t xml:space="preserve"> Cet indicateur entend mesurer le nombre de personnes ayant bénéficié de consultations ou services médicaux liés à l’insertion (ex : bilans de santé)</t>
  </si>
  <si>
    <t>- Economie d'énergie par rapport à la règlementation**
- Amélioration de la performance énergétique du portefeuille par rapport à la règlementation**
- Surface réglementaire couverte
** RT2012 ou RE2020 en fonction de la date de construction du bâtiment</t>
  </si>
  <si>
    <t>- Economie d’énergie / référence (kWhep/an)* = [(Consommation d’énergie théorique du bâtiment par m2/an) – (Consommation d’énergie de référence)] x (Surface)
- (Consommation d'énergie théorique du bâtiment - Consommation d'énergie de référence)/ Consommation d'énergie de référence
- Donnée réelle communiquée par les exploitants</t>
  </si>
  <si>
    <t>https://www.banquedesterritoires.fr/la-francaise-real-estate-managers-rem-et-la-banque-des-territoires-acquierent-alphabet-un-immeuble</t>
  </si>
  <si>
    <t>https://www.caissedesdepots.fr/sites/ms-cdc-fr/files/2025-08/CP_CDC-Investissment-Immobilier_Livraison-Saint-Ouen-Rosiers_2024-11-04.pdf</t>
  </si>
  <si>
    <t>https://www.cfnewsimmo.net/L-actualite/Transactions/L-ancienne-Poste-Magenta-prend-le-pli-du-residentiel-avec-un-etablissement-public-441869</t>
  </si>
  <si>
    <t>https://www.emerige.com/editorial/57-commandant-mouchotte-programme-immobilier-neuf-a-saint-mande?utm_source=qwant&amp;utm_medium=referral&amp;utm_campaign=ai_flash</t>
  </si>
  <si>
    <t>https://www.caissedesdepots.fr/sites/ms-cdc-fr/files/2025-08/CDC%20Investissement%20Immobilier%20logements%20%C3%A0%20Asni%C3%A8res.pdf</t>
  </si>
  <si>
    <t>https://www.caissedesdepots.fr/sites/ms-cdc-fr/files/2025-08/CP_CDC-Investissement-Immobilier_R%C3%A9sidentiel_75013_04-01-2023.pdf</t>
  </si>
  <si>
    <t>https://www.caissedesdepots.fr/sites/ms-cdc-fr/files/2025-08/CP_CDC-Investissement-Immobilier_Tertiaire-Cortis_Paris17_13-11-2023.pdf</t>
  </si>
  <si>
    <t>https://www.caissedesdepots.fr/sites/cdc.fr/files/cp_go_enjoy.pdf</t>
  </si>
  <si>
    <t>https://www.caissedesdepots.fr/eclairage/actualites/premiere-acquisition-copenhague-pour-cdc-investissement-immobilier</t>
  </si>
  <si>
    <t>https://coeurdelozere.fr/environnement/energies-renouvelables/eolien/eolien-le-born-pelouse/</t>
  </si>
  <si>
    <t>https://www.banquedesterritoires.fr/la-banque-des-territoires-et-la-bei-lancent-la-plateforme-bus-propres-programme-dinvestissement</t>
  </si>
  <si>
    <t>https://www.linkedin.com/company/infra-invest</t>
  </si>
  <si>
    <t xml:space="preserve">Label NF Habitat HQE niveau excellent
Biodivercity
E2C1
10 737 m2 de surface utile </t>
  </si>
  <si>
    <t>HQE construction excellent
BREEAM construction excellent
Wiredscore silver
Biodivercity
E2C1
6 274m2 de surface utile</t>
  </si>
  <si>
    <t>24 101m2 de surface utile</t>
  </si>
  <si>
    <t>78 nombres de places en RSS crées</t>
  </si>
  <si>
    <t>Objectif de couverture THD du territoire concerné : 100%
Parcours de formation prévus sur toute la durée du projet
388 000 lignes FTTH environ</t>
  </si>
  <si>
    <t>Objectif de couverture THD du territoire concerné : 100%
Parcours de formation prévus sur toute la durée du projet
115 000 lignes FTTH environ</t>
  </si>
  <si>
    <t>Objectif de couverture THD du territoire concerné : 100%
Parcours de formation prévus sur toute la durée du projet
270 000 lignes FTTH environ</t>
  </si>
  <si>
    <t>Objectif de couverture THD du territoire concerné : 100%
Parcours de formation prévus sur toute la durée du projet
476 000 lignes FTTH raccordables</t>
  </si>
  <si>
    <t>Objectif de couverture THD du territoire concerné : 100%
Parcours de formation prévus sur toute la durée du projet
344 975 lignes FTTH raccordables</t>
  </si>
  <si>
    <t>Objectif de couverture THD du territoire concerné : 100%
Parcours de formation prévus sur toute la durée du projet
74 233 lignes FTTH raccordables</t>
  </si>
  <si>
    <t>Objectif de couverture THD du territoire concerné : 100%
Parcours de formation prévus sur toute la durée du projet
80 024 lignes FTTH raccordables</t>
  </si>
  <si>
    <t>Objectif de couverture THD du territoire concerné : 100%
Parcours de formation prévus sur toute la durée du projet
24 000 lignes FTTH raccordables</t>
  </si>
  <si>
    <t>Objectif de couverture THD du territoire concerné : 100%
Parcours de formation prévus sur toute la durée du projet
164 925  lignes FTTH environ racordables</t>
  </si>
  <si>
    <t>Objectif de couverture THD du territoire concerné : 100%
'Parc total de 1 256 000 lignes FTTH environ
Parcours de formation prévus sur toute la durée du projet</t>
  </si>
  <si>
    <t>Objectif de couverture THD du territoire concerné : 100%
Parcours de formation prévus sur toute la durée du projet
Parc total de 125 000 lignes FTTH environ</t>
  </si>
  <si>
    <t>Objectif de couverture THD du territoire concerné : 100%
Parcours de formation prévus sur toute la durée du projet
Parc total de 35 000 lignes FTTH environ</t>
  </si>
  <si>
    <t>Objectif de couverture THD du territoire concerné : 100%
Parcours de formation prévus sur toute la durée du projet
350 000 lignes FTTH environ</t>
  </si>
  <si>
    <t xml:space="preserve">
Impact sur la santé publique via la décontamination des sites
Lutte contre l’artificialisation de nouveaux sols</t>
  </si>
  <si>
    <t>Dynamisation et relance de l’activité pour les acteurs de la dépollution et du BTP, libération de terrains pour des projets d’aménagement bloqués en raison des coûts de réhabilitation et de dépollution des sols</t>
  </si>
  <si>
    <t>HQE BEPOS
Label bas carbone E+ C- : E3 C1
Well Argent</t>
  </si>
  <si>
    <t>Effinergie BBC 2017 (RT 2012 - 40%)
Label bas carbone E+/C- : E2/C1
HQE Bâtiment durable Neuf 2016 : niveau Excellent
BREEAM International NC 2016 : niveau Excellent
WIREDSCORE niveau Silver</t>
  </si>
  <si>
    <t>RT 2012 - 20%
Label BBC Effinergie +
Certification CERQUAL NF Habitat
Label BiodiverCity (meilleurs efforts)</t>
  </si>
  <si>
    <t>RT2012 -20%
Certification NF Habitat HQE niveau excellent
Label BiodiverCity (meilleurs efforts)</t>
  </si>
  <si>
    <t>RT 2012 - 40%
Effinergie +
NF Habitat HQE profil Excellent 7 étoiles
Label BiodiverCity
(meilleurs efforts du vendeur)</t>
  </si>
  <si>
    <t xml:space="preserve">227 logements
Création d'un écoquartier sur une ancienne friche portuaire </t>
  </si>
  <si>
    <t>BREEAM niveau Très Bon
E+ C- : E3C1
BEPOS Effinergie 2017
Label BBCA
Reconversion de friches industrielles</t>
  </si>
  <si>
    <t>HQE Très performant
(RT 2012 - 40 %)
BREEAM Very Good
WireScore Gold
Osmoz</t>
  </si>
  <si>
    <t>Label de biodiversité urbaine Biodivercity 
 NF Habitat HQE Profil Excellent 
 RT 2012 - 20%</t>
  </si>
  <si>
    <t xml:space="preserve">  RT 2012 - 20%
  Certification NF HABITAT HQE
 Label Effinergie BBC </t>
  </si>
  <si>
    <t>RT 2012 - 20%
Certification NF HABITAT HQE
Label BiodiverCity (meilleurs efforts du vendeur)</t>
  </si>
  <si>
    <t>NF Habitat HQE  (RT 2012 - 30 %) Label Effinergie + 
BiodiverCity</t>
  </si>
  <si>
    <t xml:space="preserve">NF Habitat HQE (RT 2012 - 20 %)Label Effinergie +
Chaufferie collective raccordée au réseau de chaleur urbain </t>
  </si>
  <si>
    <t>RT 2012 – 20% pour les 2 604m² de surface thermique équivalente
Près de 35 000 tCO2 évitées par an</t>
  </si>
  <si>
    <t>1000 ETP en phase de construction, 242 ETP/an en phase d'exploitation</t>
  </si>
  <si>
    <t>Breeam very good</t>
  </si>
  <si>
    <t>certifications environnementales HQE et/ou H&amp;E</t>
  </si>
  <si>
    <t>RT 2012 – 30 %
certification NF HABITAT HQE niveau excellent,
label E+C 
label Biodivercity</t>
  </si>
  <si>
    <t xml:space="preserve"> HQE Exceptionnel
E2C1
Effinergie 2017
BREEAM Excellent et
Wired Score Platinum</t>
  </si>
  <si>
    <t>HQE Bâtiment Durable 2016 v3 (niveau Excellent)
BREEAM NC 2016 (niveau Excellent)
Wiredscore (niveau Gold)
E+C- (niveau E2C2), 
BiodiverCity, OSMOZ et BBC Effinergie 2017</t>
  </si>
  <si>
    <t xml:space="preserve">Breeam Very Good
Hqe Exceptionnel
BEPOS Effinergie 2013
Bâtiment biosourcé niveau 1
Bâtiment biosourcé niveau 1
</t>
  </si>
  <si>
    <t>HQE Bâtiment durable - niveau exceLLENT
BREEAM - niveau Excellent
Effinergie +
BiodiverCity ACAC
WiredScore Gold
7 840 m2 de surface utile</t>
  </si>
  <si>
    <t>E2C1
Biodivercity profil ABBB
5 979m2 de surface utile</t>
  </si>
  <si>
    <t xml:space="preserve">12,8 MW de puissance installée
</t>
  </si>
  <si>
    <t xml:space="preserve">
59 MWc de puissance installée
</t>
  </si>
  <si>
    <t>Production équivalent à la consommation électrique de 26 000 personnes (chauffage compris)</t>
  </si>
  <si>
    <t xml:space="preserve">10,22 MWc de puissance installée
</t>
  </si>
  <si>
    <t>Production équivalent à la consommation électrique de 3 700 personnes (chauffage compris)</t>
  </si>
  <si>
    <t xml:space="preserve">8,43 MWc de puissance installée
</t>
  </si>
  <si>
    <t>Production équivalent à la consommation électrique de 3 600 personnes (chauffage compris)</t>
  </si>
  <si>
    <t xml:space="preserve">14,6MW électricité et 67MW vapeur
</t>
  </si>
  <si>
    <t>Production de l'équivalent à la consommation de 65 000 foyers (hors chauffage)</t>
  </si>
  <si>
    <t xml:space="preserve">600 MW de puissance installée
</t>
  </si>
  <si>
    <t>50 ETP en phase de construction 10ETP/an en phase d'exploitation
Production de l'équivalent de la consommation électrique annuelle hors chauffage de 150 000 foyers</t>
  </si>
  <si>
    <t>1,6 GWc de puissance installée au total
Environ 90 projets de capacité installée entre 4 et 52 MW, soit une capacité moyenne par centrale de 18 MW</t>
  </si>
  <si>
    <t>Près de 400 000 foyers théoriquement alimentés
Près de 5 000 ETP soutenus en phase de construction</t>
  </si>
  <si>
    <t xml:space="preserve">42,5 MW de puissance installée
</t>
  </si>
  <si>
    <t>Production équivalente à la consommation annuelle de 24 510 foyers
Près de 300 ETP soutenus en phase de construction</t>
  </si>
  <si>
    <t>Puissance installée de 28,8 MW</t>
  </si>
  <si>
    <t>18 ETP en phase de construction et 2 ETP soutenus/an en phase d'exploitation
Production équivalente à la consommation électrique annuelle de 40 000 personnes</t>
  </si>
  <si>
    <t>1 GWc de projets photovoltaîques</t>
  </si>
  <si>
    <t>660 emplois directs et indirects créés
Implication forte dans la gouvernance de la société: droit de veto par la CDC sur les décisions importantes de la société</t>
  </si>
  <si>
    <t>1 GW de projets photovoltaiques</t>
  </si>
  <si>
    <t>300 000 foyers théoriquement alimentés</t>
  </si>
  <si>
    <t>500 MW de centrales solaires et éoliennes à horizon 2027</t>
  </si>
  <si>
    <t>A terme, consommation d'une agglomération de près de 500 000 habitants</t>
  </si>
  <si>
    <t>Réduction des émissions de GES et des polluants locaux (NOx, particules fines)
Près de 24 000  tCO2eq évitées par les points d'avitaillement
Plus de 480 véhicules en circulation</t>
  </si>
  <si>
    <t xml:space="preserve"> Réduction des émissions de GES
 3 000 tCO2eq évitées par an en cible
Réduction des polluants locaux (NOx, particules fines)
Zéro artificialisation</t>
  </si>
  <si>
    <t xml:space="preserve">100 points de recharge déployés
Réduction des émissions de GES  : 138 540 tCO2eq évitées
Réduction des polluants locaux (NOx, particules fines)
</t>
  </si>
  <si>
    <t>10 500 véhicules électriques à horizon 2025
Réduction des émissions de GES : 36 000 tCO2eq évitées par an en cible
 Réduction des polluants locaux (NOx, particules fines))</t>
  </si>
  <si>
    <t>La Plateforme permet de financer l’acquisition de près de 1000 bus électriques, permettant une réduction substantielle des émissions de CO2
sur la durée de vie de la Plateforme (26 ans)</t>
  </si>
  <si>
    <t> fonds, classifié article 9 SFDR</t>
  </si>
  <si>
    <t xml:space="preserve">67 000 tCO2 eq évitées
</t>
  </si>
  <si>
    <t xml:space="preserve">30 385 tCO2 eq évitées
</t>
  </si>
  <si>
    <t>450 GWh d’électricité à destination des véhicules électriques
Soit chaque année plus de 260 millions de kilomètres parcourus et 29 000 tonnes d’émissions de CO2 évitées.</t>
  </si>
  <si>
    <t>NF Habitat HQE 6 étoiles
(RT 2012 -10%)</t>
  </si>
  <si>
    <t>191 logements
Création d'activités et d'emplois locaux non délocalisables :
100 ETP en phase de construction et 15 ETP / an en phase d'exploitation</t>
  </si>
  <si>
    <t xml:space="preserve"> NF Habitat HQE 6 étoiles
(RT 2012 - 20 %)</t>
  </si>
  <si>
    <t>RTE 2012 -20% 
NF Habitat HQE 6*</t>
  </si>
  <si>
    <t>NF HQE E2-C2
NF HQE Habitat</t>
  </si>
  <si>
    <t xml:space="preserve">Performance énergétique : minimum RT 2012 -10 % ou RE 2020  
Certification : Breeam ou NF Habitat  HQE Référentiel construction 
Résidence Service – 6 étoiles 
</t>
  </si>
  <si>
    <t xml:space="preserve"> Relocalisation de la production agricole biologique
 50 150 000 m² en mode agriculture bio
 Maintien et préservation de la biodiversité
 </t>
  </si>
  <si>
    <t>74 entreprises agricoles accompagnées sur la durée du projet</t>
  </si>
  <si>
    <t xml:space="preserve">Protection des sols, de la biodiversité, etc. 
 Diminution des émissions de CO2 liées au transport entre 250 et 500 kg par an </t>
  </si>
  <si>
    <t xml:space="preserve"> Soutien à l’agriculture bio et de proximité, salaire décent pour les exploitants
 Alimentation de 300 000 habitants en produis bio prévue d’ici 10 ans </t>
  </si>
  <si>
    <t>Impact indirect sur la création d'énergie de source renouvelable (biométhane pour carburant ou intégré au réseau) via ses partenaires méthaniseurs. La collecte des biodéchets par Moulinot est assurée par des véhicules écologiques (biogaz)</t>
  </si>
  <si>
    <t>Création des emplois non délocalisables:  près de 480 emplois sur 8 sites, 230 bénéficiaires de contrats d'insertion à l'horizon 2027- Organisme de formation,réservé aux demandeurs d'emplois</t>
  </si>
  <si>
    <t xml:space="preserve"> 41 000 bornes de recharge à horizon 2024
54 000 tCO2eq évitées par an
 Réduction des polluants locaux (NOx, particules fines)</t>
  </si>
  <si>
    <t xml:space="preserve">Titres participatifs soucscrits au près de 128  organismes de logements sociaux,  répartis dans 14 régions différentes. </t>
  </si>
  <si>
    <t>RT 2012 - 20%
Effinergie +
Bâtiment Durable Francilien au stade conception
Certification NF HABITAT HQE</t>
  </si>
  <si>
    <t>75 logements</t>
  </si>
  <si>
    <t xml:space="preserve">Partie neuve : Effinergie + / HQE Bâtiment Durable Exceptionnel 
Partie réhabilitée : HQE Bâtiment Durable Excellent / BBC Effinergie rénovation  (consommation d’énergie primaire RT2012 -40%)
BREEAM Bespoke Excellent
</t>
  </si>
  <si>
    <t>Citigroup, CACIB, LBP, Morgan Stanley, Natixis</t>
  </si>
  <si>
    <t>BNPP, Citigroup, Commerzbank AG, LBP, SG</t>
  </si>
  <si>
    <t>BNPP,CACIB, DB, JPM, LBP</t>
  </si>
  <si>
    <t>CACIB, JPM, LBP, Natixis, Nawest, SG</t>
  </si>
  <si>
    <t xml:space="preserve">13,8 MW de puissance installée
</t>
  </si>
  <si>
    <t>Production équivalent à la consommation électrique de 15 000 personnes (chauffage compris)</t>
  </si>
  <si>
    <t>E2C1 pour tous les actifs, HQE 6* pour le résidentiel
Breeam communities Outstanding
Le projet s'étend sur plus de 70 000 m2 de surface plancher et 13 000m2 d'espace vert à developper.
6 800 m² de façades seront conservées, réutilisées ou déplacées et 90% des matériaux de déconstruction seront valorisés (partenariat avec Cycle Up).
Création de 1 400 emplacements dédiés à la mobilité cyclable, lutte contre les ilots de chaleur urbains avec végétalisation et présence d’eau (miroirs d’eau, bassins, canaux, jets).</t>
  </si>
  <si>
    <t>Le projet est également créateur d’emploi dans toutes ses phases de réalisation, en phase conception : 70 emplois seront créés, auxquels s’ajoutent en phase chantier entre 300 – 350 emplois créés. La phase exploitation entrainera quant à elle la création de 1 180 emplois.</t>
  </si>
  <si>
    <t xml:space="preserve">6 projets via 4 SPV totalisant 26 éoliennes pour une puissance totale de 93 MW </t>
  </si>
  <si>
    <t>objectif horizon 2030 : 
capacité de production de 2 GW permettant d'alimenter en électricité verte 1,6 million d’habitants en 2030, soit l’équivalent de l’agglomération lyonnaise.</t>
  </si>
  <si>
    <t xml:space="preserve">302km de rail 
23 millions de passagers </t>
  </si>
  <si>
    <t>https://opendata.caissedesdepots.fr/explore/dataset/obligations-durables-emises-par-la-cdc-rapport-allocation/information/?disjunctive.annee&amp;disjunctive.isin&amp;disjunctive.domaine</t>
  </si>
  <si>
    <t xml:space="preserve">Retrouvez nos données Open Data en suivant le lien : </t>
  </si>
  <si>
    <t>https://opendata.caissedesdepots.fr/explore/dataset/obligations-durables-emises-par-la-cdc-impacts/information/</t>
  </si>
  <si>
    <r>
      <rPr>
        <b/>
        <sz val="11"/>
        <rFont val="Aptos Narrow"/>
        <family val="2"/>
        <scheme val="minor"/>
      </rPr>
      <t xml:space="preserve">Berry THD en Indre (36) et Cher (18) - </t>
    </r>
    <r>
      <rPr>
        <sz val="11"/>
        <rFont val="Aptos Narrow"/>
        <family val="2"/>
        <scheme val="minor"/>
      </rPr>
      <t>Société projet chargée de la conception, de la réalisation, de l'exploitation, et de la maintenance du réseau d'initiative publique  très haut débit sur les départements de l'Indre et du Cher.</t>
    </r>
  </si>
  <si>
    <r>
      <rPr>
        <b/>
        <sz val="11"/>
        <rFont val="Aptos Narrow"/>
        <family val="2"/>
        <scheme val="minor"/>
      </rPr>
      <t xml:space="preserve">Projet Tintamarre à Saint-Martin (978) - </t>
    </r>
    <r>
      <rPr>
        <sz val="11"/>
        <rFont val="Aptos Narrow"/>
        <family val="2"/>
        <scheme val="minor"/>
      </rPr>
      <t>Enfouissement complet du réseau de télécommunication électronique de l’île, jusque-là aérien et détruit dans sa quasi-totalité lors de la saison cyclonique 2017.</t>
    </r>
  </si>
  <si>
    <r>
      <rPr>
        <b/>
        <sz val="11"/>
        <rFont val="Aptos Narrow"/>
        <family val="2"/>
        <scheme val="minor"/>
      </rPr>
      <t xml:space="preserve">BFC Fibre - </t>
    </r>
    <r>
      <rPr>
        <sz val="11"/>
        <rFont val="Aptos Narrow"/>
        <family val="2"/>
        <scheme val="minor"/>
      </rPr>
      <t xml:space="preserve">Société projet chargée de l'exploitation, de la commercialisation et du financement du réseau d'initiative publique très haut débit sur les 5 départements de Bourgogne Franche-Compté
Concession (DSP) de 15 ans. </t>
    </r>
  </si>
  <si>
    <r>
      <rPr>
        <b/>
        <sz val="11"/>
        <rFont val="Aptos Narrow"/>
        <family val="2"/>
        <scheme val="minor"/>
      </rPr>
      <t>Mayenne Fibre -</t>
    </r>
    <r>
      <rPr>
        <sz val="11"/>
        <rFont val="Aptos Narrow"/>
        <family val="2"/>
        <scheme val="minor"/>
      </rPr>
      <t xml:space="preserve">Société projet chargée de la conception, de l'établissement, de l'exploitation, de la commercialisation et du financement du réseau d'initiative publique très haut débit sur le département de la Mayenne (53).  Concession (DSP) de 20 ans. </t>
    </r>
  </si>
  <si>
    <r>
      <rPr>
        <b/>
        <sz val="11"/>
        <rFont val="Aptos Narrow"/>
        <family val="2"/>
        <scheme val="minor"/>
      </rPr>
      <t xml:space="preserve">Charente-Maritime THD </t>
    </r>
    <r>
      <rPr>
        <sz val="11"/>
        <rFont val="Aptos Narrow"/>
        <family val="2"/>
        <scheme val="minor"/>
      </rPr>
      <t>-Société projet chargée de la conception, de l'établissement, de l'exploitation, de la commercialisation et du financement du réseau d'initiative publique très haut débit sur le département de la Charente-Maritime.  
Concession (DSP) de 25 ans.</t>
    </r>
  </si>
  <si>
    <r>
      <rPr>
        <b/>
        <sz val="11"/>
        <rFont val="Aptos Narrow"/>
        <family val="2"/>
        <scheme val="minor"/>
      </rPr>
      <t xml:space="preserve">Gironde THD en Gironde (33) - </t>
    </r>
    <r>
      <rPr>
        <sz val="11"/>
        <rFont val="Aptos Narrow"/>
        <family val="2"/>
        <scheme val="minor"/>
      </rPr>
      <t xml:space="preserve">Société projet chargée de la conception, de l'établissement, de l'exploitation  et du financement du réseau d'initiative publique THD sur le territoire de la Gironde. </t>
    </r>
  </si>
  <si>
    <r>
      <rPr>
        <b/>
        <sz val="11"/>
        <rFont val="Aptos Narrow"/>
        <family val="2"/>
        <scheme val="minor"/>
      </rPr>
      <t xml:space="preserve">Var THD dans le Var (83) - </t>
    </r>
    <r>
      <rPr>
        <sz val="11"/>
        <rFont val="Aptos Narrow"/>
        <family val="2"/>
        <scheme val="minor"/>
      </rPr>
      <t>Société projet chargée de la conception, de l'établissement, de l'exploitation, de la commercialisation et du financement du réseau d'initiative publique THD sur le territoire du Var.</t>
    </r>
  </si>
  <si>
    <r>
      <rPr>
        <b/>
        <sz val="11"/>
        <rFont val="Aptos Narrow"/>
        <family val="2"/>
        <scheme val="minor"/>
      </rPr>
      <t xml:space="preserve">Orne Département THD dans l'Orne (61) - </t>
    </r>
    <r>
      <rPr>
        <sz val="11"/>
        <rFont val="Aptos Narrow"/>
        <family val="2"/>
        <scheme val="minor"/>
      </rPr>
      <t>Société projet chargée de la conception, de l'établissement, de l'exploitation, de la commercialisation et du financement du réseau d'initiative publique très haut débit sur le territoire de l'Orne.</t>
    </r>
  </si>
  <si>
    <r>
      <rPr>
        <b/>
        <sz val="11"/>
        <rFont val="Aptos Narrow"/>
        <family val="2"/>
        <scheme val="minor"/>
      </rPr>
      <t xml:space="preserve">Ariège THD en Ariège (09) - </t>
    </r>
    <r>
      <rPr>
        <sz val="11"/>
        <rFont val="Aptos Narrow"/>
        <family val="2"/>
        <scheme val="minor"/>
      </rPr>
      <t xml:space="preserve">Société projet chargée de la conception, de l'établissement, de l'exploitation et du financement du réseau d'initiative publique THD sur le territoire de l’Ariège. </t>
    </r>
  </si>
  <si>
    <r>
      <rPr>
        <b/>
        <sz val="11"/>
        <rFont val="Aptos Narrow"/>
        <family val="2"/>
        <scheme val="minor"/>
      </rPr>
      <t xml:space="preserve">Régie Réunion THD à la Réunion (974) - </t>
    </r>
    <r>
      <rPr>
        <sz val="11"/>
        <rFont val="Aptos Narrow"/>
        <family val="2"/>
        <scheme val="minor"/>
      </rPr>
      <t xml:space="preserve">Société projet chargée de la conception, de l'établissement, de l'exploitation et du financement du réseau d'initiative publique THD sur le territoire de la Réunion. </t>
    </r>
  </si>
  <si>
    <r>
      <rPr>
        <b/>
        <sz val="11"/>
        <rFont val="Aptos Narrow"/>
        <family val="2"/>
        <scheme val="minor"/>
      </rPr>
      <t xml:space="preserve">Moselle Numérique en Moselle (57) - </t>
    </r>
    <r>
      <rPr>
        <sz val="11"/>
        <rFont val="Aptos Narrow"/>
        <family val="2"/>
        <scheme val="minor"/>
      </rPr>
      <t>Société projet chargée de la conception, de l'établissement, de l'exploitation et du financement du réseau d'initiative publique THD sur le territoire de la Moselle.</t>
    </r>
  </si>
  <si>
    <r>
      <rPr>
        <b/>
        <sz val="11"/>
        <rFont val="Aptos Narrow"/>
        <family val="2"/>
        <scheme val="minor"/>
      </rPr>
      <t xml:space="preserve">Bretagne THD - </t>
    </r>
    <r>
      <rPr>
        <sz val="11"/>
        <rFont val="Aptos Narrow"/>
        <family val="2"/>
        <scheme val="minor"/>
      </rPr>
      <t xml:space="preserve">Société projet chargée de  l'exploitation, de la commercialisation et du financement du réseau d'initiative publique très haut débit sur la région Bretagne.  
Affermage (DSP) de 20 ans. </t>
    </r>
  </si>
  <si>
    <r>
      <rPr>
        <b/>
        <sz val="11"/>
        <rFont val="Aptos Narrow"/>
        <family val="2"/>
        <scheme val="minor"/>
      </rPr>
      <t xml:space="preserve">Haute-Saône Fibre - </t>
    </r>
    <r>
      <rPr>
        <sz val="11"/>
        <rFont val="Aptos Narrow"/>
        <family val="2"/>
        <scheme val="minor"/>
      </rPr>
      <t xml:space="preserve">Société projet chargée de la conception, de l'établissement, de l'exploitation, de la commercialisation et du financement du réseau d'initiative publique très haut débit sur le département de la Haute-Saône.  DSP affermo-concessive de 25 ans. </t>
    </r>
  </si>
  <si>
    <r>
      <rPr>
        <b/>
        <sz val="11"/>
        <rFont val="Aptos Narrow"/>
        <family val="2"/>
        <scheme val="minor"/>
      </rPr>
      <t xml:space="preserve">Yana Fibre - </t>
    </r>
    <r>
      <rPr>
        <sz val="11"/>
        <rFont val="Aptos Narrow"/>
        <family val="2"/>
        <scheme val="minor"/>
      </rPr>
      <t xml:space="preserve">Société projet chargée de la conception, de l'établissement, de l'exploitation, de la commercialisation et du financement du réseau d'initiative publique très haut débit en Guyane.  Concession (DSP) de 25 ans. 
</t>
    </r>
  </si>
  <si>
    <r>
      <rPr>
        <b/>
        <sz val="11"/>
        <rFont val="Aptos Narrow"/>
        <family val="2"/>
        <scheme val="minor"/>
      </rPr>
      <t xml:space="preserve">Alliance THD </t>
    </r>
    <r>
      <rPr>
        <sz val="11"/>
        <rFont val="Aptos Narrow"/>
        <family val="2"/>
        <scheme val="minor"/>
      </rPr>
      <t xml:space="preserve">-Société projet chargée de la conception, de l'établissement, de l'exploitation, de la commercialisation et du financement du réseau d'initiative publique très haut débit de l'Averon (12), du Lot (46) et de la Lozère (48). Concession (DSP) de 25 ans. </t>
    </r>
  </si>
  <si>
    <r>
      <rPr>
        <b/>
        <sz val="11"/>
        <rFont val="Aptos Narrow"/>
        <family val="2"/>
        <scheme val="minor"/>
      </rPr>
      <t xml:space="preserve">MASKOTT - </t>
    </r>
    <r>
      <rPr>
        <sz val="11"/>
        <rFont val="Aptos Narrow"/>
        <family val="2"/>
        <scheme val="minor"/>
      </rPr>
      <t>Plateforme d’apprentissage qui combine une solution de « learning management system » (LMS) couplée à un outil de création et de gestion de contenu pédagogique à destination des enseignants du premier et du second degré.</t>
    </r>
  </si>
  <si>
    <r>
      <rPr>
        <b/>
        <sz val="11"/>
        <rFont val="Aptos Narrow"/>
        <family val="2"/>
        <scheme val="minor"/>
      </rPr>
      <t xml:space="preserve">Plateforme Myfuture - </t>
    </r>
    <r>
      <rPr>
        <sz val="11"/>
        <rFont val="Aptos Narrow"/>
        <family val="2"/>
        <scheme val="minor"/>
      </rPr>
      <t>Permettant de connecter les jeunes et les professionnels grâce à des offres de stage, d'alternance et la découverte de métiers en live. Myfuture est une entreprise sociale dont l’objectif est de favoriser l’égalité des chances face à la formation et l’emploi.</t>
    </r>
  </si>
  <si>
    <r>
      <rPr>
        <b/>
        <sz val="11"/>
        <rFont val="Aptos Narrow"/>
        <family val="2"/>
        <scheme val="minor"/>
      </rPr>
      <t xml:space="preserve">Groupe Idées en France - </t>
    </r>
    <r>
      <rPr>
        <sz val="11"/>
        <rFont val="Aptos Narrow"/>
        <family val="2"/>
        <scheme val="minor"/>
      </rPr>
      <t>Groupe d’insertion en France qui salarie plus de 4 200 personnes via 9 entreprises d’insertion (EI) et une entreprise de travail temporaire d’insertion (ETTI) actives sur une grande partie du territoire national.</t>
    </r>
  </si>
  <si>
    <r>
      <rPr>
        <b/>
        <sz val="11"/>
        <rFont val="Aptos Narrow"/>
        <family val="2"/>
        <scheme val="minor"/>
      </rPr>
      <t xml:space="preserve">Comptoir de campagne en France - </t>
    </r>
    <r>
      <rPr>
        <sz val="11"/>
        <rFont val="Aptos Narrow"/>
        <family val="2"/>
        <scheme val="minor"/>
      </rPr>
      <t xml:space="preserve">Réseau de commerces multi-services au service du développement durable. Les magasins commercialisent des produits locaux en circuit-court, des services de proximité et proposent aussi une offre de petite restauration. </t>
    </r>
  </si>
  <si>
    <r>
      <rPr>
        <b/>
        <sz val="11"/>
        <rFont val="Aptos Narrow"/>
        <family val="2"/>
        <scheme val="minor"/>
      </rPr>
      <t xml:space="preserve">France Impact investissement- </t>
    </r>
    <r>
      <rPr>
        <sz val="11"/>
        <rFont val="Aptos Narrow"/>
        <family val="2"/>
        <scheme val="minor"/>
      </rPr>
      <t xml:space="preserve">Le fonds France 2i, géré par RAISE Impact, est dédié à l’investissement dans des entreprises Small et Mid Cap en croissance et rentables avec un impact environnemental et/ou social positif, qui s’engagent pour bâtir un avenir plus durable, une société plus juste et plus solidaire. </t>
    </r>
  </si>
  <si>
    <r>
      <rPr>
        <b/>
        <sz val="11"/>
        <rFont val="Aptos Narrow"/>
        <family val="2"/>
        <scheme val="minor"/>
      </rPr>
      <t xml:space="preserve">Fonds Ginkgo 3 (FPCI) - </t>
    </r>
    <r>
      <rPr>
        <sz val="11"/>
        <rFont val="Aptos Narrow"/>
        <family val="2"/>
        <scheme val="minor"/>
      </rPr>
      <t>L’objet est d’acquérir des sites pollués disposant d’un fort potentiel de redéveloppement et de les développer. Cet investissement doit appuyer l’effort des collectivités pour valoriser les friches polluées.</t>
    </r>
  </si>
  <si>
    <r>
      <rPr>
        <b/>
        <sz val="11"/>
        <rFont val="Aptos Narrow"/>
        <family val="2"/>
        <scheme val="minor"/>
      </rPr>
      <t xml:space="preserve"> Fonds Brownfields 4 - </t>
    </r>
    <r>
      <rPr>
        <sz val="11"/>
        <rFont val="Aptos Narrow"/>
        <family val="2"/>
        <scheme val="minor"/>
      </rPr>
      <t>Réhabilitation et redéveloppement de friches industrielles</t>
    </r>
  </si>
  <si>
    <r>
      <rPr>
        <b/>
        <sz val="11"/>
        <rFont val="Aptos Narrow"/>
        <family val="2"/>
        <scheme val="minor"/>
      </rPr>
      <t>Prêt PAM, taux fixe -</t>
    </r>
    <r>
      <rPr>
        <sz val="11"/>
        <rFont val="Aptos Narrow"/>
        <family val="2"/>
        <scheme val="minor"/>
      </rPr>
      <t xml:space="preserve">Dans le cadre du Plan Logement, la Section générale de la Caisse des Dépôts a déployé une offre de prêts à taux fixe de 8 Md€ .Les prêts PAM sont destinés au financement des travaux de rénovation énergétique des logements sociaux. Ils sont ainsi réservés essentiellement aux organismes de logement social, en complément d'un Eco-prêt. </t>
    </r>
  </si>
  <si>
    <r>
      <rPr>
        <b/>
        <sz val="11"/>
        <rFont val="Aptos Narrow"/>
        <family val="2"/>
        <scheme val="minor"/>
      </rPr>
      <t xml:space="preserve">Prêt Booster, taux fixe  - </t>
    </r>
    <r>
      <rPr>
        <sz val="11"/>
        <rFont val="Aptos Narrow"/>
        <family val="2"/>
        <scheme val="minor"/>
      </rPr>
      <t>Le prêt Booster, réservé aux organismes de logement social, est dédié au financement des opérations de production de logements locatifs sociaux  dans le cadre du Plan logement.</t>
    </r>
  </si>
  <si>
    <r>
      <rPr>
        <b/>
        <sz val="11"/>
        <rFont val="Aptos Narrow"/>
        <family val="2"/>
        <scheme val="minor"/>
      </rPr>
      <t>Portefeuille de titres participatifs</t>
    </r>
    <r>
      <rPr>
        <sz val="11"/>
        <rFont val="Aptos Narrow"/>
        <family val="2"/>
        <scheme val="minor"/>
      </rPr>
      <t xml:space="preserve"> pour accompagner la construction de logements sociaux neufs et le réhabilitaiton du parc locatif exisant ainsi qu'au verdissement des Quartiers Prioritaires de la politique de la Ville (QPV)</t>
    </r>
  </si>
  <si>
    <r>
      <rPr>
        <b/>
        <sz val="11"/>
        <rFont val="Aptos Narrow"/>
        <family val="2"/>
        <scheme val="minor"/>
      </rPr>
      <t>Ilôt D du Village olympique et paralympique "Les Quinconces" - Saint-Ouen-sur-Seine (93)</t>
    </r>
    <r>
      <rPr>
        <sz val="11"/>
        <rFont val="Aptos Narrow"/>
        <family val="2"/>
        <scheme val="minor"/>
      </rPr>
      <t xml:space="preserve">
Ensemble immobilier de plus de 48 000 m² destiné à accueillir 3 000 athlètes venus du monde entier (1ère phase)  et pensé dès sa conception en mode « héritage » (seconde phase qui aboutira à un quartier de ville pérenne).</t>
    </r>
  </si>
  <si>
    <r>
      <rPr>
        <b/>
        <sz val="11"/>
        <rFont val="Aptos Narrow"/>
        <family val="2"/>
        <scheme val="minor"/>
      </rPr>
      <t xml:space="preserve">Métal 57 à Boulogne (92) - </t>
    </r>
    <r>
      <rPr>
        <sz val="11"/>
        <rFont val="Aptos Narrow"/>
        <family val="2"/>
        <scheme val="minor"/>
      </rPr>
      <t>Acquisition en VEFA du futur siège de BNP Paribas Real Estate à Boulogne-Billancourt (36 000 m²)</t>
    </r>
  </si>
  <si>
    <r>
      <rPr>
        <b/>
        <sz val="11"/>
        <rFont val="Aptos Narrow"/>
        <family val="2"/>
        <scheme val="minor"/>
      </rPr>
      <t xml:space="preserve">Clichy Ilôt Dupont à Clichy (92) - </t>
    </r>
    <r>
      <rPr>
        <sz val="11"/>
        <rFont val="Aptos Narrow"/>
        <family val="2"/>
        <scheme val="minor"/>
      </rPr>
      <t>Acquisition en VEFA d’une opération de 5 809 m² comprenant  55 places de parking située à Clichy (92) et développée par OGIC</t>
    </r>
  </si>
  <si>
    <r>
      <rPr>
        <b/>
        <sz val="11"/>
        <rFont val="Aptos Narrow"/>
        <family val="2"/>
        <scheme val="minor"/>
      </rPr>
      <t xml:space="preserve">St Ouen N9 à Saint-Ouen-sur-Seine (93) - </t>
    </r>
    <r>
      <rPr>
        <sz val="11"/>
        <rFont val="Aptos Narrow"/>
        <family val="2"/>
        <scheme val="minor"/>
      </rPr>
      <t>Acquisition en VEFA d’une opération de 19 626 m² comprenant 213 places de parking située à Saint-Ouen (93) et développée par EMERIGE</t>
    </r>
  </si>
  <si>
    <r>
      <rPr>
        <b/>
        <sz val="11"/>
        <rFont val="Aptos Narrow"/>
        <family val="2"/>
        <scheme val="minor"/>
      </rPr>
      <t xml:space="preserve">L'Eveil de Flaubert à Rouen (76) - </t>
    </r>
    <r>
      <rPr>
        <sz val="11"/>
        <rFont val="Aptos Narrow"/>
        <family val="2"/>
        <scheme val="minor"/>
      </rPr>
      <t xml:space="preserve">Un bâtiment de bureaux en R+7 d’environ 9 000 m² porté la SCI Tanit.  Diverses solutions techniques seront déployées : l’utilisation de matériaux biosourcés, recours à la géothermie pour les bâtiments tertiaires. </t>
    </r>
  </si>
  <si>
    <r>
      <rPr>
        <b/>
        <sz val="11"/>
        <rFont val="Aptos Narrow"/>
        <family val="2"/>
        <scheme val="minor"/>
      </rPr>
      <t xml:space="preserve">Bois Colombe (92) - </t>
    </r>
    <r>
      <rPr>
        <sz val="11"/>
        <rFont val="Aptos Narrow"/>
        <family val="2"/>
        <scheme val="minor"/>
      </rPr>
      <t xml:space="preserve">Acquisition en VEFA d'un immeuble neuf de bureaux indépendant en R+8: surface de 20 275 m² sur un rez-de-chaussée, 8 étages supérieurs et 2 niveaux de sous-sol. </t>
    </r>
  </si>
  <si>
    <r>
      <rPr>
        <b/>
        <sz val="11"/>
        <rFont val="Aptos Narrow"/>
        <family val="2"/>
        <scheme val="minor"/>
      </rPr>
      <t xml:space="preserve">Rosiers - </t>
    </r>
    <r>
      <rPr>
        <sz val="11"/>
        <rFont val="Aptos Narrow"/>
        <family val="2"/>
        <scheme val="minor"/>
      </rPr>
      <t>Acquisition en VEFA d'une opération résidentielle 11765 m² à Saint Ouen (Village des Rosiers) comprenant 3 batiments ainsi que 127 emplacements de stationnement et 127 caves développé par BNP Promotion.</t>
    </r>
  </si>
  <si>
    <r>
      <rPr>
        <b/>
        <sz val="11"/>
        <rFont val="Aptos Narrow"/>
        <family val="2"/>
        <scheme val="minor"/>
      </rPr>
      <t xml:space="preserve">107 Faubourg - </t>
    </r>
    <r>
      <rPr>
        <sz val="11"/>
        <rFont val="Aptos Narrow"/>
        <family val="2"/>
        <scheme val="minor"/>
      </rPr>
      <t>Acquisition d'une opération de réhabilitation lourde d’un ancien centre de tri postal sur une surface de 2 959 m² et 46 places de parking, à Paris 10e.</t>
    </r>
  </si>
  <si>
    <r>
      <rPr>
        <b/>
        <sz val="11"/>
        <rFont val="Aptos Narrow"/>
        <family val="2"/>
        <scheme val="minor"/>
      </rPr>
      <t xml:space="preserve">Saint Mandé - </t>
    </r>
    <r>
      <rPr>
        <sz val="11"/>
        <rFont val="Aptos Narrow"/>
        <family val="2"/>
        <scheme val="minor"/>
      </rPr>
      <t>Acquisition en VEFA d’une opération de 2 931 m² située à Saint Mandé développée par Emerige et Eiffage Immobilier</t>
    </r>
  </si>
  <si>
    <r>
      <rPr>
        <b/>
        <sz val="11"/>
        <rFont val="Aptos Narrow"/>
        <family val="2"/>
        <scheme val="minor"/>
      </rPr>
      <t xml:space="preserve">Asnières Altarea - </t>
    </r>
    <r>
      <rPr>
        <sz val="11"/>
        <rFont val="Aptos Narrow"/>
        <family val="2"/>
        <scheme val="minor"/>
      </rPr>
      <t>Acquisition en VEFA d'un immeuble de 17 étages, d'une surface habitable globale de 5 335 m². L'immeuble est situé à Asnières-sur-Seine (92), dans le nouvel écoquartier de Seine-Ouest.</t>
    </r>
  </si>
  <si>
    <r>
      <rPr>
        <b/>
        <sz val="11"/>
        <rFont val="Aptos Narrow"/>
        <family val="2"/>
        <scheme val="minor"/>
      </rPr>
      <t xml:space="preserve">Courbevoie - </t>
    </r>
    <r>
      <rPr>
        <sz val="11"/>
        <rFont val="Aptos Narrow"/>
        <family val="2"/>
        <scheme val="minor"/>
      </rPr>
      <t>Acquisition en VEFA d’une opération de 19 496 m² sur 5 bâtiments, située à Courbevoie (92)  et développée par EMERIGE</t>
    </r>
  </si>
  <si>
    <r>
      <rPr>
        <b/>
        <sz val="11"/>
        <rFont val="Aptos Narrow"/>
        <family val="2"/>
        <scheme val="minor"/>
      </rPr>
      <t xml:space="preserve">AMIENS - </t>
    </r>
    <r>
      <rPr>
        <sz val="11"/>
        <rFont val="Aptos Narrow"/>
        <family val="2"/>
        <scheme val="minor"/>
      </rPr>
      <t xml:space="preserve">L’opération porte sur le financement de la construction de l’usine « YNFARM 1 » de 40 000 m² située à Poulainville.
</t>
    </r>
  </si>
  <si>
    <r>
      <rPr>
        <b/>
        <sz val="11"/>
        <rFont val="Aptos Narrow"/>
        <family val="2"/>
        <scheme val="minor"/>
      </rPr>
      <t>Giga factory Envision</t>
    </r>
    <r>
      <rPr>
        <sz val="11"/>
        <rFont val="Aptos Narrow"/>
        <family val="2"/>
        <scheme val="minor"/>
      </rPr>
      <t>- Investissement en quasi fonds propres (prêt subordonné avec différé d'amortisssement jusqu'en 2031)  dans une usine de production de batteries de 9 GWh destinées principalement aux véhicules électriques de Renault. Le projet comporte un bâtiment principal de production, un bâtiment d'utilités et les aménagements extérieurs (parkings avec plus de 700 places de stationnement, les réseaux, les voiries, les clôtures, etc). La surface de plancher est de 90 000 m².</t>
    </r>
  </si>
  <si>
    <r>
      <rPr>
        <b/>
        <sz val="11"/>
        <rFont val="Aptos Narrow"/>
        <family val="2"/>
        <scheme val="minor"/>
      </rPr>
      <t>Complexe commercial et de loisirs Les Docks St Ouen-</t>
    </r>
    <r>
      <rPr>
        <sz val="11"/>
        <rFont val="Aptos Narrow"/>
        <family val="2"/>
        <scheme val="minor"/>
      </rPr>
      <t xml:space="preserve"> Un ensemble immobilier de 24 400 m² de surfaces commerciales utiles qui a pour ambition de développer le cœur de quartier vivant et marchand au sein de l’opération d’aménagement emblématique
des Docks de Saint-Ouen (93) </t>
    </r>
  </si>
  <si>
    <r>
      <rPr>
        <b/>
        <sz val="11"/>
        <rFont val="Aptos Narrow"/>
        <family val="2"/>
        <scheme val="minor"/>
      </rPr>
      <t>Omnes CEP 2 (Construction Energy Plus)</t>
    </r>
    <r>
      <rPr>
        <sz val="11"/>
        <rFont val="Aptos Narrow"/>
        <family val="2"/>
        <scheme val="minor"/>
      </rPr>
      <t>-Investissement dans le fonds CEP II vise à financer la transition écologique des métropoles en investissant principalement dans le développement et la réhabilitation de projets
immobiliers en France (70% cible)</t>
    </r>
  </si>
  <si>
    <r>
      <rPr>
        <b/>
        <sz val="11"/>
        <rFont val="Aptos Narrow"/>
        <family val="2"/>
        <scheme val="minor"/>
      </rPr>
      <t>MICHIGAN GARDEN</t>
    </r>
    <r>
      <rPr>
        <sz val="11"/>
        <rFont val="Aptos Narrow"/>
        <family val="2"/>
        <scheme val="minor"/>
      </rPr>
      <t>- Acquisition en VEFA d'une opération résidentielle de 2 597 m² à Paris 13e comprenant 37 logements et developpé par Icade</t>
    </r>
  </si>
  <si>
    <r>
      <rPr>
        <b/>
        <sz val="11"/>
        <rFont val="Aptos Narrow"/>
        <family val="2"/>
        <scheme val="minor"/>
      </rPr>
      <t>Cortis-</t>
    </r>
    <r>
      <rPr>
        <sz val="11"/>
        <rFont val="Aptos Narrow"/>
        <family val="2"/>
        <scheme val="minor"/>
      </rPr>
      <t>Acquisition d'un immeuble existant de 8000m² situé Rue de Courcelles à Paris 17e, loué à 100% à Valéo</t>
    </r>
  </si>
  <si>
    <r>
      <rPr>
        <b/>
        <sz val="11"/>
        <rFont val="Aptos Narrow"/>
        <family val="2"/>
        <scheme val="minor"/>
      </rPr>
      <t>Ivry 1B</t>
    </r>
    <r>
      <rPr>
        <sz val="11"/>
        <rFont val="Aptos Narrow"/>
        <family val="2"/>
        <scheme val="minor"/>
      </rPr>
      <t>- Acquisition d'un immeuble de bureaux de 30 000 m² développé par Emerige à Ivry (94)
L’actif est raccordé au réseau de chaleur urbain Géotelluence et vise une performance environnementale exemplaire</t>
    </r>
  </si>
  <si>
    <r>
      <rPr>
        <b/>
        <sz val="11"/>
        <rFont val="Aptos Narrow"/>
        <family val="2"/>
        <scheme val="minor"/>
      </rPr>
      <t>APSYS SAGET - projet Canopia</t>
    </r>
    <r>
      <rPr>
        <sz val="11"/>
        <rFont val="Aptos Narrow"/>
        <family val="2"/>
        <scheme val="minor"/>
      </rPr>
      <t xml:space="preserve">
APSYS, acteur engagé dans la transformation durable des villes, illustre son savoir-faire avec Canopia, un projet phare de réhabilitation urbaine à Bordeaux. Sur une friche de 4 hectares entre la Gare Saint-Jean et la Garonne, ce quartier mixte, vert et innovant devient la plus vaste opération privée de ce type en France.</t>
    </r>
  </si>
  <si>
    <r>
      <rPr>
        <b/>
        <sz val="11"/>
        <rFont val="Aptos Narrow"/>
        <family val="2"/>
        <scheme val="minor"/>
      </rPr>
      <t>Parc éolien du Bois du Frou à Toury (28)</t>
    </r>
    <r>
      <rPr>
        <sz val="11"/>
        <rFont val="Aptos Narrow"/>
        <family val="2"/>
        <scheme val="minor"/>
      </rPr>
      <t xml:space="preserve">  -</t>
    </r>
    <r>
      <rPr>
        <b/>
        <sz val="11"/>
        <rFont val="Aptos Narrow"/>
        <family val="2"/>
        <scheme val="minor"/>
      </rPr>
      <t xml:space="preserve"> JPEE</t>
    </r>
    <r>
      <rPr>
        <sz val="11"/>
        <rFont val="Aptos Narrow"/>
        <family val="2"/>
        <scheme val="minor"/>
      </rPr>
      <t>-Parc éolien entre Chartres et Orléans, en région Centre-Val de Loire de 4 turbines de 3,45 MW chacune</t>
    </r>
  </si>
  <si>
    <r>
      <rPr>
        <b/>
        <sz val="11"/>
        <rFont val="Aptos Narrow"/>
        <family val="2"/>
        <scheme val="minor"/>
      </rPr>
      <t>Projet éolien de la Croix de la Mérotte à Millac (86)</t>
    </r>
    <r>
      <rPr>
        <sz val="11"/>
        <rFont val="Aptos Narrow"/>
        <family val="2"/>
        <scheme val="minor"/>
      </rPr>
      <t xml:space="preserve"> - </t>
    </r>
    <r>
      <rPr>
        <b/>
        <sz val="11"/>
        <rFont val="Aptos Narrow"/>
        <family val="2"/>
        <scheme val="minor"/>
      </rPr>
      <t>Brinborion</t>
    </r>
    <r>
      <rPr>
        <sz val="11"/>
        <rFont val="Aptos Narrow"/>
        <family val="2"/>
        <scheme val="minor"/>
      </rPr>
      <t>-Partenariat entre Terra Energies, SERGIES et la Banque des Territoires  pour la construction et l’exploitation du parc éolien de la Croix de la Mérotte, à Millac dans la Vienne.</t>
    </r>
  </si>
  <si>
    <r>
      <rPr>
        <b/>
        <sz val="11"/>
        <rFont val="Aptos Narrow"/>
        <family val="2"/>
        <scheme val="minor"/>
      </rPr>
      <t xml:space="preserve">Parc éolien de La Croix de Chalais à Millac (86) </t>
    </r>
    <r>
      <rPr>
        <sz val="11"/>
        <rFont val="Aptos Narrow"/>
        <family val="2"/>
        <scheme val="minor"/>
      </rPr>
      <t xml:space="preserve">- </t>
    </r>
    <r>
      <rPr>
        <b/>
        <sz val="11"/>
        <rFont val="Aptos Narrow"/>
        <family val="2"/>
        <scheme val="minor"/>
      </rPr>
      <t>JPEE</t>
    </r>
    <r>
      <rPr>
        <sz val="11"/>
        <rFont val="Aptos Narrow"/>
        <family val="2"/>
        <scheme val="minor"/>
      </rPr>
      <t xml:space="preserve"> - Parc éolien terrestre à Millac entre Poitiers et Limoges, dans la Vienne de 4 turbines de 3 MW chacune</t>
    </r>
  </si>
  <si>
    <r>
      <rPr>
        <b/>
        <sz val="11"/>
        <rFont val="Aptos Narrow"/>
        <family val="2"/>
        <scheme val="minor"/>
      </rPr>
      <t xml:space="preserve">Centrale solaire de Labarde (33)  - Soleia 39- </t>
    </r>
    <r>
      <rPr>
        <sz val="11"/>
        <rFont val="Aptos Narrow"/>
        <family val="2"/>
        <scheme val="minor"/>
      </rPr>
      <t xml:space="preserve">La centrale est située sur la commune de Bordeaux (département de la Gironde, région Nouvelle-Aquitaine). D’une surface de 60 hectares, la centrale est composée de 140 000 panneaux photovoltaïques et représente la plus grande centrale solaire urbaine d’Europe. </t>
    </r>
  </si>
  <si>
    <r>
      <rPr>
        <b/>
        <sz val="11"/>
        <rFont val="Aptos Narrow"/>
        <family val="2"/>
        <scheme val="minor"/>
      </rPr>
      <t>Centrale solaire de la Jolive à Montereau (45) - Soleia 32-JPEE-</t>
    </r>
    <r>
      <rPr>
        <sz val="11"/>
        <rFont val="Aptos Narrow"/>
        <family val="2"/>
        <scheme val="minor"/>
      </rPr>
      <t>Centrale PV située dans le Loiret, localisé sur un ancien centre de stockage de déchets non dangereux. Le centre d’enfouissement a depuis fait l’objet d’une cessation d’activité puis d’une réhabilitation.</t>
    </r>
  </si>
  <si>
    <r>
      <rPr>
        <b/>
        <sz val="11"/>
        <rFont val="Aptos Narrow"/>
        <family val="2"/>
        <scheme val="minor"/>
      </rPr>
      <t xml:space="preserve">Centrales solaires (41) - Soleia 34-JPEE-  </t>
    </r>
    <r>
      <rPr>
        <sz val="11"/>
        <rFont val="Aptos Narrow"/>
        <family val="2"/>
        <scheme val="minor"/>
      </rPr>
      <t xml:space="preserve">Deux centrales solaires situées sur la commune de Valencisse pour la centrale Le GIRAULT (8,43 MW)  et de Villeherviers pour la centrale VILLEHERVIERS (3,29 MW)  dans le département du Loir-et-Cher, en région Centre-Val de Loire. Mise en service en 2021 et d'une puissance installée totale de 11,72 MW,. </t>
    </r>
  </si>
  <si>
    <r>
      <rPr>
        <b/>
        <sz val="11"/>
        <rFont val="Aptos Narrow"/>
        <family val="2"/>
        <scheme val="minor"/>
      </rPr>
      <t xml:space="preserve">Novawood à Laneuveville-Devant-Nancy (54)- </t>
    </r>
    <r>
      <rPr>
        <sz val="11"/>
        <rFont val="Aptos Narrow"/>
        <family val="2"/>
        <scheme val="minor"/>
      </rPr>
      <t>Centrale de cogénération biomasse située à Laneuveville-Devant-Nancy dans le département de Meurthe-et-Moselle, en région Grand Est.</t>
    </r>
  </si>
  <si>
    <r>
      <rPr>
        <b/>
        <sz val="11"/>
        <rFont val="Aptos Narrow"/>
        <family val="2"/>
        <scheme val="minor"/>
      </rPr>
      <t xml:space="preserve">Projet de centrale photovoltaïque à Saucats (33) - </t>
    </r>
    <r>
      <rPr>
        <sz val="11"/>
        <rFont val="Aptos Narrow"/>
        <family val="2"/>
        <scheme val="minor"/>
      </rPr>
      <t>Partenariat avec ENGIE GREEN pour entrer à 10% dans la SPV qui porte le développement d'une centrale photovoltaïque au sol à Saucats en Gironde (33)</t>
    </r>
  </si>
  <si>
    <r>
      <rPr>
        <b/>
        <sz val="11"/>
        <rFont val="Aptos Narrow"/>
        <family val="2"/>
        <scheme val="minor"/>
      </rPr>
      <t>Plateforme Aphaïa -</t>
    </r>
    <r>
      <rPr>
        <sz val="11"/>
        <rFont val="Aptos Narrow"/>
        <family val="2"/>
        <scheme val="minor"/>
      </rPr>
      <t xml:space="preserve"> Projets solaires au sol, en France, à différents stades de développement et dont la construction devrait intervenir entre 2022 et 2025, aux côtés de Third Step Energy (TSE), acteur français spécialisé  la construction, de centrales photovoltaïques. </t>
    </r>
  </si>
  <si>
    <r>
      <rPr>
        <b/>
        <sz val="11"/>
        <rFont val="Aptos Narrow"/>
        <family val="2"/>
        <scheme val="minor"/>
      </rPr>
      <t xml:space="preserve">CNR Solaire 9 dans la Vienne (86) et en Seine-et-Marne (77) - </t>
    </r>
    <r>
      <rPr>
        <sz val="11"/>
        <rFont val="Aptos Narrow"/>
        <family val="2"/>
        <scheme val="minor"/>
      </rPr>
      <t>Partenariat financier avec CN'Air pour l'acquisition de 3 parcs éoliens dénommés CEBEN (Vienne), CEHOU (Seine et Marne) et CELAN (Vienne), de puissances respectives 15,  15.4 et 12 MW</t>
    </r>
  </si>
  <si>
    <r>
      <rPr>
        <b/>
        <sz val="11"/>
        <rFont val="Aptos Narrow"/>
        <family val="2"/>
        <scheme val="minor"/>
      </rPr>
      <t xml:space="preserve">Le Born Pelouse (LBP) - </t>
    </r>
    <r>
      <rPr>
        <sz val="11"/>
        <rFont val="Aptos Narrow"/>
        <family val="2"/>
        <scheme val="minor"/>
      </rPr>
      <t>Projet éolien constitué de 8 éoliennes pour un total de 28,8 MW, situé en Lozère et développé par la société Vents d’Oc dans le cadre d’un AMI lancé en 2008 par 2 communes (Le Born et Pelouse).</t>
    </r>
  </si>
  <si>
    <r>
      <rPr>
        <b/>
        <sz val="11"/>
        <rFont val="Aptos Narrow"/>
        <family val="2"/>
        <scheme val="minor"/>
      </rPr>
      <t xml:space="preserve">Rhonasol - </t>
    </r>
    <r>
      <rPr>
        <sz val="11"/>
        <rFont val="Aptos Narrow"/>
        <family val="2"/>
        <scheme val="minor"/>
      </rPr>
      <t xml:space="preserve">Les centrales photovoltaïques seront répartis entre les régions Auvergne-Rhône-Alpes, Provence-Alpes Côte d’Azur et Occitanie. Elles seront concentrées sur les territoires de la vallée du Rhône riverains du fleuve. Le projet ambitionne d’atteindre une puissance installée de 800 MWc à horizon 2033. </t>
    </r>
  </si>
  <si>
    <r>
      <rPr>
        <b/>
        <sz val="11"/>
        <rFont val="Aptos Narrow"/>
        <family val="2"/>
        <scheme val="minor"/>
      </rPr>
      <t>Projet Helios</t>
    </r>
    <r>
      <rPr>
        <sz val="11"/>
        <rFont val="Aptos Narrow"/>
        <family val="2"/>
        <scheme val="minor"/>
      </rPr>
      <t xml:space="preserve"> - Partenariat avec Générale du Solaire (GDS), portant sur le Lot 1 permettant de développer et financer 1 GW de projets solaires d'ici 2027.</t>
    </r>
  </si>
  <si>
    <r>
      <rPr>
        <b/>
        <sz val="11"/>
        <rFont val="Aptos Narrow"/>
        <family val="2"/>
        <scheme val="minor"/>
      </rPr>
      <t>Calypso-</t>
    </r>
    <r>
      <rPr>
        <sz val="11"/>
        <rFont val="Aptos Narrow"/>
        <family val="2"/>
        <scheme val="minor"/>
      </rPr>
      <t xml:space="preserve">Opération de déploiement d'une plateforme partenariale éolien terrestre et solaire photovoltaïque avec l'opérateur VALOREM.
Prise de participation de 49 % dans la plateforme partenariale CALYPSO, aux côtés du développeur Valorem (51%). </t>
    </r>
  </si>
  <si>
    <r>
      <rPr>
        <b/>
        <sz val="11"/>
        <rFont val="Aptos Narrow"/>
        <family val="2"/>
        <scheme val="minor"/>
      </rPr>
      <t>JP ENERGIE ENVIRONNEMENT</t>
    </r>
    <r>
      <rPr>
        <sz val="11"/>
        <rFont val="Aptos Narrow"/>
        <family val="2"/>
        <scheme val="minor"/>
      </rPr>
      <t xml:space="preserve">
France métropolitaine</t>
    </r>
    <r>
      <rPr>
        <b/>
        <sz val="11"/>
        <rFont val="Aptos Narrow"/>
        <family val="2"/>
        <scheme val="minor"/>
      </rPr>
      <t xml:space="preserve">
</t>
    </r>
    <r>
      <rPr>
        <sz val="11"/>
        <rFont val="Aptos Narrow"/>
        <family val="2"/>
        <scheme val="minor"/>
      </rPr>
      <t>Producteur indépendant français d’énergies renouvelables, développe, finance, construit et exploite des parcs éoliens et centrales solaires depuis 2004,</t>
    </r>
  </si>
  <si>
    <r>
      <rPr>
        <b/>
        <sz val="11"/>
        <rFont val="Aptos Narrow"/>
        <family val="2"/>
        <scheme val="minor"/>
      </rPr>
      <t xml:space="preserve">STATIONS E  - </t>
    </r>
    <r>
      <rPr>
        <sz val="11"/>
        <rFont val="Aptos Narrow"/>
        <family val="2"/>
        <scheme val="minor"/>
      </rPr>
      <t>Stations-e, opérateur de mobilité durable et intelligente, finance, installe, exploite et maintient un réseau d'infrastructures de recharge de véhicules électriques connectées, en Ile-de-France et en régions.</t>
    </r>
  </si>
  <si>
    <r>
      <rPr>
        <b/>
        <sz val="11"/>
        <rFont val="Aptos Narrow"/>
        <family val="2"/>
        <scheme val="minor"/>
      </rPr>
      <t xml:space="preserve">CLEM-E - </t>
    </r>
    <r>
      <rPr>
        <sz val="11"/>
        <rFont val="Aptos Narrow"/>
        <family val="2"/>
        <scheme val="minor"/>
      </rPr>
      <t>Spécialiste de l’autopartage de véhicules électriques, dédiée au lancement d’un service de véhicules Utilitaires Légers électriques en Île-de-France. Ce nouveau service favorise le développement de la logistique urbaine ZFE tout en soutenant l’activité économique.</t>
    </r>
  </si>
  <si>
    <r>
      <rPr>
        <b/>
        <sz val="11"/>
        <rFont val="Aptos Narrow"/>
        <family val="2"/>
        <scheme val="minor"/>
      </rPr>
      <t xml:space="preserve">CLEM - </t>
    </r>
    <r>
      <rPr>
        <sz val="11"/>
        <rFont val="Aptos Narrow"/>
        <family val="2"/>
        <scheme val="minor"/>
      </rPr>
      <t xml:space="preserve">Sa plateforme communautaire clem.mobi, accessible depuis Internet ou via une application mobile, combine des fonctionnalités d’autopartage de véhicules, de covoiturage et de réservation sur bornes de recharge. </t>
    </r>
  </si>
  <si>
    <r>
      <rPr>
        <b/>
        <sz val="11"/>
        <rFont val="Aptos Narrow"/>
        <family val="2"/>
        <scheme val="minor"/>
      </rPr>
      <t xml:space="preserve">HUMAN CONCEPT - </t>
    </r>
    <r>
      <rPr>
        <sz val="11"/>
        <rFont val="Aptos Narrow"/>
        <family val="2"/>
        <scheme val="minor"/>
      </rPr>
      <t>Ecovelo, le vélo libre-service électrique, est une société spécialisée dans la conception et distribution de vélos, trottinettes et VTT hybrides en libre-service connectés et fonctionnant sans borne électrifiée.</t>
    </r>
  </si>
  <si>
    <r>
      <rPr>
        <b/>
        <sz val="11"/>
        <rFont val="Aptos Narrow"/>
        <family val="2"/>
        <scheme val="minor"/>
      </rPr>
      <t xml:space="preserve">Logivolt Territoires - </t>
    </r>
    <r>
      <rPr>
        <sz val="11"/>
        <rFont val="Aptos Narrow"/>
        <family val="2"/>
        <scheme val="minor"/>
      </rPr>
      <t>Filiale à 100 % de la Caisse des Dépôts, proposant aux copropriétés privées de financer l’installation électrique collective nécessaire au raccordement de bornes de recharge dans leurs parkings. Déploiement de 125 000 points de recharge d’ici 2035.</t>
    </r>
  </si>
  <si>
    <r>
      <rPr>
        <b/>
        <sz val="11"/>
        <rFont val="Aptos Narrow"/>
        <family val="2"/>
        <scheme val="minor"/>
      </rPr>
      <t>EDF Hynamics - Station H2 à Belfort</t>
    </r>
    <r>
      <rPr>
        <sz val="11"/>
        <rFont val="Aptos Narrow"/>
        <family val="2"/>
        <scheme val="minor"/>
      </rPr>
      <t xml:space="preserve">
Le Grand Belfort Communauté d'Agglomération se dote d’une station de production et de distribution d’hydrogène renouvelable pour le développement d’une mobilité propre.</t>
    </r>
  </si>
  <si>
    <r>
      <rPr>
        <b/>
        <sz val="11"/>
        <rFont val="Aptos Narrow"/>
        <family val="2"/>
        <scheme val="minor"/>
      </rPr>
      <t xml:space="preserve">See You Sun - </t>
    </r>
    <r>
      <rPr>
        <sz val="11"/>
        <rFont val="Aptos Narrow"/>
        <family val="2"/>
        <scheme val="minor"/>
      </rPr>
      <t xml:space="preserve">Déploiement par l'entreprise rennaise See You Sun d’ombrières photovoltaïques, équipées de bornes de recharge pour les véhicules électriques, sur les parkings. 
</t>
    </r>
  </si>
  <si>
    <r>
      <rPr>
        <b/>
        <sz val="11"/>
        <rFont val="Aptos Narrow"/>
        <family val="2"/>
        <scheme val="minor"/>
      </rPr>
      <t xml:space="preserve">E-motum en Corse - </t>
    </r>
    <r>
      <rPr>
        <sz val="11"/>
        <rFont val="Aptos Narrow"/>
        <family val="2"/>
        <scheme val="minor"/>
      </rPr>
      <t>Installation en Corse par E-motum d'un réseau de 50 stations de recharge DC sur tout le territoire insulaire pour tous les usagers de véhicules électriques, selon un maillage territorial dense avec un trajet de moins de 50 km entre chaque station.</t>
    </r>
  </si>
  <si>
    <r>
      <rPr>
        <b/>
        <sz val="11"/>
        <rFont val="Aptos Narrow"/>
        <family val="2"/>
        <scheme val="minor"/>
      </rPr>
      <t xml:space="preserve">Movivolt - </t>
    </r>
    <r>
      <rPr>
        <sz val="11"/>
        <rFont val="Aptos Narrow"/>
        <family val="2"/>
        <scheme val="minor"/>
      </rPr>
      <t>Movivolt propose une offre de location de véhicules électriques à destination des entreprises. L'entreprise répond à un double enjeu : accompagner les entreprises vers une adaptation aux « ZFE » et accélérer le déploiement de mobilités douces.</t>
    </r>
  </si>
  <si>
    <r>
      <rPr>
        <b/>
        <sz val="11"/>
        <rFont val="Aptos Narrow"/>
        <family val="2"/>
        <scheme val="minor"/>
      </rPr>
      <t xml:space="preserve">Plateforme Bus propres - </t>
    </r>
    <r>
      <rPr>
        <sz val="11"/>
        <rFont val="Aptos Narrow"/>
        <family val="2"/>
        <scheme val="minor"/>
      </rPr>
      <t>La plateforme propose aux collectivités locales un outil de type prêt participatif pour financer l’acquisition de bus électriques, génératrice d’un surcroît d’investissement pour ces dernières, mais également d’économies de fonctionnement dans la durée grâce à la réduction de la facture énergétique.</t>
    </r>
  </si>
  <si>
    <r>
      <rPr>
        <b/>
        <sz val="11"/>
        <rFont val="Aptos Narrow"/>
        <family val="2"/>
        <scheme val="minor"/>
      </rPr>
      <t>ÉPOPÉE INFRA CLIMAT I S.L.P</t>
    </r>
    <r>
      <rPr>
        <sz val="11"/>
        <rFont val="Aptos Narrow"/>
        <family val="2"/>
        <scheme val="minor"/>
      </rPr>
      <t>. Fonds à impact pour la décarbonation des infras visant deux axes : 1) à 40 % environ dans le transport maritime (bateaux propres, vélique ou H2) et 2) à 60 % dans les énergies et mobilités (IRVE). Positionnement small cap</t>
    </r>
  </si>
  <si>
    <r>
      <rPr>
        <b/>
        <sz val="11"/>
        <rFont val="Aptos Narrow"/>
        <family val="2"/>
        <scheme val="minor"/>
      </rPr>
      <t>R3 INFRA INVEST (Réseau de recharge rapide) -</t>
    </r>
    <r>
      <rPr>
        <sz val="11"/>
        <rFont val="Aptos Narrow"/>
        <family val="2"/>
        <scheme val="minor"/>
      </rPr>
      <t xml:space="preserve"> Holding (« R3-Invest ») de construction et d’exploitation
d’Infrastructure de Recharge de Véhicules Electriques (« IRVE ») de haute-puissance.Objectif de démocratiser les usages en mobilité électrique </t>
    </r>
  </si>
  <si>
    <r>
      <rPr>
        <b/>
        <sz val="11"/>
        <rFont val="Aptos Narrow"/>
        <family val="2"/>
        <scheme val="minor"/>
      </rPr>
      <t>ATLANTE/ALPIS</t>
    </r>
    <r>
      <rPr>
        <sz val="11"/>
        <rFont val="Aptos Narrow"/>
        <family val="2"/>
        <scheme val="minor"/>
      </rPr>
      <t xml:space="preserve">- Partenariat avec la filiale du groupe NHOA, la société Atlante (bras armé du groupe Stellantis en matière de bornes de recharge) pour  des projets d’Infrastructures de Recharge pour Véhicules Electriques (« IRVEs ») qui viserait deux objectifs (construction et exploitation d’un portefeuille de 40M€ de capex localisés en France métropolitaine)
</t>
    </r>
  </si>
  <si>
    <r>
      <rPr>
        <b/>
        <sz val="11"/>
        <rFont val="Aptos Narrow"/>
        <family val="2"/>
        <scheme val="minor"/>
      </rPr>
      <t>LEMONWATT</t>
    </r>
    <r>
      <rPr>
        <sz val="11"/>
        <rFont val="Aptos Narrow"/>
        <family val="2"/>
        <scheme val="minor"/>
      </rPr>
      <t>- Constitution d’une holding (« GreenYellow-Invest ») de construction et d’exploitation d’Infrastructure de Recharge de Véhicules Electriques (« IRVE ») de moyenne et haute-puissance.</t>
    </r>
  </si>
  <si>
    <r>
      <rPr>
        <b/>
        <sz val="11"/>
        <rFont val="Aptos Narrow"/>
        <family val="2"/>
        <scheme val="minor"/>
      </rPr>
      <t xml:space="preserve">LISEA : </t>
    </r>
    <r>
      <rPr>
        <sz val="11"/>
        <rFont val="Aptos Narrow"/>
        <family val="2"/>
        <scheme val="minor"/>
      </rPr>
      <t xml:space="preserve">
allie performance ferroviaire, innovation et engagement territorial pour une mobilité décarbonée, tout en facilitant l’ouverture à la concurrence et soutenant les dynamiques locales.</t>
    </r>
  </si>
  <si>
    <r>
      <rPr>
        <b/>
        <sz val="11"/>
        <rFont val="Aptos Narrow"/>
        <family val="2"/>
        <scheme val="minor"/>
      </rPr>
      <t xml:space="preserve">Homnia (agrément ESUS) - </t>
    </r>
    <r>
      <rPr>
        <sz val="11"/>
        <rFont val="Aptos Narrow"/>
        <family val="2"/>
        <scheme val="minor"/>
      </rPr>
      <t>Solution d’habitation mêlant dans un même bâtiment colocations pour personnes handicapées lourdes et logements sociaux. Ce système hybride innovant concourt à la stabilité du modèle économique et renforce l’impact social du projet.</t>
    </r>
  </si>
  <si>
    <r>
      <rPr>
        <b/>
        <sz val="11"/>
        <rFont val="Aptos Narrow"/>
        <family val="2"/>
        <scheme val="minor"/>
      </rPr>
      <t>Crozon-Billière-Salon</t>
    </r>
    <r>
      <rPr>
        <sz val="11"/>
        <rFont val="Aptos Narrow"/>
        <family val="2"/>
        <scheme val="minor"/>
      </rPr>
      <t>- Construction de 3 résidence seniors à Crozon (29), Billière (64) et Salon (13)</t>
    </r>
  </si>
  <si>
    <r>
      <rPr>
        <b/>
        <sz val="11"/>
        <rFont val="Aptos Narrow"/>
        <family val="2"/>
        <scheme val="minor"/>
      </rPr>
      <t xml:space="preserve">Foncière Hacoopa - </t>
    </r>
    <r>
      <rPr>
        <sz val="11"/>
        <rFont val="Aptos Narrow"/>
        <family val="2"/>
        <scheme val="minor"/>
      </rPr>
      <t xml:space="preserve">Acquisition de parts dans des SCI propriétaires chacune d’un actif immobilier de type maison individuelle en vue de la transformer en colocation pour personnes vieillissantes non dépendantes. </t>
    </r>
  </si>
  <si>
    <r>
      <rPr>
        <b/>
        <sz val="11"/>
        <rFont val="Aptos Narrow"/>
        <family val="2"/>
        <scheme val="minor"/>
      </rPr>
      <t>123 IM Impact Senior - France</t>
    </r>
    <r>
      <rPr>
        <sz val="11"/>
        <rFont val="Aptos Narrow"/>
        <family val="2"/>
        <scheme val="minor"/>
      </rPr>
      <t xml:space="preserve">
Participations en fonds propres et quasi-fonds propres dans des sociétés d’EHPAD en France. Ce fonds vise à créer un partenariat avec le Groupe Associatif Siel Bleu. </t>
    </r>
  </si>
  <si>
    <r>
      <rPr>
        <b/>
        <sz val="11"/>
        <rFont val="Aptos Narrow"/>
        <family val="2"/>
        <scheme val="minor"/>
      </rPr>
      <t>Résidences service seniors Oh'Activ ! à Quiberon (56)</t>
    </r>
    <r>
      <rPr>
        <sz val="11"/>
        <rFont val="Aptos Narrow"/>
        <family val="2"/>
        <scheme val="minor"/>
      </rPr>
      <t xml:space="preserve"> - la future résidence senior, un bâtiment en R+3 de 86 logements, représentera 4 662 m2 (dont 4 056 m² de SHAB et 606 m² de surfaces commerciales exploitant). 65 appartements seront dotés d'un balcon ou d'une loggia.
L’exploitation de ces 2 résidences sera assurée par Oh'Activ !. </t>
    </r>
  </si>
  <si>
    <r>
      <rPr>
        <b/>
        <sz val="11"/>
        <rFont val="Aptos Narrow"/>
        <family val="2"/>
        <scheme val="minor"/>
      </rPr>
      <t>Foncière développement Korian</t>
    </r>
    <r>
      <rPr>
        <sz val="11"/>
        <rFont val="Aptos Narrow"/>
        <family val="2"/>
        <scheme val="minor"/>
      </rPr>
      <t>- Développement de la foncière (Clariane) qui va se porter acquéreur popur la 1ère tranche de 6 cliniques et d' un Ehpad pour une SDP de 46 670 m</t>
    </r>
  </si>
  <si>
    <r>
      <rPr>
        <b/>
        <sz val="11"/>
        <rFont val="Aptos Narrow"/>
        <family val="2"/>
        <scheme val="minor"/>
      </rPr>
      <t>RSS Le Clos des Vignes-</t>
    </r>
    <r>
      <rPr>
        <sz val="11"/>
        <rFont val="Aptos Narrow"/>
        <family val="2"/>
        <scheme val="minor"/>
      </rPr>
      <t xml:space="preserve"> Investissement dans une RSS sur le territoire de Verneuil sur Seine (78) de 135 chambres faisant partie d'un projet intergénérationnel comprenant outre la résidence senior, des parties communes avec piscine, restaurant, salle de sport… et un immeuble collectif de 11 logements et une crèche.</t>
    </r>
  </si>
  <si>
    <r>
      <rPr>
        <b/>
        <sz val="11"/>
        <rFont val="Aptos Narrow"/>
        <family val="2"/>
        <scheme val="minor"/>
      </rPr>
      <t>Fraîche Cancan (*)</t>
    </r>
    <r>
      <rPr>
        <sz val="11"/>
        <rFont val="Aptos Narrow"/>
        <family val="2"/>
        <scheme val="minor"/>
      </rPr>
      <t xml:space="preserve"> - I lunch - SAS opérant en Île-de-France, a pour objectif d’améliorer le bien manger au travail et propose aux entreprises une offre phygitale combinant une plateforme de commande en ligne et l’installation d’espaces physiques de restauration. </t>
    </r>
  </si>
  <si>
    <r>
      <rPr>
        <b/>
        <sz val="11"/>
        <rFont val="Aptos Narrow"/>
        <family val="2"/>
        <scheme val="minor"/>
      </rPr>
      <t xml:space="preserve">Association Nationale Terre de Liens - </t>
    </r>
    <r>
      <rPr>
        <sz val="11"/>
        <rFont val="Aptos Narrow"/>
        <family val="2"/>
        <scheme val="minor"/>
      </rPr>
      <t xml:space="preserve">Association préservant les exploitations agricoles biologiques de taille moyenne, et palliant les difficultés d’installation de jeunes agriculteurs en leur facilitant l’accès au foncier.  </t>
    </r>
  </si>
  <si>
    <r>
      <rPr>
        <b/>
        <sz val="11"/>
        <rFont val="Aptos Narrow"/>
        <family val="2"/>
        <scheme val="minor"/>
      </rPr>
      <t xml:space="preserve">La Ceinture Verte dans la Drôme (26) - </t>
    </r>
    <r>
      <rPr>
        <sz val="11"/>
        <rFont val="Aptos Narrow"/>
        <family val="2"/>
        <scheme val="minor"/>
      </rPr>
      <t>Association, dont l’objectif est d’essaimer des coopératives de territoires permettant l’installation en maraichage biologique. L’objectif est d’acheter les terrains et de les louer en tant que fermes prêtes à l’exploitation auprès de maraichers.</t>
    </r>
  </si>
  <si>
    <r>
      <rPr>
        <b/>
        <sz val="11"/>
        <rFont val="Aptos Narrow"/>
        <family val="2"/>
        <scheme val="minor"/>
      </rPr>
      <t xml:space="preserve">Moulinot - </t>
    </r>
    <r>
      <rPr>
        <sz val="11"/>
        <rFont val="Aptos Narrow"/>
        <family val="2"/>
        <scheme val="minor"/>
      </rPr>
      <t xml:space="preserve">Développement d'unités de collecte et de traitement des déchets alimentaires habituellement incinérés ou enfouis, pour les valoriser sous forme de compost ou de méthanisation. Les 8 sites visés à horizon 2027 couvrant 6 nouvelles régions, permettront de collecter et traiter 300 000 T de biodéchets par an soit moins de 3% du gisement national annuel estimé. </t>
    </r>
  </si>
  <si>
    <t>https://www.banquedesterritoires.fr/comptoir-de-campagne-leve-plus-de-34-meu-pour-accelerer-le-developpement-de-son-reseau-de-commerces</t>
  </si>
  <si>
    <t>https://www.banquedesterritoires.fr/edmond-de-rothschild-private-equity-et-la-banque-des-territoires-investisseur-de-reference-de</t>
  </si>
  <si>
    <t>https://www.banquedesterritoires.fr/la-federation-des-offices-publics-de-lhabitat-explique-les-titres-participatifs</t>
  </si>
  <si>
    <t>https://presse.realestate.bnpparibas.fr/bnp-paribas-real-estate-vend-metal-57-son-futur-siege-social-a-cdc-investissement-immobilier-pour-le-compte-de-la-caisse-des-depots-et-des-assurances-du-credit-mutuel/</t>
  </si>
  <si>
    <r>
      <rPr>
        <b/>
        <sz val="11"/>
        <rFont val="Aptos Narrow"/>
        <family val="2"/>
        <scheme val="minor"/>
      </rPr>
      <t>CNR SOLAIRE 10</t>
    </r>
    <r>
      <rPr>
        <sz val="11"/>
        <rFont val="Aptos Narrow"/>
        <family val="2"/>
        <scheme val="minor"/>
      </rPr>
      <t xml:space="preserve">
26 éolienne en France pour produire une électricité 100 % renouvelable, intégrées aux territoires et portées par l’expertise de CNR.</t>
    </r>
  </si>
  <si>
    <r>
      <rPr>
        <b/>
        <sz val="11"/>
        <rFont val="Aptos Narrow"/>
        <family val="2"/>
        <scheme val="minor"/>
      </rPr>
      <t xml:space="preserve">BATIGNOLLES LOT 09 - Paris Enjoy : </t>
    </r>
    <r>
      <rPr>
        <sz val="11"/>
        <rFont val="Aptos Narrow"/>
        <family val="2"/>
        <scheme val="minor"/>
      </rPr>
      <t xml:space="preserve">
Grand actif tertiaire comprenant une structure unique et innovante, mixte, en bois et béton, pour une superficie de 17 400 m² s’inscrivant
dans les ambitions portées par la ville de Paris pour atteindre la neutralité carbone d’ici 2050. Le bâtiment
comprendra 900 m² d’espaces de coworking, 450 m² de commerces, 15 000 m² de bureaux, 1 000 m² de
restaurant inter-entreprises et cafétéria et 64 places de parking. </t>
    </r>
  </si>
  <si>
    <r>
      <rPr>
        <b/>
        <sz val="11"/>
        <rFont val="Aptos Narrow"/>
        <family val="2"/>
        <scheme val="minor"/>
      </rPr>
      <t xml:space="preserve">GPI Picpus Logement : </t>
    </r>
    <r>
      <rPr>
        <sz val="11"/>
        <rFont val="Aptos Narrow"/>
        <family val="2"/>
        <scheme val="minor"/>
      </rPr>
      <t xml:space="preserve">
Grand actif résidentiel, dont le permis de construire a été déposé le 29/10/2021, aligné grâce à la réalisation d'une étude ACV, du rapport RT2012-40% et de l'engagement à réaliser des tests d’étanchéité à l’air et d’intégrité thermique. </t>
    </r>
  </si>
  <si>
    <r>
      <rPr>
        <b/>
        <sz val="11"/>
        <rFont val="Aptos Narrow"/>
        <family val="2"/>
        <scheme val="minor"/>
      </rPr>
      <t xml:space="preserve">GPI Picpus Tertiaire : </t>
    </r>
    <r>
      <rPr>
        <sz val="11"/>
        <rFont val="Aptos Narrow"/>
        <family val="2"/>
        <scheme val="minor"/>
      </rPr>
      <t xml:space="preserve">
Grand actif résidentiel, dont le permis de construire a été déposé le 29/10/2021, aligné grâce au rapport RT2012-35% et de l'engagement à réaliser des tests d’étanchéité à l’air et d’intégrité thermique et une ACV. </t>
    </r>
  </si>
  <si>
    <r>
      <rPr>
        <b/>
        <sz val="11"/>
        <rFont val="Aptos Narrow"/>
        <family val="2"/>
        <scheme val="minor"/>
      </rPr>
      <t xml:space="preserve">SCI EVI-DANCE: </t>
    </r>
    <r>
      <rPr>
        <sz val="11"/>
        <rFont val="Aptos Narrow"/>
        <family val="2"/>
        <scheme val="minor"/>
      </rPr>
      <t xml:space="preserve">
Grand actif tertiaire, dont le permis de construire a été déposé le 27/11/2019, aligné grâce à son appartenance au Top15% selon sa consommation surfacique d'énergie primaire.</t>
    </r>
  </si>
  <si>
    <r>
      <rPr>
        <b/>
        <sz val="11"/>
        <rFont val="Aptos Narrow"/>
        <family val="2"/>
        <scheme val="minor"/>
      </rPr>
      <t xml:space="preserve">SCI PBEM : </t>
    </r>
    <r>
      <rPr>
        <sz val="11"/>
        <rFont val="Aptos Narrow"/>
        <family val="2"/>
        <scheme val="minor"/>
      </rPr>
      <t xml:space="preserve">
PARIS - EMERGENCE : Petit actif résidentiel, dont le permis de construire a été déposé le 16/12/2013, aligné grâce aux consommations inscrites sur le DPE n 2024,il est valable jusqu'à 2034): appartenant au Top15% selon sa consommation surfacique d'énergie primaire estimée sur le DPE.
Selon les modèles climatiques les plus à jour, l'actif n'est pas significativement vulnérable aux aléas climatiques.
VANVES - SAHORS : Petit actif résidentiel, dont le permis de construire a été déposé le 16/07/2018, aligné grâce aux consommations inscrites sur le DPE (celui-ci ayant été réalisé en 2022,il est valable jusqu'à 2032): appartenant au Top15% selon sa consommation surfacique d'énergie primaire estimée sur le DPE.
Selon les modèles climatiques les plus à jour, l'actif n'est pas significativement vulnérable aux aléas climatiques.</t>
    </r>
  </si>
  <si>
    <r>
      <rPr>
        <b/>
        <sz val="11"/>
        <rFont val="Aptos Narrow"/>
        <family val="2"/>
        <scheme val="minor"/>
      </rPr>
      <t xml:space="preserve">Bella : </t>
    </r>
    <r>
      <rPr>
        <sz val="11"/>
        <rFont val="Aptos Narrow"/>
        <family val="2"/>
        <scheme val="minor"/>
      </rPr>
      <t xml:space="preserve">
Bella (23) Grand bâtiment résidentiel au Danemark, dont le permis de construire a été déposé avant le 31/12/20, qui dispose d'un EPC de classe A. 
Selon les modèles climatiques les plus à jour, l'actif n'est pas significativement vulnérable aux aléas climatiques.
Bella (40) Grand bâtiment résidentiel au Danemark, dont le permis de construire a été déposé avant le 31/12/20, qui dispose d'un EPC de classe A. Selon les modèles climatiques les plus à jour, l'actif n'est pas significativement vulnérable aux aléas climatiques.</t>
    </r>
  </si>
  <si>
    <t>Transport ferroviaire</t>
  </si>
  <si>
    <t>Flux réalisés en 2025*</t>
  </si>
  <si>
    <t>**part du portefeuille 2025 qui n'est pas allouée à l'obligation durable émise en octobre 2025 et disponible pour le court terme</t>
  </si>
  <si>
    <t>OD 2024- Avril*</t>
  </si>
  <si>
    <t>OD 2023- Octobre*</t>
  </si>
  <si>
    <t xml:space="preserve">- Surface à réhabiliter - donnée brute
- Nombre de sites à réhabiliter (unités) – donnée brute
- Surface à développer destinée à des activités tertiaires – donnée brute
- Surface à développer destinée à des activités résidentielles – donnée brute
</t>
  </si>
  <si>
    <t xml:space="preserve">-Nombre d'agriculteurs bénéficiaires
- Surface cultivée en agiruclture biologique : hectares cultivés en agriculture biologique par les participations, sur les fermes détenues par les foncières, par les producteurs à l'amont des projets de filières
- Tonnes de matières réemployées/recyclées/réutilisées
- Tonnes des CO2 évitées
</t>
  </si>
  <si>
    <t xml:space="preserve">
</t>
  </si>
  <si>
    <t>Agriculteurs installés (dans le cadre de foncières - contrat de bail) ou soutenus (fournisseurs locaux agriculteurs avec contrat commercial ou agriculteurs soutenus avec contrat de travail) -  données réelle communiquée par porteur de projet
Données communiquées par les exploitants</t>
  </si>
  <si>
    <t>Données faisant l’objet d’audit externe et reportées par le bailleur pour les prêts</t>
  </si>
  <si>
    <r>
      <rPr>
        <sz val="11"/>
        <color rgb="FFFF0000"/>
        <rFont val="Aptos Narrow"/>
        <family val="2"/>
        <scheme val="minor"/>
      </rPr>
      <t xml:space="preserve">937 156 kWhep d'économie d'énergie  à un benchmark dépendant de la date de livraison du permis de construire (RT2012 ou RE2020)
</t>
    </r>
    <r>
      <rPr>
        <sz val="11"/>
        <color theme="1"/>
        <rFont val="Aptos Narrow"/>
        <family val="2"/>
        <scheme val="minor"/>
      </rPr>
      <t>63 373 m2 de surface utile</t>
    </r>
    <r>
      <rPr>
        <sz val="11"/>
        <color rgb="FFFF0000"/>
        <rFont val="Aptos Narrow"/>
        <family val="2"/>
        <scheme val="minor"/>
      </rPr>
      <t xml:space="preserve">
</t>
    </r>
    <r>
      <rPr>
        <sz val="11"/>
        <rFont val="Aptos Narrow"/>
        <family val="2"/>
        <scheme val="minor"/>
      </rPr>
      <t>50% d'amélioration de la performance énergétique du portefeuille</t>
    </r>
  </si>
  <si>
    <r>
      <rPr>
        <sz val="11"/>
        <color rgb="FFFF0000"/>
        <rFont val="Aptos Narrow"/>
        <family val="2"/>
        <scheme val="minor"/>
      </rPr>
      <t>221 ha à réhabiliter</t>
    </r>
    <r>
      <rPr>
        <sz val="11"/>
        <rFont val="Aptos Narrow"/>
        <family val="2"/>
        <scheme val="minor"/>
      </rPr>
      <t xml:space="preserve">
24 sites réhabilités ou en cours de réhabilitation
58% de la surface est destinée a des activités tertiaires et 42% a des activités résidentitelles </t>
    </r>
  </si>
  <si>
    <r>
      <rPr>
        <sz val="11"/>
        <color rgb="FFFF0000"/>
        <rFont val="Aptos Narrow"/>
        <family val="2"/>
        <scheme val="minor"/>
      </rPr>
      <t xml:space="preserve">648 bénéficiares </t>
    </r>
    <r>
      <rPr>
        <sz val="11"/>
        <rFont val="Aptos Narrow"/>
        <family val="2"/>
        <scheme val="minor"/>
      </rPr>
      <t xml:space="preserve">
12 753 ha cultivés en agriculture biologique
364 fermes acquises/confortées
33 026 tonnes de biodéchets collectés*</t>
    </r>
  </si>
  <si>
    <t>94% de couverture de la Zone d'Initiative Publique
56% de prises raccordées</t>
  </si>
  <si>
    <t>382 157 prises raccordées 
678 427 locaux raccordables à la fibre</t>
  </si>
  <si>
    <t xml:space="preserve">100% de couverture la zone d'initiative publique
56% de lignes raccordées
</t>
  </si>
  <si>
    <t>113 912 prises raccordées 
201 623 locaux raccordables</t>
  </si>
  <si>
    <t xml:space="preserve">99% de couverture la zone d'initiative publique
61% de lignes raccordées
</t>
  </si>
  <si>
    <t>125 755 prises raccordées 
206 620 locaux raccordables</t>
  </si>
  <si>
    <t xml:space="preserve">82% de couverture la zone d'initiative publique
54% de prises raccordées
</t>
  </si>
  <si>
    <t>116 164 prises raccordées 
215 421 locaux raccordables</t>
  </si>
  <si>
    <t xml:space="preserve">100% de couverture la zone d'initiative publique
48% de prises raccordées
</t>
  </si>
  <si>
    <t>26 326 prises raccordées 
54 763 locaux raccordables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</si>
</sst>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_-;\-* #,##0_-;_-* &quot;-&quot;??_-;_-@_-"/>
    <numFmt numFmtId="165" formatCode="0.000%"/>
    <numFmt numFmtId="166" formatCode="#,##0.0,,"/>
    <numFmt numFmtId="167" formatCode="_-* #,##0.00\ _€_-;\-* #,##0.00\ _€_-;_-* &quot;-&quot;??\ _€_-;_-@_-"/>
    <numFmt numFmtId="168" formatCode="#,##0.00,,"/>
    <numFmt numFmtId="169" formatCode="#,##0.0000000,,"/>
    <numFmt numFmtId="170" formatCode="#,##0.00000000,,"/>
    <numFmt numFmtId="171" formatCode="#,##0.000000000,,"/>
  </numFmts>
  <fonts count="3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1"/>
      <color theme="1" tint="4.9989318521683403E-2"/>
      <name val="Aptos Narrow"/>
      <family val="2"/>
      <scheme val="minor"/>
    </font>
    <font>
      <sz val="36"/>
      <color theme="1"/>
      <name val="Calibri"/>
      <family val="2"/>
    </font>
    <font>
      <sz val="8"/>
      <name val="Aptos Narrow"/>
      <family val="2"/>
      <scheme val="minor"/>
    </font>
    <font>
      <sz val="72"/>
      <color theme="1"/>
      <name val="Calibri"/>
      <family val="2"/>
    </font>
    <font>
      <u/>
      <sz val="11"/>
      <color theme="10"/>
      <name val="Aptos Narrow"/>
      <family val="2"/>
      <scheme val="minor"/>
    </font>
    <font>
      <sz val="8"/>
      <color theme="1"/>
      <name val="Aptos Narrow"/>
      <family val="2"/>
      <scheme val="minor"/>
    </font>
    <font>
      <b/>
      <sz val="8"/>
      <name val="Aptos Narrow"/>
      <family val="2"/>
      <scheme val="minor"/>
    </font>
    <font>
      <b/>
      <sz val="8"/>
      <color theme="1"/>
      <name val="Aptos Narrow"/>
      <family val="2"/>
      <scheme val="minor"/>
    </font>
    <font>
      <b/>
      <sz val="36"/>
      <color theme="1"/>
      <name val="Calibri"/>
      <family val="2"/>
    </font>
    <font>
      <b/>
      <sz val="12"/>
      <name val="Aptos Narrow"/>
      <family val="2"/>
      <scheme val="minor"/>
    </font>
    <font>
      <b/>
      <sz val="12"/>
      <color theme="1"/>
      <name val="Aptos Narrow"/>
      <family val="2"/>
      <scheme val="minor"/>
    </font>
    <font>
      <sz val="12"/>
      <name val="Aptos Narrow"/>
      <family val="2"/>
      <scheme val="minor"/>
    </font>
    <font>
      <sz val="12"/>
      <color theme="1"/>
      <name val="Aptos Narrow"/>
      <family val="2"/>
      <scheme val="minor"/>
    </font>
    <font>
      <sz val="28"/>
      <color theme="1"/>
      <name val="Calibri"/>
      <family val="2"/>
    </font>
    <font>
      <sz val="11"/>
      <color theme="0"/>
      <name val="Aptos Narrow"/>
      <family val="2"/>
      <scheme val="minor"/>
    </font>
    <font>
      <i/>
      <sz val="16"/>
      <color theme="1"/>
      <name val="Aptos Narrow"/>
      <family val="2"/>
      <scheme val="minor"/>
    </font>
    <font>
      <sz val="22"/>
      <color theme="1"/>
      <name val="Aptos Narrow"/>
      <family val="2"/>
      <scheme val="minor"/>
    </font>
    <font>
      <b/>
      <sz val="22"/>
      <color theme="1"/>
      <name val="Aptos Narrow"/>
      <family val="2"/>
      <scheme val="minor"/>
    </font>
    <font>
      <i/>
      <sz val="20"/>
      <color theme="1"/>
      <name val="Aptos Narrow"/>
      <family val="2"/>
      <scheme val="minor"/>
    </font>
    <font>
      <i/>
      <sz val="11"/>
      <color theme="1"/>
      <name val="Aptos Narrow"/>
      <family val="2"/>
      <scheme val="minor"/>
    </font>
    <font>
      <b/>
      <sz val="18"/>
      <color theme="1"/>
      <name val="Aptos Narrow"/>
      <family val="2"/>
      <scheme val="minor"/>
    </font>
    <font>
      <i/>
      <sz val="14"/>
      <color rgb="FFFF0000"/>
      <name val="Aptos Narrow"/>
      <family val="2"/>
      <scheme val="minor"/>
    </font>
    <font>
      <i/>
      <sz val="14"/>
      <color theme="1"/>
      <name val="Aptos Narrow"/>
      <family val="2"/>
      <scheme val="minor"/>
    </font>
    <font>
      <b/>
      <sz val="11"/>
      <color theme="0"/>
      <name val="Aptos Narrow"/>
      <family val="2"/>
      <scheme val="minor"/>
    </font>
    <font>
      <sz val="12"/>
      <color theme="1"/>
      <name val="Aptos"/>
      <family val="2"/>
    </font>
    <font>
      <b/>
      <sz val="28"/>
      <color theme="4" tint="-0.499984740745262"/>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tint="-0.4999847407452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theme="4"/>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diagonal/>
    </border>
    <border>
      <left/>
      <right/>
      <top/>
      <bottom style="thin">
        <color rgb="FF000000"/>
      </bottom>
      <diagonal/>
    </border>
    <border>
      <left/>
      <right style="thin">
        <color indexed="64"/>
      </right>
      <top style="thin">
        <color rgb="FF000000"/>
      </top>
      <bottom/>
      <diagonal/>
    </border>
    <border>
      <left style="thin">
        <color indexed="64"/>
      </left>
      <right style="thin">
        <color indexed="64"/>
      </right>
      <top style="thin">
        <color indexed="64"/>
      </top>
      <bottom style="thin">
        <color theme="1"/>
      </bottom>
      <diagonal/>
    </border>
  </borders>
  <cellStyleXfs count="6">
    <xf numFmtId="0" fontId="0" fillId="0" borderId="0"/>
    <xf numFmtId="43"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xf numFmtId="43" fontId="2" fillId="3" borderId="0" applyFill="0"/>
    <xf numFmtId="167" fontId="1" fillId="0" borderId="0" applyFont="0" applyFill="0" applyBorder="0" applyAlignment="0" applyProtection="0"/>
  </cellStyleXfs>
  <cellXfs count="201">
    <xf numFmtId="0" fontId="0" fillId="0" borderId="0" xfId="0"/>
    <xf numFmtId="0" fontId="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164" fontId="4" fillId="3" borderId="3" xfId="1"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164" fontId="4" fillId="4" borderId="3" xfId="1"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164" fontId="4" fillId="4" borderId="7" xfId="1"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horizontal="left" vertical="center" wrapText="1"/>
    </xf>
    <xf numFmtId="0" fontId="12" fillId="3" borderId="0" xfId="0" applyFont="1" applyFill="1" applyAlignment="1">
      <alignment horizontal="center" vertical="center" wrapText="1"/>
    </xf>
    <xf numFmtId="0" fontId="13" fillId="3" borderId="0" xfId="0" applyFont="1" applyFill="1" applyAlignment="1">
      <alignment horizontal="center" vertical="center" wrapText="1"/>
    </xf>
    <xf numFmtId="0" fontId="17" fillId="3" borderId="0" xfId="0" applyFont="1" applyFill="1" applyBorder="1" applyAlignment="1">
      <alignment horizontal="center" vertical="center" wrapText="1"/>
    </xf>
    <xf numFmtId="0" fontId="18" fillId="3" borderId="0" xfId="0" applyFont="1" applyFill="1" applyBorder="1" applyAlignment="1">
      <alignment horizontal="center" vertical="center"/>
    </xf>
    <xf numFmtId="0" fontId="18" fillId="5" borderId="0" xfId="0" applyFont="1" applyFill="1" applyBorder="1" applyAlignment="1">
      <alignment horizontal="center" vertical="center"/>
    </xf>
    <xf numFmtId="14" fontId="17" fillId="3" borderId="0" xfId="0" applyNumberFormat="1" applyFont="1" applyFill="1" applyBorder="1" applyAlignment="1">
      <alignment horizontal="center" vertical="center" wrapText="1"/>
    </xf>
    <xf numFmtId="14" fontId="18" fillId="3" borderId="0" xfId="0" applyNumberFormat="1" applyFont="1" applyFill="1" applyBorder="1" applyAlignment="1">
      <alignment horizontal="center" vertical="center"/>
    </xf>
    <xf numFmtId="14" fontId="17" fillId="5" borderId="0" xfId="0" applyNumberFormat="1" applyFont="1" applyFill="1" applyBorder="1" applyAlignment="1">
      <alignment horizontal="center" vertical="center" wrapText="1"/>
    </xf>
    <xf numFmtId="14" fontId="18" fillId="5" borderId="0" xfId="0" applyNumberFormat="1" applyFont="1" applyFill="1" applyBorder="1" applyAlignment="1">
      <alignment horizontal="center" vertical="center"/>
    </xf>
    <xf numFmtId="10" fontId="17" fillId="3" borderId="0" xfId="0" applyNumberFormat="1" applyFont="1" applyFill="1" applyBorder="1" applyAlignment="1">
      <alignment horizontal="center" vertical="center" wrapText="1"/>
    </xf>
    <xf numFmtId="0" fontId="17" fillId="5" borderId="0" xfId="0" applyFont="1" applyFill="1" applyBorder="1" applyAlignment="1">
      <alignment horizontal="center" vertical="center" wrapText="1"/>
    </xf>
    <xf numFmtId="165" fontId="17" fillId="3" borderId="0" xfId="0" applyNumberFormat="1" applyFont="1" applyFill="1" applyBorder="1" applyAlignment="1">
      <alignment horizontal="center" vertical="center" wrapText="1"/>
    </xf>
    <xf numFmtId="165" fontId="18" fillId="3" borderId="0"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0" fillId="3" borderId="0" xfId="0" applyFill="1"/>
    <xf numFmtId="0" fontId="21" fillId="3" borderId="0" xfId="0" applyFont="1" applyFill="1" applyAlignment="1">
      <alignment horizontal="left"/>
    </xf>
    <xf numFmtId="0" fontId="20" fillId="0" borderId="15" xfId="0" applyFont="1" applyBorder="1"/>
    <xf numFmtId="0" fontId="0" fillId="3" borderId="0" xfId="0" applyFill="1" applyAlignment="1">
      <alignment horizontal="center"/>
    </xf>
    <xf numFmtId="166" fontId="22" fillId="5" borderId="16" xfId="0" applyNumberFormat="1" applyFont="1" applyFill="1" applyBorder="1" applyAlignment="1">
      <alignment horizontal="center" vertical="center"/>
    </xf>
    <xf numFmtId="166" fontId="22" fillId="5" borderId="17" xfId="0" applyNumberFormat="1" applyFont="1" applyFill="1" applyBorder="1" applyAlignment="1">
      <alignment horizontal="center" vertical="center"/>
    </xf>
    <xf numFmtId="0" fontId="23" fillId="5" borderId="18" xfId="0" applyFont="1" applyFill="1" applyBorder="1" applyAlignment="1">
      <alignment horizontal="center" vertical="center" wrapText="1"/>
    </xf>
    <xf numFmtId="166" fontId="22" fillId="6" borderId="17" xfId="0" applyNumberFormat="1" applyFont="1" applyFill="1" applyBorder="1" applyAlignment="1">
      <alignment horizontal="center" vertical="center"/>
    </xf>
    <xf numFmtId="166" fontId="22" fillId="6" borderId="16" xfId="0" applyNumberFormat="1" applyFont="1" applyFill="1" applyBorder="1" applyAlignment="1">
      <alignment horizontal="center" vertical="center"/>
    </xf>
    <xf numFmtId="0" fontId="23" fillId="6" borderId="18" xfId="0" applyFont="1" applyFill="1" applyBorder="1" applyAlignment="1">
      <alignment horizontal="center" vertical="center" wrapText="1"/>
    </xf>
    <xf numFmtId="166" fontId="23" fillId="7" borderId="15" xfId="0" applyNumberFormat="1" applyFont="1" applyFill="1" applyBorder="1" applyAlignment="1">
      <alignment horizontal="center" vertical="center"/>
    </xf>
    <xf numFmtId="0" fontId="23" fillId="7" borderId="15" xfId="0" applyFont="1" applyFill="1" applyBorder="1" applyAlignment="1">
      <alignment horizontal="center" vertical="center" wrapText="1"/>
    </xf>
    <xf numFmtId="0" fontId="24" fillId="3" borderId="0" xfId="0" applyFont="1" applyFill="1"/>
    <xf numFmtId="0" fontId="22" fillId="3" borderId="0" xfId="0" applyFont="1" applyFill="1" applyAlignment="1">
      <alignment horizontal="left" indent="1"/>
    </xf>
    <xf numFmtId="0" fontId="4" fillId="3" borderId="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4" fillId="4"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4" fillId="3" borderId="0"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0" fillId="3" borderId="0" xfId="0" applyFill="1" applyBorder="1"/>
    <xf numFmtId="0" fontId="0" fillId="3" borderId="0" xfId="0" applyFill="1" applyBorder="1" applyAlignment="1">
      <alignment horizontal="center"/>
    </xf>
    <xf numFmtId="0" fontId="9" fillId="3" borderId="0" xfId="0" applyFont="1" applyFill="1" applyAlignment="1">
      <alignment horizontal="left" vertical="center"/>
    </xf>
    <xf numFmtId="0" fontId="4" fillId="4" borderId="8" xfId="0" quotePrefix="1" applyFont="1" applyFill="1" applyBorder="1" applyAlignment="1">
      <alignment horizontal="left"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4" borderId="8" xfId="0" quotePrefix="1" applyFont="1" applyFill="1" applyBorder="1" applyAlignment="1">
      <alignment horizontal="left" vertical="center" wrapText="1"/>
    </xf>
    <xf numFmtId="0" fontId="5" fillId="4" borderId="4" xfId="0" applyFont="1" applyFill="1" applyBorder="1" applyAlignment="1">
      <alignment horizontal="center" vertical="center" wrapText="1"/>
    </xf>
    <xf numFmtId="0" fontId="4" fillId="4" borderId="13" xfId="0" quotePrefix="1" applyFont="1" applyFill="1" applyBorder="1" applyAlignment="1">
      <alignment horizontal="left" vertical="center" wrapText="1"/>
    </xf>
    <xf numFmtId="0" fontId="4" fillId="3" borderId="1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0" fillId="4" borderId="15" xfId="0" applyFont="1" applyFill="1" applyBorder="1"/>
    <xf numFmtId="0" fontId="26" fillId="3" borderId="15" xfId="0" applyFont="1" applyFill="1" applyBorder="1" applyAlignment="1">
      <alignment horizontal="center" vertical="center" wrapText="1"/>
    </xf>
    <xf numFmtId="0" fontId="20" fillId="3" borderId="15" xfId="0" applyFont="1" applyFill="1" applyBorder="1"/>
    <xf numFmtId="0" fontId="0" fillId="4" borderId="0" xfId="0" applyFill="1"/>
    <xf numFmtId="0" fontId="7" fillId="3" borderId="0" xfId="0" applyFont="1" applyFill="1" applyAlignment="1">
      <alignment horizontal="left" vertical="center"/>
    </xf>
    <xf numFmtId="0" fontId="25" fillId="3" borderId="0" xfId="0" applyFont="1" applyFill="1"/>
    <xf numFmtId="0" fontId="19" fillId="3" borderId="0" xfId="0" applyFont="1" applyFill="1" applyAlignment="1">
      <alignment horizontal="lef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8" fillId="3" borderId="0" xfId="0" applyFont="1" applyFill="1" applyAlignment="1">
      <alignment horizontal="center" vertical="center"/>
    </xf>
    <xf numFmtId="0" fontId="18" fillId="3" borderId="0" xfId="0" applyFont="1" applyFill="1" applyAlignment="1">
      <alignment vertical="center"/>
    </xf>
    <xf numFmtId="0" fontId="17" fillId="3" borderId="0" xfId="0" applyFont="1" applyFill="1" applyAlignment="1">
      <alignment horizontal="center" vertical="center" wrapText="1"/>
    </xf>
    <xf numFmtId="14" fontId="18" fillId="3" borderId="0" xfId="0" applyNumberFormat="1" applyFont="1" applyFill="1" applyAlignment="1">
      <alignment vertical="center"/>
    </xf>
    <xf numFmtId="0" fontId="17" fillId="3" borderId="0" xfId="0" applyFont="1" applyFill="1" applyAlignment="1">
      <alignment vertical="center" wrapText="1"/>
    </xf>
    <xf numFmtId="165" fontId="17" fillId="3" borderId="0" xfId="0" applyNumberFormat="1" applyFont="1" applyFill="1" applyAlignment="1">
      <alignment horizontal="center" vertical="center" wrapText="1"/>
    </xf>
    <xf numFmtId="165" fontId="18" fillId="3" borderId="0" xfId="0" applyNumberFormat="1" applyFont="1" applyFill="1" applyAlignment="1">
      <alignment horizontal="center" vertical="center"/>
    </xf>
    <xf numFmtId="165" fontId="18" fillId="3" borderId="0" xfId="0" applyNumberFormat="1" applyFont="1" applyFill="1" applyAlignment="1">
      <alignment vertical="center"/>
    </xf>
    <xf numFmtId="0" fontId="18" fillId="3" borderId="0" xfId="0" applyFont="1" applyFill="1" applyAlignment="1">
      <alignment horizontal="center" vertical="center" wrapText="1"/>
    </xf>
    <xf numFmtId="0" fontId="18" fillId="3" borderId="0" xfId="0" applyFont="1" applyFill="1" applyAlignment="1">
      <alignment vertical="center" wrapText="1"/>
    </xf>
    <xf numFmtId="0" fontId="14" fillId="3" borderId="0" xfId="0" applyFont="1" applyFill="1"/>
    <xf numFmtId="0" fontId="3" fillId="3" borderId="0" xfId="0" applyFont="1" applyFill="1" applyAlignment="1">
      <alignment horizontal="center" vertical="center" wrapText="1"/>
    </xf>
    <xf numFmtId="0" fontId="3" fillId="3" borderId="0" xfId="0" applyFont="1" applyFill="1"/>
    <xf numFmtId="0" fontId="27" fillId="3" borderId="0" xfId="0" applyFont="1" applyFill="1"/>
    <xf numFmtId="0" fontId="28" fillId="3" borderId="0" xfId="0" applyFont="1" applyFill="1"/>
    <xf numFmtId="0" fontId="21" fillId="3" borderId="0" xfId="0" applyFont="1" applyFill="1"/>
    <xf numFmtId="0" fontId="15" fillId="5" borderId="8" xfId="0" applyFont="1" applyFill="1" applyBorder="1" applyAlignment="1">
      <alignment horizontal="center" vertical="center" wrapText="1"/>
    </xf>
    <xf numFmtId="0" fontId="16" fillId="5" borderId="8" xfId="0" applyFont="1" applyFill="1" applyBorder="1" applyAlignment="1">
      <alignment horizontal="center" vertical="center"/>
    </xf>
    <xf numFmtId="0" fontId="18" fillId="5" borderId="0"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8" fillId="5" borderId="8" xfId="0" applyFont="1" applyFill="1" applyBorder="1" applyAlignment="1">
      <alignment horizontal="center" vertical="center"/>
    </xf>
    <xf numFmtId="0" fontId="6" fillId="2" borderId="2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0" fillId="0" borderId="0" xfId="0" applyFont="1" applyBorder="1" applyAlignment="1">
      <alignment horizontal="center" vertical="center" wrapText="1"/>
    </xf>
    <xf numFmtId="0" fontId="5" fillId="2" borderId="9" xfId="0" applyFont="1" applyFill="1" applyBorder="1" applyAlignment="1">
      <alignment horizontal="center" vertical="center" wrapText="1"/>
    </xf>
    <xf numFmtId="9" fontId="4" fillId="3" borderId="0" xfId="3" applyFont="1" applyFill="1" applyBorder="1" applyAlignment="1">
      <alignment horizontal="center" vertical="center" wrapText="1"/>
    </xf>
    <xf numFmtId="9" fontId="4" fillId="4" borderId="0" xfId="3" applyFont="1" applyFill="1" applyBorder="1" applyAlignment="1">
      <alignment horizontal="center" vertical="center" wrapText="1"/>
    </xf>
    <xf numFmtId="0" fontId="6" fillId="2" borderId="25" xfId="0" applyFont="1" applyFill="1" applyBorder="1" applyAlignment="1">
      <alignment horizontal="center" vertical="center" wrapText="1"/>
    </xf>
    <xf numFmtId="0" fontId="5" fillId="2" borderId="11" xfId="0" applyFont="1" applyFill="1" applyBorder="1" applyAlignment="1">
      <alignment horizontal="center" vertical="center" wrapText="1"/>
    </xf>
    <xf numFmtId="10" fontId="17" fillId="3" borderId="11" xfId="0" applyNumberFormat="1" applyFont="1" applyFill="1" applyBorder="1" applyAlignment="1">
      <alignment horizontal="center" vertical="center" wrapText="1"/>
    </xf>
    <xf numFmtId="0" fontId="6" fillId="2" borderId="30" xfId="0" applyFont="1" applyFill="1" applyBorder="1" applyAlignment="1">
      <alignment horizontal="center" vertical="center" wrapText="1"/>
    </xf>
    <xf numFmtId="0" fontId="10" fillId="3" borderId="0" xfId="2" applyFill="1" applyBorder="1" applyAlignment="1">
      <alignment horizontal="center" vertical="center" wrapText="1"/>
    </xf>
    <xf numFmtId="0" fontId="10" fillId="4" borderId="0" xfId="2"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 xfId="0" applyFont="1" applyFill="1" applyBorder="1" applyAlignment="1">
      <alignment horizontal="center" vertical="center" wrapText="1"/>
    </xf>
    <xf numFmtId="168" fontId="4" fillId="4" borderId="0" xfId="1" applyNumberFormat="1" applyFont="1" applyFill="1" applyBorder="1" applyAlignment="1">
      <alignment horizontal="center" vertical="center" wrapText="1"/>
    </xf>
    <xf numFmtId="168" fontId="4" fillId="4" borderId="0" xfId="0" applyNumberFormat="1" applyFont="1" applyFill="1" applyBorder="1" applyAlignment="1">
      <alignment horizontal="center" vertical="center" wrapText="1"/>
    </xf>
    <xf numFmtId="43" fontId="5" fillId="2" borderId="7" xfId="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0" fillId="0" borderId="0" xfId="0" applyBorder="1"/>
    <xf numFmtId="168" fontId="4" fillId="3" borderId="0" xfId="1" applyNumberFormat="1" applyFont="1" applyFill="1" applyBorder="1" applyAlignment="1">
      <alignment horizontal="center" vertical="center" wrapText="1"/>
    </xf>
    <xf numFmtId="168" fontId="4" fillId="8" borderId="0" xfId="1" applyNumberFormat="1" applyFont="1" applyFill="1" applyBorder="1" applyAlignment="1">
      <alignment horizontal="center" vertical="center" wrapText="1"/>
    </xf>
    <xf numFmtId="168" fontId="4" fillId="8" borderId="0"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8" fillId="5" borderId="6" xfId="0" applyFont="1" applyFill="1" applyBorder="1" applyAlignment="1">
      <alignment horizontal="center" vertical="center"/>
    </xf>
    <xf numFmtId="14" fontId="17" fillId="3" borderId="6" xfId="0" applyNumberFormat="1" applyFont="1" applyFill="1" applyBorder="1" applyAlignment="1">
      <alignment horizontal="center" vertical="center" wrapText="1"/>
    </xf>
    <xf numFmtId="14" fontId="17" fillId="5" borderId="6" xfId="0" applyNumberFormat="1" applyFont="1" applyFill="1" applyBorder="1" applyAlignment="1">
      <alignment horizontal="center" vertical="center" wrapText="1"/>
    </xf>
    <xf numFmtId="10" fontId="17" fillId="3" borderId="6" xfId="0" applyNumberFormat="1" applyFont="1" applyFill="1" applyBorder="1" applyAlignment="1">
      <alignment horizontal="center" vertical="center" wrapText="1"/>
    </xf>
    <xf numFmtId="0" fontId="17" fillId="5" borderId="6" xfId="0" applyFont="1" applyFill="1" applyBorder="1" applyAlignment="1">
      <alignment horizontal="center" vertical="center" wrapText="1"/>
    </xf>
    <xf numFmtId="165" fontId="17" fillId="3" borderId="6" xfId="0" applyNumberFormat="1" applyFont="1" applyFill="1" applyBorder="1" applyAlignment="1">
      <alignment horizontal="center" vertical="center" wrapText="1"/>
    </xf>
    <xf numFmtId="10" fontId="17" fillId="3" borderId="5" xfId="0" applyNumberFormat="1" applyFont="1" applyFill="1" applyBorder="1" applyAlignment="1">
      <alignment horizontal="center" vertical="center" wrapText="1"/>
    </xf>
    <xf numFmtId="168" fontId="0" fillId="3" borderId="0" xfId="0" applyNumberFormat="1" applyFill="1"/>
    <xf numFmtId="0" fontId="4" fillId="8" borderId="0"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3" xfId="0" applyFont="1" applyFill="1" applyBorder="1" applyAlignment="1">
      <alignment horizontal="center" vertical="center" wrapText="1"/>
    </xf>
    <xf numFmtId="9" fontId="4" fillId="3" borderId="3" xfId="3"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 fontId="4" fillId="8" borderId="3" xfId="0" applyNumberFormat="1" applyFont="1" applyFill="1" applyBorder="1" applyAlignment="1">
      <alignment horizontal="center" vertical="center" wrapText="1"/>
    </xf>
    <xf numFmtId="9" fontId="4" fillId="4" borderId="3" xfId="3" applyFont="1" applyFill="1" applyBorder="1" applyAlignment="1">
      <alignment horizontal="center" vertical="center" wrapText="1"/>
    </xf>
    <xf numFmtId="0" fontId="29" fillId="9" borderId="31" xfId="0" applyFont="1" applyFill="1" applyBorder="1" applyAlignment="1">
      <alignment horizontal="center" vertical="center" wrapText="1"/>
    </xf>
    <xf numFmtId="1" fontId="29" fillId="9" borderId="1" xfId="0" applyNumberFormat="1" applyFont="1" applyFill="1" applyBorder="1" applyAlignment="1">
      <alignment horizontal="center"/>
    </xf>
    <xf numFmtId="3" fontId="29" fillId="9" borderId="1" xfId="1" applyNumberFormat="1" applyFont="1" applyFill="1" applyBorder="1" applyAlignment="1">
      <alignment horizontal="center"/>
    </xf>
    <xf numFmtId="4" fontId="0" fillId="3" borderId="0" xfId="0" applyNumberFormat="1" applyFill="1"/>
    <xf numFmtId="169" fontId="0" fillId="3" borderId="0" xfId="0" applyNumberFormat="1" applyFill="1"/>
    <xf numFmtId="0" fontId="5" fillId="3" borderId="1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3" borderId="9" xfId="0" applyFont="1" applyFill="1" applyBorder="1" applyAlignment="1">
      <alignment horizontal="left" vertical="center" wrapText="1"/>
    </xf>
    <xf numFmtId="0" fontId="0" fillId="0" borderId="9" xfId="0" quotePrefix="1" applyBorder="1" applyAlignment="1">
      <alignment vertical="center" wrapText="1"/>
    </xf>
    <xf numFmtId="0" fontId="4" fillId="0" borderId="14" xfId="0" quotePrefix="1" applyFont="1" applyFill="1" applyBorder="1" applyAlignment="1">
      <alignment horizontal="left" vertical="center" wrapText="1"/>
    </xf>
    <xf numFmtId="0" fontId="0" fillId="4" borderId="8" xfId="0" applyFont="1" applyFill="1" applyBorder="1" applyAlignment="1">
      <alignment horizontal="left" vertical="center"/>
    </xf>
    <xf numFmtId="0" fontId="0" fillId="0" borderId="0" xfId="0" applyAlignment="1">
      <alignment horizontal="center"/>
    </xf>
    <xf numFmtId="164" fontId="4" fillId="4" borderId="3" xfId="1" applyNumberFormat="1" applyFont="1" applyFill="1" applyBorder="1" applyAlignment="1">
      <alignment vertical="center" wrapText="1"/>
    </xf>
    <xf numFmtId="164" fontId="4" fillId="0" borderId="3" xfId="1" applyNumberFormat="1" applyFont="1" applyFill="1" applyBorder="1" applyAlignment="1">
      <alignment horizontal="center" vertical="center" wrapText="1"/>
    </xf>
    <xf numFmtId="170" fontId="0" fillId="3" borderId="0" xfId="0" applyNumberFormat="1" applyFill="1"/>
    <xf numFmtId="171" fontId="0" fillId="3" borderId="0" xfId="0" applyNumberFormat="1" applyFill="1"/>
    <xf numFmtId="0" fontId="30" fillId="0" borderId="1" xfId="0" applyFont="1" applyBorder="1" applyAlignment="1">
      <alignment horizontal="left" vertical="center" indent="1"/>
    </xf>
    <xf numFmtId="0" fontId="30" fillId="4" borderId="1" xfId="0" applyFont="1" applyFill="1" applyBorder="1" applyAlignment="1">
      <alignment horizontal="left" vertical="center" wrapText="1" indent="1"/>
    </xf>
    <xf numFmtId="3" fontId="2" fillId="4"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4" fillId="0" borderId="3" xfId="0" quotePrefix="1" applyFont="1" applyFill="1" applyBorder="1" applyAlignment="1">
      <alignment horizontal="center" vertical="center" wrapText="1"/>
    </xf>
    <xf numFmtId="0" fontId="0" fillId="4" borderId="0" xfId="0" applyFont="1" applyFill="1" applyBorder="1" applyAlignment="1">
      <alignment horizontal="center" vertical="center"/>
    </xf>
    <xf numFmtId="0" fontId="4" fillId="3" borderId="2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164" fontId="4" fillId="3" borderId="2" xfId="1"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30" fillId="0" borderId="1" xfId="0" applyFont="1" applyBorder="1" applyAlignment="1">
      <alignment horizontal="left" vertical="center" wrapText="1" indent="1"/>
    </xf>
    <xf numFmtId="0" fontId="0" fillId="3" borderId="9" xfId="0" applyFont="1" applyFill="1" applyBorder="1" applyAlignment="1">
      <alignment horizontal="left" vertical="center"/>
    </xf>
    <xf numFmtId="0" fontId="17" fillId="4" borderId="13"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8" fillId="0" borderId="1" xfId="0" applyFont="1" applyFill="1" applyBorder="1" applyAlignment="1">
      <alignment vertical="center" wrapText="1"/>
    </xf>
    <xf numFmtId="0" fontId="18" fillId="4" borderId="14" xfId="0" applyFont="1" applyFill="1" applyBorder="1" applyAlignment="1">
      <alignment horizontal="left" vertical="center" wrapText="1"/>
    </xf>
    <xf numFmtId="0" fontId="15" fillId="4"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6" fillId="4" borderId="19" xfId="0" applyFont="1" applyFill="1" applyBorder="1" applyAlignment="1">
      <alignment horizontal="center" vertical="center"/>
    </xf>
    <xf numFmtId="0" fontId="4" fillId="3" borderId="0" xfId="0" applyFont="1" applyFill="1" applyAlignment="1">
      <alignment horizontal="left" vertical="center" wrapText="1"/>
    </xf>
    <xf numFmtId="0" fontId="4" fillId="4"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Border="1" applyAlignment="1">
      <alignment horizontal="center" vertical="center"/>
    </xf>
    <xf numFmtId="0" fontId="4" fillId="0" borderId="0" xfId="0" applyFont="1" applyFill="1" applyAlignment="1">
      <alignment horizontal="left" vertical="center" wrapText="1"/>
    </xf>
    <xf numFmtId="164" fontId="0" fillId="3" borderId="0" xfId="0" applyNumberFormat="1" applyFill="1"/>
    <xf numFmtId="0" fontId="16" fillId="3" borderId="7" xfId="0" applyFont="1" applyFill="1" applyBorder="1" applyAlignment="1">
      <alignment horizontal="center" vertical="center"/>
    </xf>
    <xf numFmtId="0" fontId="16" fillId="3" borderId="3" xfId="0" applyFont="1" applyFill="1" applyBorder="1" applyAlignment="1">
      <alignment horizontal="center" vertical="center"/>
    </xf>
    <xf numFmtId="0" fontId="15" fillId="4" borderId="7"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31" fillId="3" borderId="6" xfId="0" applyFont="1" applyFill="1" applyBorder="1" applyAlignment="1">
      <alignment horizontal="right" vertical="center" textRotation="90"/>
    </xf>
  </cellXfs>
  <cellStyles count="6">
    <cellStyle name="Lien hypertexte" xfId="2" builtinId="8"/>
    <cellStyle name="Milliers" xfId="1" builtinId="3"/>
    <cellStyle name="Milliers 2" xfId="5" xr:uid="{5D04B3B7-1986-4B24-8780-2D547D3B9E81}"/>
    <cellStyle name="Normal" xfId="0" builtinId="0"/>
    <cellStyle name="Pourcentage" xfId="3" builtinId="5"/>
    <cellStyle name="Style 1" xfId="4" xr:uid="{C51ED744-9879-4EB4-A41C-F58C079F7BF0}"/>
  </cellStyles>
  <dxfs count="76">
    <dxf>
      <font>
        <b val="0"/>
        <i val="0"/>
        <strike val="0"/>
        <condense val="0"/>
        <extend val="0"/>
        <outline val="0"/>
        <shadow val="0"/>
        <u val="none"/>
        <vertAlign val="baseline"/>
        <sz val="11"/>
        <color rgb="FFFF0000"/>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numFmt numFmtId="164" formatCode="_-* #,##0_-;\-* #,##0_-;_-* &quot;-&quot;??_-;_-@_-"/>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rgb="FF000000"/>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border outline="0">
        <left style="thin">
          <color rgb="FF000000"/>
        </left>
        <right style="thin">
          <color indexed="64"/>
        </right>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fgColor indexed="64"/>
          <bgColor rgb="FFFFFF00"/>
        </patternFill>
      </fill>
      <border outline="0">
        <right style="thin">
          <color indexed="64"/>
        </right>
      </border>
    </dxf>
    <dxf>
      <font>
        <b val="0"/>
        <i val="0"/>
        <strike val="0"/>
        <condense val="0"/>
        <extend val="0"/>
        <outline val="0"/>
        <shadow val="0"/>
        <u val="none"/>
        <vertAlign val="baseline"/>
        <sz val="11"/>
        <color rgb="FFFF0000"/>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64" formatCode="_-* #,##0_-;\-* #,##0_-;_-* &quot;-&quot;??_-;_-@_-"/>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rgb="FF000000"/>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right style="thin">
          <color indexed="64"/>
        </right>
        <top/>
        <bottom/>
        <vertical/>
        <horizontal/>
      </border>
    </dxf>
    <dxf>
      <border outline="0">
        <left style="thin">
          <color indexed="64"/>
        </left>
        <right style="thin">
          <color indexed="64"/>
        </right>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8"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8"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8"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0" indent="0" justifyLastLine="0" shrinkToFit="0" readingOrder="0"/>
    </dxf>
    <dxf>
      <border outline="0">
        <left style="thin">
          <color indexed="64"/>
        </left>
        <right style="thin">
          <color indexed="64"/>
        </right>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Style de tableau croisé dynamique 1" table="0" count="0" xr9:uid="{982C12AB-D7B2-4671-8132-2FEB8A15249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jpe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sv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sv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1030941</xdr:colOff>
      <xdr:row>9</xdr:row>
      <xdr:rowOff>11205</xdr:rowOff>
    </xdr:to>
    <xdr:sp macro="" textlink="">
      <xdr:nvSpPr>
        <xdr:cNvPr id="2" name="Forme libre : forme 1">
          <a:extLst>
            <a:ext uri="{FF2B5EF4-FFF2-40B4-BE49-F238E27FC236}">
              <a16:creationId xmlns:a16="http://schemas.microsoft.com/office/drawing/2014/main" id="{27EDF416-BDE4-4087-AB7C-0059FC36BEEC}"/>
            </a:ext>
          </a:extLst>
        </xdr:cNvPr>
        <xdr:cNvSpPr/>
      </xdr:nvSpPr>
      <xdr:spPr>
        <a:xfrm>
          <a:off x="1" y="0"/>
          <a:ext cx="2599764" cy="2622176"/>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323290</xdr:colOff>
      <xdr:row>1</xdr:row>
      <xdr:rowOff>92824</xdr:rowOff>
    </xdr:from>
    <xdr:ext cx="974932" cy="1106986"/>
    <xdr:pic>
      <xdr:nvPicPr>
        <xdr:cNvPr id="3" name="Image 2">
          <a:extLst>
            <a:ext uri="{FF2B5EF4-FFF2-40B4-BE49-F238E27FC236}">
              <a16:creationId xmlns:a16="http://schemas.microsoft.com/office/drawing/2014/main" id="{BE05F467-53AF-4FF3-88ED-61A1229576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290" y="276268"/>
          <a:ext cx="974932" cy="110698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89297</xdr:colOff>
      <xdr:row>14</xdr:row>
      <xdr:rowOff>19844</xdr:rowOff>
    </xdr:to>
    <xdr:sp macro="" textlink="">
      <xdr:nvSpPr>
        <xdr:cNvPr id="2" name="Forme libre : forme 1">
          <a:extLst>
            <a:ext uri="{FF2B5EF4-FFF2-40B4-BE49-F238E27FC236}">
              <a16:creationId xmlns:a16="http://schemas.microsoft.com/office/drawing/2014/main" id="{F5BF409C-9CFA-4507-A7F1-611D64C8C0FA}"/>
            </a:ext>
          </a:extLst>
        </xdr:cNvPr>
        <xdr:cNvSpPr/>
      </xdr:nvSpPr>
      <xdr:spPr>
        <a:xfrm>
          <a:off x="0" y="1"/>
          <a:ext cx="3571875" cy="3641327"/>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102583</xdr:colOff>
      <xdr:row>1</xdr:row>
      <xdr:rowOff>3463</xdr:rowOff>
    </xdr:from>
    <xdr:ext cx="1091706" cy="1190840"/>
    <xdr:pic>
      <xdr:nvPicPr>
        <xdr:cNvPr id="3" name="Image 2">
          <a:extLst>
            <a:ext uri="{FF2B5EF4-FFF2-40B4-BE49-F238E27FC236}">
              <a16:creationId xmlns:a16="http://schemas.microsoft.com/office/drawing/2014/main" id="{9CD8979B-129A-4B13-BEDE-E5401188AA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83" y="191979"/>
          <a:ext cx="1091706" cy="11908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30238</xdr:colOff>
      <xdr:row>9</xdr:row>
      <xdr:rowOff>45357</xdr:rowOff>
    </xdr:to>
    <xdr:sp macro="" textlink="">
      <xdr:nvSpPr>
        <xdr:cNvPr id="4" name="Forme libre : forme 3">
          <a:extLst>
            <a:ext uri="{FF2B5EF4-FFF2-40B4-BE49-F238E27FC236}">
              <a16:creationId xmlns:a16="http://schemas.microsoft.com/office/drawing/2014/main" id="{B04FDC82-8EC4-4B1D-A428-D49B475CC025}"/>
            </a:ext>
          </a:extLst>
        </xdr:cNvPr>
        <xdr:cNvSpPr/>
      </xdr:nvSpPr>
      <xdr:spPr>
        <a:xfrm>
          <a:off x="0" y="0"/>
          <a:ext cx="2933095" cy="2660952"/>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159247</xdr:colOff>
      <xdr:row>0</xdr:row>
      <xdr:rowOff>125010</xdr:rowOff>
    </xdr:from>
    <xdr:ext cx="1110754" cy="1223570"/>
    <xdr:pic>
      <xdr:nvPicPr>
        <xdr:cNvPr id="5" name="Image 4">
          <a:extLst>
            <a:ext uri="{FF2B5EF4-FFF2-40B4-BE49-F238E27FC236}">
              <a16:creationId xmlns:a16="http://schemas.microsoft.com/office/drawing/2014/main" id="{2D650CFB-9AC9-4430-AFDC-494CD5096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247" y="125010"/>
          <a:ext cx="1110754" cy="122357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111125</xdr:colOff>
      <xdr:row>14</xdr:row>
      <xdr:rowOff>161924</xdr:rowOff>
    </xdr:to>
    <xdr:sp macro="" textlink="">
      <xdr:nvSpPr>
        <xdr:cNvPr id="2" name="Forme libre : forme 1">
          <a:extLst>
            <a:ext uri="{FF2B5EF4-FFF2-40B4-BE49-F238E27FC236}">
              <a16:creationId xmlns:a16="http://schemas.microsoft.com/office/drawing/2014/main" id="{53DF1F6A-E801-4F87-889C-79C486F07F7A}"/>
            </a:ext>
          </a:extLst>
        </xdr:cNvPr>
        <xdr:cNvSpPr/>
      </xdr:nvSpPr>
      <xdr:spPr>
        <a:xfrm>
          <a:off x="0" y="0"/>
          <a:ext cx="2397125" cy="2698749"/>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143996</xdr:colOff>
      <xdr:row>1</xdr:row>
      <xdr:rowOff>11003</xdr:rowOff>
    </xdr:from>
    <xdr:ext cx="1316504" cy="1589641"/>
    <xdr:pic>
      <xdr:nvPicPr>
        <xdr:cNvPr id="3" name="Image 2">
          <a:extLst>
            <a:ext uri="{FF2B5EF4-FFF2-40B4-BE49-F238E27FC236}">
              <a16:creationId xmlns:a16="http://schemas.microsoft.com/office/drawing/2014/main" id="{12C68AF8-475A-40C3-AFA3-ADE0A6F57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21" y="188803"/>
          <a:ext cx="1316504" cy="1589641"/>
        </a:xfrm>
        <a:prstGeom prst="rect">
          <a:avLst/>
        </a:prstGeom>
      </xdr:spPr>
    </xdr:pic>
    <xdr:clientData/>
  </xdr:oneCellAnchor>
  <xdr:twoCellAnchor>
    <xdr:from>
      <xdr:col>0</xdr:col>
      <xdr:colOff>41413</xdr:colOff>
      <xdr:row>0</xdr:row>
      <xdr:rowOff>0</xdr:rowOff>
    </xdr:from>
    <xdr:to>
      <xdr:col>3</xdr:col>
      <xdr:colOff>152538</xdr:colOff>
      <xdr:row>14</xdr:row>
      <xdr:rowOff>165099</xdr:rowOff>
    </xdr:to>
    <xdr:sp macro="" textlink="">
      <xdr:nvSpPr>
        <xdr:cNvPr id="4" name="Forme libre : forme 3">
          <a:extLst>
            <a:ext uri="{FF2B5EF4-FFF2-40B4-BE49-F238E27FC236}">
              <a16:creationId xmlns:a16="http://schemas.microsoft.com/office/drawing/2014/main" id="{15404EF4-851A-46BC-B67D-8D1952EA7C38}"/>
            </a:ext>
          </a:extLst>
        </xdr:cNvPr>
        <xdr:cNvSpPr/>
      </xdr:nvSpPr>
      <xdr:spPr>
        <a:xfrm>
          <a:off x="41413" y="0"/>
          <a:ext cx="3934929" cy="3671403"/>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143996</xdr:colOff>
      <xdr:row>1</xdr:row>
      <xdr:rowOff>1478</xdr:rowOff>
    </xdr:from>
    <xdr:ext cx="1457308" cy="1589641"/>
    <xdr:pic>
      <xdr:nvPicPr>
        <xdr:cNvPr id="5" name="Image 4">
          <a:extLst>
            <a:ext uri="{FF2B5EF4-FFF2-40B4-BE49-F238E27FC236}">
              <a16:creationId xmlns:a16="http://schemas.microsoft.com/office/drawing/2014/main" id="{BE1B429E-D602-9D39-2C9B-AE6E8B09C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996" y="180935"/>
          <a:ext cx="1457308" cy="15896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8021</xdr:colOff>
      <xdr:row>5</xdr:row>
      <xdr:rowOff>34637</xdr:rowOff>
    </xdr:from>
    <xdr:ext cx="1339623" cy="1272907"/>
    <xdr:pic>
      <xdr:nvPicPr>
        <xdr:cNvPr id="2" name="Image 1">
          <a:extLst>
            <a:ext uri="{FF2B5EF4-FFF2-40B4-BE49-F238E27FC236}">
              <a16:creationId xmlns:a16="http://schemas.microsoft.com/office/drawing/2014/main" id="{596730DA-FFF4-4300-B26B-F7B1A9BECF1A}"/>
            </a:ext>
          </a:extLst>
        </xdr:cNvPr>
        <xdr:cNvPicPr>
          <a:picLocks noChangeAspect="1"/>
        </xdr:cNvPicPr>
      </xdr:nvPicPr>
      <xdr:blipFill>
        <a:blip xmlns:r="http://schemas.openxmlformats.org/officeDocument/2006/relationships" r:embed="rId1"/>
        <a:stretch>
          <a:fillRect/>
        </a:stretch>
      </xdr:blipFill>
      <xdr:spPr>
        <a:xfrm>
          <a:off x="2969430" y="3515592"/>
          <a:ext cx="1339623" cy="1272907"/>
        </a:xfrm>
        <a:prstGeom prst="rect">
          <a:avLst/>
        </a:prstGeom>
      </xdr:spPr>
    </xdr:pic>
    <xdr:clientData/>
  </xdr:oneCellAnchor>
  <xdr:oneCellAnchor>
    <xdr:from>
      <xdr:col>3</xdr:col>
      <xdr:colOff>1278370</xdr:colOff>
      <xdr:row>5</xdr:row>
      <xdr:rowOff>37403</xdr:rowOff>
    </xdr:from>
    <xdr:ext cx="1215449" cy="1261462"/>
    <xdr:pic>
      <xdr:nvPicPr>
        <xdr:cNvPr id="4" name="Image 3">
          <a:extLst>
            <a:ext uri="{FF2B5EF4-FFF2-40B4-BE49-F238E27FC236}">
              <a16:creationId xmlns:a16="http://schemas.microsoft.com/office/drawing/2014/main" id="{F222616F-2A9C-43C6-8058-52DAE1440E85}"/>
            </a:ext>
          </a:extLst>
        </xdr:cNvPr>
        <xdr:cNvPicPr>
          <a:picLocks noChangeAspect="1"/>
        </xdr:cNvPicPr>
      </xdr:nvPicPr>
      <xdr:blipFill>
        <a:blip xmlns:r="http://schemas.openxmlformats.org/officeDocument/2006/relationships" r:embed="rId2"/>
        <a:stretch>
          <a:fillRect/>
        </a:stretch>
      </xdr:blipFill>
      <xdr:spPr>
        <a:xfrm>
          <a:off x="3789506" y="3483721"/>
          <a:ext cx="1215449" cy="1261462"/>
        </a:xfrm>
        <a:prstGeom prst="rect">
          <a:avLst/>
        </a:prstGeom>
      </xdr:spPr>
    </xdr:pic>
    <xdr:clientData/>
  </xdr:oneCellAnchor>
  <xdr:oneCellAnchor>
    <xdr:from>
      <xdr:col>5</xdr:col>
      <xdr:colOff>17319</xdr:colOff>
      <xdr:row>5</xdr:row>
      <xdr:rowOff>28287</xdr:rowOff>
    </xdr:from>
    <xdr:ext cx="1157144" cy="1272324"/>
    <xdr:pic>
      <xdr:nvPicPr>
        <xdr:cNvPr id="5" name="Image 4">
          <a:extLst>
            <a:ext uri="{FF2B5EF4-FFF2-40B4-BE49-F238E27FC236}">
              <a16:creationId xmlns:a16="http://schemas.microsoft.com/office/drawing/2014/main" id="{5B5421BD-2D1B-428D-8DB9-9F89A2484D72}"/>
            </a:ext>
          </a:extLst>
        </xdr:cNvPr>
        <xdr:cNvPicPr>
          <a:picLocks noChangeAspect="1"/>
        </xdr:cNvPicPr>
      </xdr:nvPicPr>
      <xdr:blipFill>
        <a:blip xmlns:r="http://schemas.openxmlformats.org/officeDocument/2006/relationships" r:embed="rId3"/>
        <a:stretch>
          <a:fillRect/>
        </a:stretch>
      </xdr:blipFill>
      <xdr:spPr>
        <a:xfrm>
          <a:off x="4987637" y="3474605"/>
          <a:ext cx="1157144" cy="1272324"/>
        </a:xfrm>
        <a:prstGeom prst="rect">
          <a:avLst/>
        </a:prstGeom>
      </xdr:spPr>
    </xdr:pic>
    <xdr:clientData/>
  </xdr:oneCellAnchor>
  <xdr:oneCellAnchor>
    <xdr:from>
      <xdr:col>6</xdr:col>
      <xdr:colOff>0</xdr:colOff>
      <xdr:row>5</xdr:row>
      <xdr:rowOff>30731</xdr:rowOff>
    </xdr:from>
    <xdr:ext cx="1180812" cy="1276399"/>
    <xdr:pic>
      <xdr:nvPicPr>
        <xdr:cNvPr id="6" name="Image 5">
          <a:extLst>
            <a:ext uri="{FF2B5EF4-FFF2-40B4-BE49-F238E27FC236}">
              <a16:creationId xmlns:a16="http://schemas.microsoft.com/office/drawing/2014/main" id="{D0F7198F-61D1-49B0-B2FE-22A92AE2AAAE}"/>
            </a:ext>
          </a:extLst>
        </xdr:cNvPr>
        <xdr:cNvPicPr>
          <a:picLocks noChangeAspect="1"/>
        </xdr:cNvPicPr>
      </xdr:nvPicPr>
      <xdr:blipFill>
        <a:blip xmlns:r="http://schemas.openxmlformats.org/officeDocument/2006/relationships" r:embed="rId4"/>
        <a:stretch>
          <a:fillRect/>
        </a:stretch>
      </xdr:blipFill>
      <xdr:spPr>
        <a:xfrm>
          <a:off x="6147955" y="3477049"/>
          <a:ext cx="1180812" cy="1276399"/>
        </a:xfrm>
        <a:prstGeom prst="rect">
          <a:avLst/>
        </a:prstGeom>
      </xdr:spPr>
    </xdr:pic>
    <xdr:clientData/>
  </xdr:oneCellAnchor>
  <xdr:oneCellAnchor>
    <xdr:from>
      <xdr:col>7</xdr:col>
      <xdr:colOff>0</xdr:colOff>
      <xdr:row>5</xdr:row>
      <xdr:rowOff>8948</xdr:rowOff>
    </xdr:from>
    <xdr:ext cx="1312997" cy="1290380"/>
    <xdr:pic>
      <xdr:nvPicPr>
        <xdr:cNvPr id="7" name="Image 6">
          <a:extLst>
            <a:ext uri="{FF2B5EF4-FFF2-40B4-BE49-F238E27FC236}">
              <a16:creationId xmlns:a16="http://schemas.microsoft.com/office/drawing/2014/main" id="{6F658B12-D79D-4E5F-83C4-CCC95F7BA036}"/>
            </a:ext>
          </a:extLst>
        </xdr:cNvPr>
        <xdr:cNvPicPr>
          <a:picLocks noChangeAspect="1"/>
        </xdr:cNvPicPr>
      </xdr:nvPicPr>
      <xdr:blipFill>
        <a:blip xmlns:r="http://schemas.openxmlformats.org/officeDocument/2006/relationships" r:embed="rId5"/>
        <a:stretch>
          <a:fillRect/>
        </a:stretch>
      </xdr:blipFill>
      <xdr:spPr>
        <a:xfrm>
          <a:off x="7325591" y="3455266"/>
          <a:ext cx="1312997" cy="1290380"/>
        </a:xfrm>
        <a:prstGeom prst="rect">
          <a:avLst/>
        </a:prstGeom>
      </xdr:spPr>
    </xdr:pic>
    <xdr:clientData/>
  </xdr:oneCellAnchor>
  <xdr:oneCellAnchor>
    <xdr:from>
      <xdr:col>8</xdr:col>
      <xdr:colOff>0</xdr:colOff>
      <xdr:row>5</xdr:row>
      <xdr:rowOff>17318</xdr:rowOff>
    </xdr:from>
    <xdr:ext cx="1260967" cy="1281546"/>
    <xdr:pic>
      <xdr:nvPicPr>
        <xdr:cNvPr id="8" name="Image 7">
          <a:extLst>
            <a:ext uri="{FF2B5EF4-FFF2-40B4-BE49-F238E27FC236}">
              <a16:creationId xmlns:a16="http://schemas.microsoft.com/office/drawing/2014/main" id="{50941739-D7AD-4F41-9CEE-86A12DAF1A8B}"/>
            </a:ext>
          </a:extLst>
        </xdr:cNvPr>
        <xdr:cNvPicPr>
          <a:picLocks noChangeAspect="1"/>
        </xdr:cNvPicPr>
      </xdr:nvPicPr>
      <xdr:blipFill>
        <a:blip xmlns:r="http://schemas.openxmlformats.org/officeDocument/2006/relationships" r:embed="rId6"/>
        <a:stretch>
          <a:fillRect/>
        </a:stretch>
      </xdr:blipFill>
      <xdr:spPr>
        <a:xfrm>
          <a:off x="8503227" y="3463636"/>
          <a:ext cx="1260967" cy="1281546"/>
        </a:xfrm>
        <a:prstGeom prst="rect">
          <a:avLst/>
        </a:prstGeom>
      </xdr:spPr>
    </xdr:pic>
    <xdr:clientData/>
  </xdr:oneCellAnchor>
  <xdr:oneCellAnchor>
    <xdr:from>
      <xdr:col>9</xdr:col>
      <xdr:colOff>12123</xdr:colOff>
      <xdr:row>5</xdr:row>
      <xdr:rowOff>9524</xdr:rowOff>
    </xdr:from>
    <xdr:ext cx="1305346" cy="1280801"/>
    <xdr:pic>
      <xdr:nvPicPr>
        <xdr:cNvPr id="9" name="Image 8">
          <a:extLst>
            <a:ext uri="{FF2B5EF4-FFF2-40B4-BE49-F238E27FC236}">
              <a16:creationId xmlns:a16="http://schemas.microsoft.com/office/drawing/2014/main" id="{C3A3BEC4-B42E-4CDC-9519-BC75B7A4B964}"/>
            </a:ext>
          </a:extLst>
        </xdr:cNvPr>
        <xdr:cNvPicPr>
          <a:picLocks noChangeAspect="1"/>
        </xdr:cNvPicPr>
      </xdr:nvPicPr>
      <xdr:blipFill>
        <a:blip xmlns:r="http://schemas.openxmlformats.org/officeDocument/2006/relationships" r:embed="rId7"/>
        <a:stretch>
          <a:fillRect/>
        </a:stretch>
      </xdr:blipFill>
      <xdr:spPr>
        <a:xfrm>
          <a:off x="6870123" y="390524"/>
          <a:ext cx="1305346" cy="1280801"/>
        </a:xfrm>
        <a:prstGeom prst="rect">
          <a:avLst/>
        </a:prstGeom>
      </xdr:spPr>
    </xdr:pic>
    <xdr:clientData/>
  </xdr:oneCellAnchor>
  <xdr:oneCellAnchor>
    <xdr:from>
      <xdr:col>10</xdr:col>
      <xdr:colOff>17992</xdr:colOff>
      <xdr:row>5</xdr:row>
      <xdr:rowOff>6350</xdr:rowOff>
    </xdr:from>
    <xdr:ext cx="1288677" cy="1284070"/>
    <xdr:pic>
      <xdr:nvPicPr>
        <xdr:cNvPr id="10" name="Image 9">
          <a:extLst>
            <a:ext uri="{FF2B5EF4-FFF2-40B4-BE49-F238E27FC236}">
              <a16:creationId xmlns:a16="http://schemas.microsoft.com/office/drawing/2014/main" id="{534624D0-665A-4EB5-9219-78243EBB8CB5}"/>
            </a:ext>
          </a:extLst>
        </xdr:cNvPr>
        <xdr:cNvPicPr>
          <a:picLocks noChangeAspect="1"/>
        </xdr:cNvPicPr>
      </xdr:nvPicPr>
      <xdr:blipFill>
        <a:blip xmlns:r="http://schemas.openxmlformats.org/officeDocument/2006/relationships" r:embed="rId8"/>
        <a:stretch>
          <a:fillRect/>
        </a:stretch>
      </xdr:blipFill>
      <xdr:spPr>
        <a:xfrm>
          <a:off x="7637992" y="387350"/>
          <a:ext cx="1288677" cy="1284070"/>
        </a:xfrm>
        <a:prstGeom prst="rect">
          <a:avLst/>
        </a:prstGeom>
      </xdr:spPr>
    </xdr:pic>
    <xdr:clientData/>
  </xdr:oneCellAnchor>
  <xdr:oneCellAnchor>
    <xdr:from>
      <xdr:col>10</xdr:col>
      <xdr:colOff>1174075</xdr:colOff>
      <xdr:row>5</xdr:row>
      <xdr:rowOff>0</xdr:rowOff>
    </xdr:from>
    <xdr:ext cx="1281269" cy="1307645"/>
    <xdr:pic>
      <xdr:nvPicPr>
        <xdr:cNvPr id="11" name="Image 10">
          <a:extLst>
            <a:ext uri="{FF2B5EF4-FFF2-40B4-BE49-F238E27FC236}">
              <a16:creationId xmlns:a16="http://schemas.microsoft.com/office/drawing/2014/main" id="{A31EA4D8-65B1-45DD-829F-0A25BBCC3723}"/>
            </a:ext>
          </a:extLst>
        </xdr:cNvPr>
        <xdr:cNvPicPr>
          <a:picLocks noChangeAspect="1"/>
        </xdr:cNvPicPr>
      </xdr:nvPicPr>
      <xdr:blipFill>
        <a:blip xmlns:r="http://schemas.openxmlformats.org/officeDocument/2006/relationships" r:embed="rId9"/>
        <a:stretch>
          <a:fillRect/>
        </a:stretch>
      </xdr:blipFill>
      <xdr:spPr>
        <a:xfrm>
          <a:off x="12032575" y="3446318"/>
          <a:ext cx="1281269" cy="1307645"/>
        </a:xfrm>
        <a:prstGeom prst="rect">
          <a:avLst/>
        </a:prstGeom>
      </xdr:spPr>
    </xdr:pic>
    <xdr:clientData/>
  </xdr:oneCellAnchor>
  <xdr:oneCellAnchor>
    <xdr:from>
      <xdr:col>12</xdr:col>
      <xdr:colOff>37810</xdr:colOff>
      <xdr:row>5</xdr:row>
      <xdr:rowOff>3002</xdr:rowOff>
    </xdr:from>
    <xdr:ext cx="1152953" cy="1295862"/>
    <xdr:pic>
      <xdr:nvPicPr>
        <xdr:cNvPr id="12" name="Image 11">
          <a:extLst>
            <a:ext uri="{FF2B5EF4-FFF2-40B4-BE49-F238E27FC236}">
              <a16:creationId xmlns:a16="http://schemas.microsoft.com/office/drawing/2014/main" id="{351F2EC5-EB75-4DFC-886C-47471ACEBB37}"/>
            </a:ext>
          </a:extLst>
        </xdr:cNvPr>
        <xdr:cNvPicPr>
          <a:picLocks noChangeAspect="1"/>
        </xdr:cNvPicPr>
      </xdr:nvPicPr>
      <xdr:blipFill>
        <a:blip xmlns:r="http://schemas.openxmlformats.org/officeDocument/2006/relationships" r:embed="rId10"/>
        <a:stretch>
          <a:fillRect/>
        </a:stretch>
      </xdr:blipFill>
      <xdr:spPr>
        <a:xfrm>
          <a:off x="13251583" y="3449320"/>
          <a:ext cx="1152953" cy="1295862"/>
        </a:xfrm>
        <a:prstGeom prst="rect">
          <a:avLst/>
        </a:prstGeom>
      </xdr:spPr>
    </xdr:pic>
    <xdr:clientData/>
  </xdr:oneCellAnchor>
  <xdr:oneCellAnchor>
    <xdr:from>
      <xdr:col>13</xdr:col>
      <xdr:colOff>14143</xdr:colOff>
      <xdr:row>5</xdr:row>
      <xdr:rowOff>11640</xdr:rowOff>
    </xdr:from>
    <xdr:ext cx="1184767" cy="1283385"/>
    <xdr:pic>
      <xdr:nvPicPr>
        <xdr:cNvPr id="13" name="Image 12">
          <a:extLst>
            <a:ext uri="{FF2B5EF4-FFF2-40B4-BE49-F238E27FC236}">
              <a16:creationId xmlns:a16="http://schemas.microsoft.com/office/drawing/2014/main" id="{0751EEDC-9567-4E25-9467-453F6ADB6BA3}"/>
            </a:ext>
          </a:extLst>
        </xdr:cNvPr>
        <xdr:cNvPicPr>
          <a:picLocks noChangeAspect="1"/>
        </xdr:cNvPicPr>
      </xdr:nvPicPr>
      <xdr:blipFill>
        <a:blip xmlns:r="http://schemas.openxmlformats.org/officeDocument/2006/relationships" r:embed="rId11"/>
        <a:stretch>
          <a:fillRect/>
        </a:stretch>
      </xdr:blipFill>
      <xdr:spPr>
        <a:xfrm>
          <a:off x="14405552" y="3457958"/>
          <a:ext cx="1184767" cy="1283385"/>
        </a:xfrm>
        <a:prstGeom prst="rect">
          <a:avLst/>
        </a:prstGeom>
      </xdr:spPr>
    </xdr:pic>
    <xdr:clientData/>
  </xdr:oneCellAnchor>
  <xdr:oneCellAnchor>
    <xdr:from>
      <xdr:col>14</xdr:col>
      <xdr:colOff>13934</xdr:colOff>
      <xdr:row>5</xdr:row>
      <xdr:rowOff>0</xdr:rowOff>
    </xdr:from>
    <xdr:ext cx="1184197" cy="1290696"/>
    <xdr:pic>
      <xdr:nvPicPr>
        <xdr:cNvPr id="14" name="Image 13">
          <a:extLst>
            <a:ext uri="{FF2B5EF4-FFF2-40B4-BE49-F238E27FC236}">
              <a16:creationId xmlns:a16="http://schemas.microsoft.com/office/drawing/2014/main" id="{8D2DD044-1F93-4733-9315-C4EB2AEA3FAD}"/>
            </a:ext>
          </a:extLst>
        </xdr:cNvPr>
        <xdr:cNvPicPr>
          <a:picLocks noChangeAspect="1"/>
        </xdr:cNvPicPr>
      </xdr:nvPicPr>
      <xdr:blipFill>
        <a:blip xmlns:r="http://schemas.openxmlformats.org/officeDocument/2006/relationships" r:embed="rId12"/>
        <a:stretch>
          <a:fillRect/>
        </a:stretch>
      </xdr:blipFill>
      <xdr:spPr>
        <a:xfrm>
          <a:off x="15582979" y="3446318"/>
          <a:ext cx="1184197" cy="1290696"/>
        </a:xfrm>
        <a:prstGeom prst="rect">
          <a:avLst/>
        </a:prstGeom>
      </xdr:spPr>
    </xdr:pic>
    <xdr:clientData/>
  </xdr:oneCellAnchor>
  <xdr:oneCellAnchor>
    <xdr:from>
      <xdr:col>2</xdr:col>
      <xdr:colOff>431800</xdr:colOff>
      <xdr:row>5</xdr:row>
      <xdr:rowOff>25401</xdr:rowOff>
    </xdr:from>
    <xdr:ext cx="1329202" cy="1219200"/>
    <xdr:pic>
      <xdr:nvPicPr>
        <xdr:cNvPr id="39" name="Image 38">
          <a:extLst>
            <a:ext uri="{FF2B5EF4-FFF2-40B4-BE49-F238E27FC236}">
              <a16:creationId xmlns:a16="http://schemas.microsoft.com/office/drawing/2014/main" id="{B55580C2-1D0D-4E2D-AB25-2AE7EB55E64B}"/>
            </a:ext>
          </a:extLst>
        </xdr:cNvPr>
        <xdr:cNvPicPr>
          <a:picLocks noChangeAspect="1"/>
        </xdr:cNvPicPr>
      </xdr:nvPicPr>
      <xdr:blipFill>
        <a:blip xmlns:r="http://schemas.openxmlformats.org/officeDocument/2006/relationships" r:embed="rId13"/>
        <a:stretch>
          <a:fillRect/>
        </a:stretch>
      </xdr:blipFill>
      <xdr:spPr>
        <a:xfrm>
          <a:off x="1955800" y="406401"/>
          <a:ext cx="1329202" cy="1219200"/>
        </a:xfrm>
        <a:prstGeom prst="rect">
          <a:avLst/>
        </a:prstGeom>
      </xdr:spPr>
    </xdr:pic>
    <xdr:clientData/>
  </xdr:oneCellAnchor>
  <xdr:oneCellAnchor>
    <xdr:from>
      <xdr:col>11</xdr:col>
      <xdr:colOff>593354</xdr:colOff>
      <xdr:row>4</xdr:row>
      <xdr:rowOff>38677</xdr:rowOff>
    </xdr:from>
    <xdr:ext cx="914400" cy="868137"/>
    <xdr:pic>
      <xdr:nvPicPr>
        <xdr:cNvPr id="42" name="Graphique 41" descr="Cible avec un remplissage uni">
          <a:extLst>
            <a:ext uri="{FF2B5EF4-FFF2-40B4-BE49-F238E27FC236}">
              <a16:creationId xmlns:a16="http://schemas.microsoft.com/office/drawing/2014/main" id="{158A2D14-F49C-4333-A445-748FDA3DDC3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3685899" y="3554268"/>
          <a:ext cx="914400" cy="868137"/>
        </a:xfrm>
        <a:prstGeom prst="rect">
          <a:avLst/>
        </a:prstGeom>
      </xdr:spPr>
    </xdr:pic>
    <xdr:clientData/>
  </xdr:oneCellAnchor>
  <xdr:oneCellAnchor>
    <xdr:from>
      <xdr:col>13</xdr:col>
      <xdr:colOff>668564</xdr:colOff>
      <xdr:row>4</xdr:row>
      <xdr:rowOff>152400</xdr:rowOff>
    </xdr:from>
    <xdr:ext cx="914400" cy="898071"/>
    <xdr:pic>
      <xdr:nvPicPr>
        <xdr:cNvPr id="43" name="Graphique 42" descr="Poignée de main contour">
          <a:extLst>
            <a:ext uri="{FF2B5EF4-FFF2-40B4-BE49-F238E27FC236}">
              <a16:creationId xmlns:a16="http://schemas.microsoft.com/office/drawing/2014/main" id="{AE57278E-381A-4568-B637-1837F9B5BED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0574564" y="342900"/>
          <a:ext cx="914400" cy="898071"/>
        </a:xfrm>
        <a:prstGeom prst="rect">
          <a:avLst/>
        </a:prstGeom>
      </xdr:spPr>
    </xdr:pic>
    <xdr:clientData/>
  </xdr:oneCellAnchor>
  <xdr:twoCellAnchor>
    <xdr:from>
      <xdr:col>0</xdr:col>
      <xdr:colOff>0</xdr:colOff>
      <xdr:row>0</xdr:row>
      <xdr:rowOff>0</xdr:rowOff>
    </xdr:from>
    <xdr:to>
      <xdr:col>3</xdr:col>
      <xdr:colOff>785090</xdr:colOff>
      <xdr:row>4</xdr:row>
      <xdr:rowOff>750454</xdr:rowOff>
    </xdr:to>
    <xdr:sp macro="" textlink="">
      <xdr:nvSpPr>
        <xdr:cNvPr id="46" name="Forme libre : forme 45">
          <a:extLst>
            <a:ext uri="{FF2B5EF4-FFF2-40B4-BE49-F238E27FC236}">
              <a16:creationId xmlns:a16="http://schemas.microsoft.com/office/drawing/2014/main" id="{10EA89DB-C950-46E1-B8D4-DA34C3EE9E76}"/>
            </a:ext>
          </a:extLst>
        </xdr:cNvPr>
        <xdr:cNvSpPr/>
      </xdr:nvSpPr>
      <xdr:spPr>
        <a:xfrm>
          <a:off x="0" y="0"/>
          <a:ext cx="3290454" cy="2944090"/>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1</xdr:col>
      <xdr:colOff>79492</xdr:colOff>
      <xdr:row>0</xdr:row>
      <xdr:rowOff>123208</xdr:rowOff>
    </xdr:from>
    <xdr:ext cx="1457308" cy="1589641"/>
    <xdr:pic>
      <xdr:nvPicPr>
        <xdr:cNvPr id="47" name="Image 46">
          <a:extLst>
            <a:ext uri="{FF2B5EF4-FFF2-40B4-BE49-F238E27FC236}">
              <a16:creationId xmlns:a16="http://schemas.microsoft.com/office/drawing/2014/main" id="{F2820021-86C3-48A4-9527-34A3B8BBFD41}"/>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87310" y="123208"/>
          <a:ext cx="1457308" cy="1589641"/>
        </a:xfrm>
        <a:prstGeom prst="rect">
          <a:avLst/>
        </a:prstGeom>
      </xdr:spPr>
    </xdr:pic>
    <xdr:clientData/>
  </xdr:oneCellAnchor>
  <xdr:oneCellAnchor>
    <xdr:from>
      <xdr:col>7</xdr:col>
      <xdr:colOff>164523</xdr:colOff>
      <xdr:row>13</xdr:row>
      <xdr:rowOff>161925</xdr:rowOff>
    </xdr:from>
    <xdr:ext cx="914400" cy="868137"/>
    <xdr:pic>
      <xdr:nvPicPr>
        <xdr:cNvPr id="40" name="Graphique 39" descr="Cible avec un remplissage uni">
          <a:extLst>
            <a:ext uri="{FF2B5EF4-FFF2-40B4-BE49-F238E27FC236}">
              <a16:creationId xmlns:a16="http://schemas.microsoft.com/office/drawing/2014/main" id="{30292CD9-566E-48DE-8962-3FD93CFCD55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717848" y="9991725"/>
          <a:ext cx="914400" cy="868137"/>
        </a:xfrm>
        <a:prstGeom prst="rect">
          <a:avLst/>
        </a:prstGeom>
      </xdr:spPr>
    </xdr:pic>
    <xdr:clientData/>
  </xdr:oneCellAnchor>
  <xdr:oneCellAnchor>
    <xdr:from>
      <xdr:col>7</xdr:col>
      <xdr:colOff>259773</xdr:colOff>
      <xdr:row>14</xdr:row>
      <xdr:rowOff>34637</xdr:rowOff>
    </xdr:from>
    <xdr:ext cx="914400" cy="868137"/>
    <xdr:pic>
      <xdr:nvPicPr>
        <xdr:cNvPr id="41" name="Graphique 40" descr="Cible avec un remplissage uni">
          <a:extLst>
            <a:ext uri="{FF2B5EF4-FFF2-40B4-BE49-F238E27FC236}">
              <a16:creationId xmlns:a16="http://schemas.microsoft.com/office/drawing/2014/main" id="{F801BBF0-C721-4610-8A39-11359C99C72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585364" y="10737273"/>
          <a:ext cx="914400" cy="868137"/>
        </a:xfrm>
        <a:prstGeom prst="rect">
          <a:avLst/>
        </a:prstGeom>
      </xdr:spPr>
    </xdr:pic>
    <xdr:clientData/>
  </xdr:oneCellAnchor>
  <xdr:oneCellAnchor>
    <xdr:from>
      <xdr:col>9</xdr:col>
      <xdr:colOff>173182</xdr:colOff>
      <xdr:row>14</xdr:row>
      <xdr:rowOff>848591</xdr:rowOff>
    </xdr:from>
    <xdr:ext cx="914400" cy="868137"/>
    <xdr:pic>
      <xdr:nvPicPr>
        <xdr:cNvPr id="44" name="Graphique 43" descr="Cible avec un remplissage uni">
          <a:extLst>
            <a:ext uri="{FF2B5EF4-FFF2-40B4-BE49-F238E27FC236}">
              <a16:creationId xmlns:a16="http://schemas.microsoft.com/office/drawing/2014/main" id="{A1AC75D5-6BBB-45EF-AE1C-D0EED766576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9854046" y="11551227"/>
          <a:ext cx="914400" cy="868137"/>
        </a:xfrm>
        <a:prstGeom prst="rect">
          <a:avLst/>
        </a:prstGeom>
      </xdr:spPr>
    </xdr:pic>
    <xdr:clientData/>
  </xdr:oneCellAnchor>
  <xdr:oneCellAnchor>
    <xdr:from>
      <xdr:col>11</xdr:col>
      <xdr:colOff>204644</xdr:colOff>
      <xdr:row>14</xdr:row>
      <xdr:rowOff>48780</xdr:rowOff>
    </xdr:from>
    <xdr:ext cx="914400" cy="868137"/>
    <xdr:pic>
      <xdr:nvPicPr>
        <xdr:cNvPr id="48" name="Graphique 47" descr="Cible avec un remplissage uni">
          <a:extLst>
            <a:ext uri="{FF2B5EF4-FFF2-40B4-BE49-F238E27FC236}">
              <a16:creationId xmlns:a16="http://schemas.microsoft.com/office/drawing/2014/main" id="{21502B7F-2DCA-43F1-BC57-BB1B01793838}"/>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240780" y="10751416"/>
          <a:ext cx="914400" cy="868137"/>
        </a:xfrm>
        <a:prstGeom prst="rect">
          <a:avLst/>
        </a:prstGeom>
      </xdr:spPr>
    </xdr:pic>
    <xdr:clientData/>
  </xdr:oneCellAnchor>
  <xdr:oneCellAnchor>
    <xdr:from>
      <xdr:col>11</xdr:col>
      <xdr:colOff>190501</xdr:colOff>
      <xdr:row>15</xdr:row>
      <xdr:rowOff>17318</xdr:rowOff>
    </xdr:from>
    <xdr:ext cx="914400" cy="868137"/>
    <xdr:pic>
      <xdr:nvPicPr>
        <xdr:cNvPr id="49" name="Graphique 48" descr="Cible avec un remplissage uni">
          <a:extLst>
            <a:ext uri="{FF2B5EF4-FFF2-40B4-BE49-F238E27FC236}">
              <a16:creationId xmlns:a16="http://schemas.microsoft.com/office/drawing/2014/main" id="{35FF16ED-53CA-4E3E-901C-C45227D100D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226637" y="11603182"/>
          <a:ext cx="914400" cy="868137"/>
        </a:xfrm>
        <a:prstGeom prst="rect">
          <a:avLst/>
        </a:prstGeom>
      </xdr:spPr>
    </xdr:pic>
    <xdr:clientData/>
  </xdr:oneCellAnchor>
  <xdr:oneCellAnchor>
    <xdr:from>
      <xdr:col>13</xdr:col>
      <xdr:colOff>207819</xdr:colOff>
      <xdr:row>13</xdr:row>
      <xdr:rowOff>17318</xdr:rowOff>
    </xdr:from>
    <xdr:ext cx="914400" cy="868137"/>
    <xdr:pic>
      <xdr:nvPicPr>
        <xdr:cNvPr id="50" name="Graphique 49" descr="Cible avec un remplissage uni">
          <a:extLst>
            <a:ext uri="{FF2B5EF4-FFF2-40B4-BE49-F238E27FC236}">
              <a16:creationId xmlns:a16="http://schemas.microsoft.com/office/drawing/2014/main" id="{7A80480E-7AB2-48B5-9F92-BFD05B47528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4599228" y="9836727"/>
          <a:ext cx="914400" cy="868137"/>
        </a:xfrm>
        <a:prstGeom prst="rect">
          <a:avLst/>
        </a:prstGeom>
      </xdr:spPr>
    </xdr:pic>
    <xdr:clientData/>
  </xdr:oneCellAnchor>
  <xdr:oneCellAnchor>
    <xdr:from>
      <xdr:col>13</xdr:col>
      <xdr:colOff>207819</xdr:colOff>
      <xdr:row>14</xdr:row>
      <xdr:rowOff>17318</xdr:rowOff>
    </xdr:from>
    <xdr:ext cx="914400" cy="868137"/>
    <xdr:pic>
      <xdr:nvPicPr>
        <xdr:cNvPr id="51" name="Graphique 50" descr="Cible avec un remplissage uni">
          <a:extLst>
            <a:ext uri="{FF2B5EF4-FFF2-40B4-BE49-F238E27FC236}">
              <a16:creationId xmlns:a16="http://schemas.microsoft.com/office/drawing/2014/main" id="{DBC18FAA-25FB-412C-845B-9A44382ACFF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4599228" y="10719954"/>
          <a:ext cx="914400" cy="868137"/>
        </a:xfrm>
        <a:prstGeom prst="rect">
          <a:avLst/>
        </a:prstGeom>
      </xdr:spPr>
    </xdr:pic>
    <xdr:clientData/>
  </xdr:oneCellAnchor>
  <xdr:oneCellAnchor>
    <xdr:from>
      <xdr:col>14</xdr:col>
      <xdr:colOff>173183</xdr:colOff>
      <xdr:row>15</xdr:row>
      <xdr:rowOff>869084</xdr:rowOff>
    </xdr:from>
    <xdr:ext cx="914400" cy="868137"/>
    <xdr:pic>
      <xdr:nvPicPr>
        <xdr:cNvPr id="52" name="Graphique 51" descr="Cible avec un remplissage uni">
          <a:extLst>
            <a:ext uri="{FF2B5EF4-FFF2-40B4-BE49-F238E27FC236}">
              <a16:creationId xmlns:a16="http://schemas.microsoft.com/office/drawing/2014/main" id="{D5757B76-B410-476E-866A-38045C12B7A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5742228" y="12454948"/>
          <a:ext cx="914400" cy="868137"/>
        </a:xfrm>
        <a:prstGeom prst="rect">
          <a:avLst/>
        </a:prstGeom>
      </xdr:spPr>
    </xdr:pic>
    <xdr:clientData/>
  </xdr:oneCellAnchor>
  <xdr:oneCellAnchor>
    <xdr:from>
      <xdr:col>14</xdr:col>
      <xdr:colOff>173183</xdr:colOff>
      <xdr:row>17</xdr:row>
      <xdr:rowOff>17318</xdr:rowOff>
    </xdr:from>
    <xdr:ext cx="914400" cy="868137"/>
    <xdr:pic>
      <xdr:nvPicPr>
        <xdr:cNvPr id="53" name="Graphique 52" descr="Cible avec un remplissage uni">
          <a:extLst>
            <a:ext uri="{FF2B5EF4-FFF2-40B4-BE49-F238E27FC236}">
              <a16:creationId xmlns:a16="http://schemas.microsoft.com/office/drawing/2014/main" id="{CF62582A-F351-478F-8650-A31F617F17B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5742228" y="13369636"/>
          <a:ext cx="914400" cy="868137"/>
        </a:xfrm>
        <a:prstGeom prst="rect">
          <a:avLst/>
        </a:prstGeom>
      </xdr:spPr>
    </xdr:pic>
    <xdr:clientData/>
  </xdr:oneCellAnchor>
  <xdr:oneCellAnchor>
    <xdr:from>
      <xdr:col>12</xdr:col>
      <xdr:colOff>159038</xdr:colOff>
      <xdr:row>17</xdr:row>
      <xdr:rowOff>48780</xdr:rowOff>
    </xdr:from>
    <xdr:ext cx="914400" cy="898071"/>
    <xdr:pic>
      <xdr:nvPicPr>
        <xdr:cNvPr id="54" name="Graphique 53" descr="Poignée de main contour">
          <a:extLst>
            <a:ext uri="{FF2B5EF4-FFF2-40B4-BE49-F238E27FC236}">
              <a16:creationId xmlns:a16="http://schemas.microsoft.com/office/drawing/2014/main" id="{27705324-DD6C-412C-9FE3-17D47FADC3F6}"/>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3372811" y="13401098"/>
          <a:ext cx="914400" cy="898071"/>
        </a:xfrm>
        <a:prstGeom prst="rect">
          <a:avLst/>
        </a:prstGeom>
      </xdr:spPr>
    </xdr:pic>
    <xdr:clientData/>
  </xdr:oneCellAnchor>
  <xdr:oneCellAnchor>
    <xdr:from>
      <xdr:col>4</xdr:col>
      <xdr:colOff>173182</xdr:colOff>
      <xdr:row>17</xdr:row>
      <xdr:rowOff>51954</xdr:rowOff>
    </xdr:from>
    <xdr:ext cx="914400" cy="898071"/>
    <xdr:pic>
      <xdr:nvPicPr>
        <xdr:cNvPr id="55" name="Graphique 54" descr="Poignée de main contour">
          <a:extLst>
            <a:ext uri="{FF2B5EF4-FFF2-40B4-BE49-F238E27FC236}">
              <a16:creationId xmlns:a16="http://schemas.microsoft.com/office/drawing/2014/main" id="{A739C399-DACC-4B36-B76B-4F28F757384B}"/>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3965864" y="13404272"/>
          <a:ext cx="914400" cy="898071"/>
        </a:xfrm>
        <a:prstGeom prst="rect">
          <a:avLst/>
        </a:prstGeom>
      </xdr:spPr>
    </xdr:pic>
    <xdr:clientData/>
  </xdr:oneCellAnchor>
  <xdr:oneCellAnchor>
    <xdr:from>
      <xdr:col>5</xdr:col>
      <xdr:colOff>173182</xdr:colOff>
      <xdr:row>21</xdr:row>
      <xdr:rowOff>34637</xdr:rowOff>
    </xdr:from>
    <xdr:ext cx="914400" cy="898071"/>
    <xdr:pic>
      <xdr:nvPicPr>
        <xdr:cNvPr id="57" name="Graphique 56" descr="Poignée de main contour">
          <a:extLst>
            <a:ext uri="{FF2B5EF4-FFF2-40B4-BE49-F238E27FC236}">
              <a16:creationId xmlns:a16="http://schemas.microsoft.com/office/drawing/2014/main" id="{A6A717C9-37E6-49EB-B7BE-192888D5A31A}"/>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5143500" y="16919864"/>
          <a:ext cx="914400" cy="898071"/>
        </a:xfrm>
        <a:prstGeom prst="rect">
          <a:avLst/>
        </a:prstGeom>
      </xdr:spPr>
    </xdr:pic>
    <xdr:clientData/>
  </xdr:oneCellAnchor>
  <xdr:oneCellAnchor>
    <xdr:from>
      <xdr:col>3</xdr:col>
      <xdr:colOff>173182</xdr:colOff>
      <xdr:row>23</xdr:row>
      <xdr:rowOff>0</xdr:rowOff>
    </xdr:from>
    <xdr:ext cx="914400" cy="898071"/>
    <xdr:pic>
      <xdr:nvPicPr>
        <xdr:cNvPr id="58" name="Graphique 57" descr="Poignée de main contour">
          <a:extLst>
            <a:ext uri="{FF2B5EF4-FFF2-40B4-BE49-F238E27FC236}">
              <a16:creationId xmlns:a16="http://schemas.microsoft.com/office/drawing/2014/main" id="{0D2E0C2C-255B-4BBD-867D-0123329F9EE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84318" y="18651682"/>
          <a:ext cx="914400" cy="898071"/>
        </a:xfrm>
        <a:prstGeom prst="rect">
          <a:avLst/>
        </a:prstGeom>
      </xdr:spPr>
    </xdr:pic>
    <xdr:clientData/>
  </xdr:oneCellAnchor>
  <xdr:oneCellAnchor>
    <xdr:from>
      <xdr:col>6</xdr:col>
      <xdr:colOff>155864</xdr:colOff>
      <xdr:row>22</xdr:row>
      <xdr:rowOff>17318</xdr:rowOff>
    </xdr:from>
    <xdr:ext cx="914400" cy="868137"/>
    <xdr:pic>
      <xdr:nvPicPr>
        <xdr:cNvPr id="60" name="Graphique 59" descr="Cible avec un remplissage uni">
          <a:extLst>
            <a:ext uri="{FF2B5EF4-FFF2-40B4-BE49-F238E27FC236}">
              <a16:creationId xmlns:a16="http://schemas.microsoft.com/office/drawing/2014/main" id="{1EB29F4C-4276-454C-B7C6-01870ADF008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6303819" y="17785773"/>
          <a:ext cx="914400" cy="868137"/>
        </a:xfrm>
        <a:prstGeom prst="rect">
          <a:avLst/>
        </a:prstGeom>
      </xdr:spPr>
    </xdr:pic>
    <xdr:clientData/>
  </xdr:oneCellAnchor>
  <xdr:oneCellAnchor>
    <xdr:from>
      <xdr:col>8</xdr:col>
      <xdr:colOff>0</xdr:colOff>
      <xdr:row>23</xdr:row>
      <xdr:rowOff>0</xdr:rowOff>
    </xdr:from>
    <xdr:ext cx="914400" cy="868137"/>
    <xdr:pic>
      <xdr:nvPicPr>
        <xdr:cNvPr id="61" name="Graphique 60" descr="Cible avec un remplissage uni">
          <a:extLst>
            <a:ext uri="{FF2B5EF4-FFF2-40B4-BE49-F238E27FC236}">
              <a16:creationId xmlns:a16="http://schemas.microsoft.com/office/drawing/2014/main" id="{1DAA74F2-E184-42AC-BEF9-321C423EC372}"/>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503227" y="18651682"/>
          <a:ext cx="914400" cy="868137"/>
        </a:xfrm>
        <a:prstGeom prst="rect">
          <a:avLst/>
        </a:prstGeom>
      </xdr:spPr>
    </xdr:pic>
    <xdr:clientData/>
  </xdr:oneCellAnchor>
  <xdr:oneCellAnchor>
    <xdr:from>
      <xdr:col>8</xdr:col>
      <xdr:colOff>187037</xdr:colOff>
      <xdr:row>18</xdr:row>
      <xdr:rowOff>879764</xdr:rowOff>
    </xdr:from>
    <xdr:ext cx="914400" cy="868137"/>
    <xdr:pic>
      <xdr:nvPicPr>
        <xdr:cNvPr id="62" name="Graphique 61" descr="Cible avec un remplissage uni">
          <a:extLst>
            <a:ext uri="{FF2B5EF4-FFF2-40B4-BE49-F238E27FC236}">
              <a16:creationId xmlns:a16="http://schemas.microsoft.com/office/drawing/2014/main" id="{35B9E028-8A75-4D04-8857-A9D9DC01748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690264" y="15115309"/>
          <a:ext cx="914400" cy="868137"/>
        </a:xfrm>
        <a:prstGeom prst="rect">
          <a:avLst/>
        </a:prstGeom>
      </xdr:spPr>
    </xdr:pic>
    <xdr:clientData/>
  </xdr:oneCellAnchor>
  <xdr:oneCellAnchor>
    <xdr:from>
      <xdr:col>9</xdr:col>
      <xdr:colOff>0</xdr:colOff>
      <xdr:row>18</xdr:row>
      <xdr:rowOff>0</xdr:rowOff>
    </xdr:from>
    <xdr:ext cx="914400" cy="868137"/>
    <xdr:pic>
      <xdr:nvPicPr>
        <xdr:cNvPr id="63" name="Graphique 62" descr="Cible avec un remplissage uni">
          <a:extLst>
            <a:ext uri="{FF2B5EF4-FFF2-40B4-BE49-F238E27FC236}">
              <a16:creationId xmlns:a16="http://schemas.microsoft.com/office/drawing/2014/main" id="{AE0599DA-3372-4382-BF91-4D777EEA1C7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9680864" y="14235545"/>
          <a:ext cx="914400" cy="868137"/>
        </a:xfrm>
        <a:prstGeom prst="rect">
          <a:avLst/>
        </a:prstGeom>
      </xdr:spPr>
    </xdr:pic>
    <xdr:clientData/>
  </xdr:oneCellAnchor>
  <xdr:oneCellAnchor>
    <xdr:from>
      <xdr:col>9</xdr:col>
      <xdr:colOff>0</xdr:colOff>
      <xdr:row>19</xdr:row>
      <xdr:rowOff>0</xdr:rowOff>
    </xdr:from>
    <xdr:ext cx="914400" cy="868137"/>
    <xdr:pic>
      <xdr:nvPicPr>
        <xdr:cNvPr id="64" name="Graphique 63" descr="Cible avec un remplissage uni">
          <a:extLst>
            <a:ext uri="{FF2B5EF4-FFF2-40B4-BE49-F238E27FC236}">
              <a16:creationId xmlns:a16="http://schemas.microsoft.com/office/drawing/2014/main" id="{C17F7131-14CC-4C6C-B1FC-AEB1304C77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9680864" y="15118773"/>
          <a:ext cx="914400" cy="868137"/>
        </a:xfrm>
        <a:prstGeom prst="rect">
          <a:avLst/>
        </a:prstGeom>
      </xdr:spPr>
    </xdr:pic>
    <xdr:clientData/>
  </xdr:oneCellAnchor>
  <xdr:oneCellAnchor>
    <xdr:from>
      <xdr:col>10</xdr:col>
      <xdr:colOff>83127</xdr:colOff>
      <xdr:row>19</xdr:row>
      <xdr:rowOff>31173</xdr:rowOff>
    </xdr:from>
    <xdr:ext cx="914400" cy="868137"/>
    <xdr:pic>
      <xdr:nvPicPr>
        <xdr:cNvPr id="65" name="Graphique 64" descr="Cible avec un remplissage uni">
          <a:extLst>
            <a:ext uri="{FF2B5EF4-FFF2-40B4-BE49-F238E27FC236}">
              <a16:creationId xmlns:a16="http://schemas.microsoft.com/office/drawing/2014/main" id="{2F5196BD-7A4C-4B0A-8F0D-0643CB3D01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941627" y="15149946"/>
          <a:ext cx="914400" cy="868137"/>
        </a:xfrm>
        <a:prstGeom prst="rect">
          <a:avLst/>
        </a:prstGeom>
      </xdr:spPr>
    </xdr:pic>
    <xdr:clientData/>
  </xdr:oneCellAnchor>
  <xdr:oneCellAnchor>
    <xdr:from>
      <xdr:col>11</xdr:col>
      <xdr:colOff>173183</xdr:colOff>
      <xdr:row>20</xdr:row>
      <xdr:rowOff>69273</xdr:rowOff>
    </xdr:from>
    <xdr:ext cx="914400" cy="868137"/>
    <xdr:pic>
      <xdr:nvPicPr>
        <xdr:cNvPr id="66" name="Graphique 65" descr="Cible avec un remplissage uni">
          <a:extLst>
            <a:ext uri="{FF2B5EF4-FFF2-40B4-BE49-F238E27FC236}">
              <a16:creationId xmlns:a16="http://schemas.microsoft.com/office/drawing/2014/main" id="{D0F8D80C-43BB-4EAA-8827-3CB094D2937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209319" y="16071273"/>
          <a:ext cx="914400" cy="868137"/>
        </a:xfrm>
        <a:prstGeom prst="rect">
          <a:avLst/>
        </a:prstGeom>
      </xdr:spPr>
    </xdr:pic>
    <xdr:clientData/>
  </xdr:oneCellAnchor>
  <xdr:oneCellAnchor>
    <xdr:from>
      <xdr:col>10</xdr:col>
      <xdr:colOff>121228</xdr:colOff>
      <xdr:row>20</xdr:row>
      <xdr:rowOff>0</xdr:rowOff>
    </xdr:from>
    <xdr:ext cx="914400" cy="868137"/>
    <xdr:pic>
      <xdr:nvPicPr>
        <xdr:cNvPr id="67" name="Graphique 66" descr="Cible avec un remplissage uni">
          <a:extLst>
            <a:ext uri="{FF2B5EF4-FFF2-40B4-BE49-F238E27FC236}">
              <a16:creationId xmlns:a16="http://schemas.microsoft.com/office/drawing/2014/main" id="{4408E72E-D3DF-4334-A56C-DF9AF881F86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979728" y="16002000"/>
          <a:ext cx="914400" cy="868137"/>
        </a:xfrm>
        <a:prstGeom prst="rect">
          <a:avLst/>
        </a:prstGeom>
      </xdr:spPr>
    </xdr:pic>
    <xdr:clientData/>
  </xdr:oneCellAnchor>
  <xdr:oneCellAnchor>
    <xdr:from>
      <xdr:col>10</xdr:col>
      <xdr:colOff>121227</xdr:colOff>
      <xdr:row>21</xdr:row>
      <xdr:rowOff>17319</xdr:rowOff>
    </xdr:from>
    <xdr:ext cx="914400" cy="868137"/>
    <xdr:pic>
      <xdr:nvPicPr>
        <xdr:cNvPr id="68" name="Graphique 67" descr="Cible avec un remplissage uni">
          <a:extLst>
            <a:ext uri="{FF2B5EF4-FFF2-40B4-BE49-F238E27FC236}">
              <a16:creationId xmlns:a16="http://schemas.microsoft.com/office/drawing/2014/main" id="{3DF67AF4-3BB8-4D5D-B3AB-F744796022E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979727" y="16902546"/>
          <a:ext cx="914400" cy="868137"/>
        </a:xfrm>
        <a:prstGeom prst="rect">
          <a:avLst/>
        </a:prstGeom>
      </xdr:spPr>
    </xdr:pic>
    <xdr:clientData/>
  </xdr:oneCellAnchor>
  <xdr:oneCellAnchor>
    <xdr:from>
      <xdr:col>10</xdr:col>
      <xdr:colOff>138545</xdr:colOff>
      <xdr:row>22</xdr:row>
      <xdr:rowOff>-1</xdr:rowOff>
    </xdr:from>
    <xdr:ext cx="914400" cy="868137"/>
    <xdr:pic>
      <xdr:nvPicPr>
        <xdr:cNvPr id="69" name="Graphique 68" descr="Cible avec un remplissage uni">
          <a:extLst>
            <a:ext uri="{FF2B5EF4-FFF2-40B4-BE49-F238E27FC236}">
              <a16:creationId xmlns:a16="http://schemas.microsoft.com/office/drawing/2014/main" id="{DD47D1AA-992A-4B69-98F1-AA8E5734E03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997045" y="17768454"/>
          <a:ext cx="914400" cy="868137"/>
        </a:xfrm>
        <a:prstGeom prst="rect">
          <a:avLst/>
        </a:prstGeom>
      </xdr:spPr>
    </xdr:pic>
    <xdr:clientData/>
  </xdr:oneCellAnchor>
  <xdr:oneCellAnchor>
    <xdr:from>
      <xdr:col>10</xdr:col>
      <xdr:colOff>155864</xdr:colOff>
      <xdr:row>22</xdr:row>
      <xdr:rowOff>865908</xdr:rowOff>
    </xdr:from>
    <xdr:ext cx="914400" cy="868137"/>
    <xdr:pic>
      <xdr:nvPicPr>
        <xdr:cNvPr id="70" name="Graphique 69" descr="Cible avec un remplissage uni">
          <a:extLst>
            <a:ext uri="{FF2B5EF4-FFF2-40B4-BE49-F238E27FC236}">
              <a16:creationId xmlns:a16="http://schemas.microsoft.com/office/drawing/2014/main" id="{65E09540-3501-4A92-A56D-E0E16CED292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1014364" y="18634363"/>
          <a:ext cx="914400" cy="868137"/>
        </a:xfrm>
        <a:prstGeom prst="rect">
          <a:avLst/>
        </a:prstGeom>
      </xdr:spPr>
    </xdr:pic>
    <xdr:clientData/>
  </xdr:oneCellAnchor>
  <xdr:oneCellAnchor>
    <xdr:from>
      <xdr:col>3</xdr:col>
      <xdr:colOff>0</xdr:colOff>
      <xdr:row>20</xdr:row>
      <xdr:rowOff>0</xdr:rowOff>
    </xdr:from>
    <xdr:ext cx="914400" cy="898071"/>
    <xdr:pic>
      <xdr:nvPicPr>
        <xdr:cNvPr id="3" name="Graphique 2" descr="Poignée de main contour">
          <a:extLst>
            <a:ext uri="{FF2B5EF4-FFF2-40B4-BE49-F238E27FC236}">
              <a16:creationId xmlns:a16="http://schemas.microsoft.com/office/drawing/2014/main" id="{E2198CAC-6B4D-47C8-9804-897AA105119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961409" y="17179636"/>
          <a:ext cx="914400" cy="89807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F2C0E74-BE37-4221-9F32-0630D2465CBE}" name="Tableau37" displayName="Tableau37" ref="A24:J127" totalsRowShown="0" headerRowDxfId="75" tableBorderDxfId="74">
  <autoFilter ref="A24:J127" xr:uid="{0F2C0E74-BE37-4221-9F32-0630D2465CBE}"/>
  <tableColumns count="10">
    <tableColumn id="1" xr3:uid="{E9AB8316-9D43-44EE-9E2F-7ABC55CAC341}" name="Projets verts/sociaux" dataDxfId="73"/>
    <tableColumn id="2" xr3:uid="{AEF81455-8B04-4693-9D0F-E13DC1C688CE}" name="Année de l'obligation" dataDxfId="72"/>
    <tableColumn id="3" xr3:uid="{B8A019FB-708F-4824-8FA7-C708269B270C}" name="Catégorie éligible" dataDxfId="71"/>
    <tableColumn id="4" xr3:uid="{47EE3D4D-7D7F-4E99-B385-074C2187C023}" name="Typologie" dataDxfId="70"/>
    <tableColumn id="5" xr3:uid="{3C5B13E6-8029-4129-984E-A25B1F9C0D0C}" name="Descrpiption" dataDxfId="69"/>
    <tableColumn id="6" xr3:uid="{327DA3A3-DDDB-491A-BC23-417900DEB2C0}" name="Direction" dataDxfId="68"/>
    <tableColumn id="7" xr3:uid="{5FB039E6-AABC-470E-B9B4-7E1B264F1F2C}" name="Impact environnemental et climatique_x000a_(données estimatives à l'engagement)" dataDxfId="67"/>
    <tableColumn id="8" xr3:uid="{786AAD32-B270-481B-9A3F-DC0CD87BEDB1}" name="Impact social et territorial_x000a_(données estimatives à l'engagement)" dataDxfId="66"/>
    <tableColumn id="9" xr3:uid="{907C991A-A2B3-454F-BB7A-C58CDC3F3040}" name="Etat d'avancement_x000a_du projet" dataDxfId="65"/>
    <tableColumn id="10" xr3:uid="{15B91DC7-3C63-45C9-BB1A-52D50BCDD9A5}" name="Lien site internet " dataDxfId="64" dataCellStyle="Lien hypertext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B342C4C-C697-432C-B0EB-4F11B4D85D0C}" name="Tableau35" displayName="Tableau35" ref="A17:O58" totalsRowShown="0" headerRowDxfId="63" tableBorderDxfId="62">
  <autoFilter ref="A17:O58" xr:uid="{AB342C4C-C697-432C-B0EB-4F11B4D85D0C}"/>
  <tableColumns count="15">
    <tableColumn id="1" xr3:uid="{5F48F190-7A37-4740-84CC-D7AAD71D2111}" name="Emission concernée " dataDxfId="61"/>
    <tableColumn id="2" xr3:uid="{437A187E-8FDF-4E8D-8CD7-95837777B9FB}" name="ISIN" dataDxfId="60"/>
    <tableColumn id="15" xr3:uid="{08C7327C-D4CE-4344-B22E-B73D86BF5DB3}" name="Security Name (Bloomberg)" dataDxfId="59"/>
    <tableColumn id="3" xr3:uid="{AE5853D6-A179-4992-A0F1-3F834BF9E6C9}" name="Série" dataDxfId="58"/>
    <tableColumn id="4" xr3:uid="{F9CC5E03-87DB-4218-901B-5F4D223426EF}" name="Projets verts/sociaux" dataDxfId="57"/>
    <tableColumn id="5" xr3:uid="{86D69CC5-5A0B-4EE7-8DCF-A4A2C6768704}" name="Catégories d'actifs financées" dataDxfId="56"/>
    <tableColumn id="6" xr3:uid="{8776D838-597C-4F12-ADD5-8FB93645361A}" name="Sous-domaine" dataDxfId="55"/>
    <tableColumn id="7" xr3:uid="{1F697E27-A185-4C67-9061-2BD13CFDD167}" name="Typologie" dataDxfId="54"/>
    <tableColumn id="8" xr3:uid="{70D348E3-4E45-404F-BCC0-CD7E0C1ED56C}" name="Actifs_x000a_(nombre)" dataDxfId="53"/>
    <tableColumn id="9" xr3:uid="{B3BC9FF9-9225-4E37-91BE-3819C40197FF}" name="Montants_x000a_investis" dataDxfId="52" dataCellStyle="Milliers"/>
    <tableColumn id="10" xr3:uid="{BFB474AF-DCAE-424F-9DA5-793D4910F521}" name="Total des décaissements_x000a_au 31/12/2024" dataDxfId="51"/>
    <tableColumn id="11" xr3:uid="{F31B43E7-E3D3-452F-85D3-49A5B52B3E11}" name="Flux réalisés en 2025*"/>
    <tableColumn id="12" xr3:uid="{FCEB71EC-199A-4FCC-9B9D-1FDFCAE17A0C}" name="Total des décaissements_x000a_au 31/12/2025" dataDxfId="50"/>
    <tableColumn id="13" xr3:uid="{ADF66D2F-0497-4AF6-B3B0-9B88B11904FC}" name="A décaisser_x000a_au 31/12/2025"/>
    <tableColumn id="14" xr3:uid="{2BBDA5F8-B523-4302-9923-5E86485BC259}" name="Part moyenne_x000a_du capital détenu_x000a_par la CDC" dataDxfId="49" dataCellStyle="Pourcentag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7DF32AF-912E-4D43-98D4-84C09599E351}" name="Tableau36" displayName="Tableau36" ref="A64:K71" totalsRowShown="0" headerRowDxfId="48" dataDxfId="47" tableBorderDxfId="46">
  <autoFilter ref="A64:K71" xr:uid="{D7DF32AF-912E-4D43-98D4-84C09599E351}"/>
  <tableColumns count="11">
    <tableColumn id="1" xr3:uid="{E31FC905-6ADB-450E-AA7E-1AC93F11FB68}" name="Emission concernée " dataDxfId="45" totalsRowDxfId="44"/>
    <tableColumn id="2" xr3:uid="{3680E136-8233-4280-8523-10AC5E8D0962}" name="ISIN" dataDxfId="43" totalsRowDxfId="42"/>
    <tableColumn id="11" xr3:uid="{113F3F28-57C8-4F62-ABBF-EBDE77AB5D33}" name="Security Name (Bloomberg)" dataDxfId="41" totalsRowDxfId="40"/>
    <tableColumn id="3" xr3:uid="{45741B26-6012-46FA-B730-DF9E1D55B022}" name="Série" dataDxfId="39" totalsRowDxfId="38"/>
    <tableColumn id="4" xr3:uid="{87BA2E48-D084-4D62-9174-A81611D5C62B}" name="Actifs_x000a_(nombre)" dataDxfId="37" totalsRowDxfId="36"/>
    <tableColumn id="5" xr3:uid="{411C682B-43D9-4456-8212-3B1660DF48C6}" name="Montants_x000a_investis" dataDxfId="35" dataCellStyle="Milliers">
      <calculatedColumnFormula>SUMIFS(Tableau35[Montants
investis],Tableau35[[Emission concernée ]],Tableau36[[#This Row],[Emission concernée ]])</calculatedColumnFormula>
    </tableColumn>
    <tableColumn id="6" xr3:uid="{2535043D-B4E3-4963-B173-DFD531967589}" name="Total des décaissements_x000a_au 31/12/2024" dataDxfId="34" totalsRowDxfId="33" dataCellStyle="Milliers">
      <calculatedColumnFormula>SUMIFS(Tableau35[Total des décaissements
au 31/12/2024],Tableau35[ISIN],Tableau36[[#This Row],[ISIN]])</calculatedColumnFormula>
    </tableColumn>
    <tableColumn id="7" xr3:uid="{6C41A947-C343-4E63-8D7B-F94280F30D97}" name="Flux réalisés en 2025*" dataDxfId="32" totalsRowDxfId="31" dataCellStyle="Milliers">
      <calculatedColumnFormula>SUMIFS(Tableau35[Total des décaissements
au 31/12/2024],Tableau35[ISIN],Tableau36[[#This Row],[ISIN]])</calculatedColumnFormula>
    </tableColumn>
    <tableColumn id="8" xr3:uid="{BB2068B9-431E-4619-AD67-F42CC2017C06}" name="Total des décaissements_x000a_au 31/12/2025" dataDxfId="30" totalsRowDxfId="29" dataCellStyle="Milliers">
      <calculatedColumnFormula>SUMIFS(Tableau35[Flux réalisés en 2025*],Tableau35[Security Name (Bloomberg)],Tableau36[[#This Row],[Security Name (Bloomberg)]])</calculatedColumnFormula>
    </tableColumn>
    <tableColumn id="9" xr3:uid="{CFA99E01-0815-4298-9282-545220FA20FF}" name="A décaisser_x000a_au 31/12/2025" dataDxfId="28" totalsRowDxfId="27" dataCellStyle="Milliers">
      <calculatedColumnFormula>SUMIFS(Tableau35[Flux réalisés en 2025*],Tableau35[Security Name (Bloomberg)],Tableau36[[#This Row],[Security Name (Bloomberg)]])</calculatedColumnFormula>
    </tableColumn>
    <tableColumn id="10" xr3:uid="{804A2422-17ED-4233-BF0C-95C006164289}" name="Part moyenne_x000a_du capital détenu_x000a_par la CDC" dataDxfId="26" totalsRowDxfId="25" dataCellStyle="Pourcentag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C4FD556-D9D0-486A-ABEE-3C87C507915E}" name="Tableau9" displayName="Tableau9" ref="A12:B22" totalsRowShown="0" headerRowDxfId="24" dataDxfId="23" tableBorderDxfId="22">
  <autoFilter ref="A12:B22" xr:uid="{8C4FD556-D9D0-486A-ABEE-3C87C507915E}"/>
  <tableColumns count="2">
    <tableColumn id="1" xr3:uid="{32B146A5-2B7B-4AF1-8182-F6A3C651575F}" name="Projets verts/sociaux" dataDxfId="21"/>
    <tableColumn id="2" xr3:uid="{1C7DF806-CDD6-44B5-82A8-8B0B0BF71802}" name="Catégories d'actifs financées" dataDxfId="20"/>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3D82B03-AB85-4A8C-B989-8ABF44DCBA47}" name="Tableau33" displayName="Tableau33" ref="A17:J54" totalsRowShown="0" headerRowDxfId="19" tableBorderDxfId="18">
  <autoFilter ref="A17:J54" xr:uid="{63D82B03-AB85-4A8C-B989-8ABF44DCBA47}"/>
  <tableColumns count="10">
    <tableColumn id="1" xr3:uid="{5D4648D1-1A8B-4B98-87E8-E12BC8C79563}" name="Emission concernée " dataDxfId="17"/>
    <tableColumn id="2" xr3:uid="{5E549C32-3471-4FF3-A772-E2FA10D063A8}" name="ISIN" dataDxfId="16"/>
    <tableColumn id="11" xr3:uid="{8565EF42-4A43-44B2-940A-87B869EAA949}" name="Security name (Bloomberg)" dataDxfId="15"/>
    <tableColumn id="3" xr3:uid="{134BC003-3F25-4A74-B8AA-A026A3013E68}" name="Série" dataDxfId="14"/>
    <tableColumn id="4" xr3:uid="{F2337DE4-922F-49A6-8330-D62344534CF8}" name="Projets verts/sociaux" dataDxfId="13"/>
    <tableColumn id="5" xr3:uid="{F858C822-4345-4FBB-9588-B73C8280EAB7}" name="Catégories d'actifs financées" dataDxfId="12"/>
    <tableColumn id="6" xr3:uid="{9D297586-A673-4288-9EE9-1FD6F28E8839}" name="Nombre de projets" dataDxfId="11"/>
    <tableColumn id="7" xr3:uid="{CB6C068A-E645-4D08-9ACB-6CCCCF399041}" name="Fonds investis_x000a_(euros)" dataDxfId="10" dataCellStyle="Milliers"/>
    <tableColumn id="8" xr3:uid="{C62A1105-52C6-4389-91E2-F177223B0F34}" name="Indicateurs phares " dataDxfId="9"/>
    <tableColumn id="9" xr3:uid="{26E33C5F-D91A-46F9-BC3F-2F81F058B5D6}" name="Autres indicateurs spécifiques" dataDxfId="8"/>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66BD75C-1DB7-4D72-BA2B-2B8FB2E8B398}" name="Tableau34" displayName="Tableau34" ref="A64:G74" totalsRowShown="0" headerRowDxfId="7" tableBorderDxfId="6">
  <autoFilter ref="A64:G74" xr:uid="{E66BD75C-1DB7-4D72-BA2B-2B8FB2E8B398}"/>
  <tableColumns count="7">
    <tableColumn id="1" xr3:uid="{185CD053-4890-4417-B813-F5F797119197}" name="Catégories d'actifs financés" dataDxfId="5"/>
    <tableColumn id="2" xr3:uid="{BEC7620D-A033-4952-B359-EF784EA8CD7D}" name="Projets verts/sociaux" dataDxfId="4"/>
    <tableColumn id="3" xr3:uid="{2055AC1E-A9B0-496B-9731-D1DAE640A4B3}" name="Emission(s) concernée(s)" dataDxfId="3"/>
    <tableColumn id="4" xr3:uid="{AB360693-96E0-45F8-BB46-2F4F92D656D0}" name="Nombre de projets" dataDxfId="2"/>
    <tableColumn id="5" xr3:uid="{D8A395CC-389C-4C86-9F4E-932F92181FE1}" name="Fonds investis (euros)" dataDxfId="1" dataCellStyle="Milliers"/>
    <tableColumn id="6" xr3:uid="{1DA6E7F6-0E45-4743-9CC8-C569F573D8C0}" name="Indicateurs phares " dataDxfId="0"/>
    <tableColumn id="7" xr3:uid="{9EFDEE37-0CE6-40DA-9B6F-A45D60EE825F}" name="Autres indicateurs spécifiques "/>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popeegestion.fr/investissement/epopee-infra-climat-i-slp/" TargetMode="External"/><Relationship Id="rId21" Type="http://schemas.openxmlformats.org/officeDocument/2006/relationships/hyperlink" Target="https://ecovelo.com/" TargetMode="External"/><Relationship Id="rId42" Type="http://schemas.openxmlformats.org/officeDocument/2006/relationships/hyperlink" Target="https://www.ornedepartementthd.fr/tres_haut_debit_qui-sommes-nous_la-societe-de-projet.phtml" TargetMode="External"/><Relationship Id="rId47" Type="http://schemas.openxmlformats.org/officeDocument/2006/relationships/hyperlink" Target="https://www.hautesaonefibre.fr/" TargetMode="External"/><Relationship Id="rId63" Type="http://schemas.openxmlformats.org/officeDocument/2006/relationships/hyperlink" Target="https://soho-archi.com/projet/residence-senior-le-hameau-de-brou/" TargetMode="External"/><Relationship Id="rId68" Type="http://schemas.openxmlformats.org/officeDocument/2006/relationships/hyperlink" Target="https://www.caissedesdepots.fr/sites/default/files/2022-01/CP%20CDC%20INVESTISSEMENT%20IMMOBILIER%20LOGEMENT%20CLICHY%2022092020.pdf" TargetMode="External"/><Relationship Id="rId84" Type="http://schemas.openxmlformats.org/officeDocument/2006/relationships/hyperlink" Target="https://presse.realestate.bnpparibas.fr/bnp-paribas-real-estate-vend-metal-57-son-futur-siege-social-a-cdc-investissement-immobilier-pour-le-compte-de-la-caisse-des-depots-et-des-assurances-du-credit-mutuel/" TargetMode="External"/><Relationship Id="rId89" Type="http://schemas.openxmlformats.org/officeDocument/2006/relationships/hyperlink" Target="https://www.caissedesdepots.fr/sites/ms-cdc-fr/files/2025-08/CP_CDC-Investissement-Immobilier_Tertiaire-Cortis_Paris17_13-11-2023.pdf" TargetMode="External"/><Relationship Id="rId16" Type="http://schemas.openxmlformats.org/officeDocument/2006/relationships/hyperlink" Target="https://www.caissedesdepots.fr/actualites/pour-un-veritable-coeur-de-ville-commercial-saint-ouen-sur-seine" TargetMode="External"/><Relationship Id="rId11" Type="http://schemas.openxmlformats.org/officeDocument/2006/relationships/hyperlink" Target="https://www.banquedesterritoires.fr/un-outil-innovant-pour-accelerer-le-deploiement-des-projets-photovoltaiques-en-vallee-du-rhone" TargetMode="External"/><Relationship Id="rId32" Type="http://schemas.openxmlformats.org/officeDocument/2006/relationships/hyperlink" Target="https://terredeliens.org/" TargetMode="External"/><Relationship Id="rId37" Type="http://schemas.openxmlformats.org/officeDocument/2006/relationships/hyperlink" Target="https://www.mayenne-fibre.fr/" TargetMode="External"/><Relationship Id="rId53" Type="http://schemas.openxmlformats.org/officeDocument/2006/relationships/hyperlink" Target="https://www.homnia.fr/" TargetMode="External"/><Relationship Id="rId58" Type="http://schemas.openxmlformats.org/officeDocument/2006/relationships/hyperlink" Target="https://www.banquedesterritoires.fr/produits-services/prets-long-terme/pret-booster" TargetMode="External"/><Relationship Id="rId74" Type="http://schemas.openxmlformats.org/officeDocument/2006/relationships/hyperlink" Target="https://www.ohactiv.fr/" TargetMode="External"/><Relationship Id="rId79" Type="http://schemas.openxmlformats.org/officeDocument/2006/relationships/hyperlink" Target="https://www.lasa.fr/references/le-clos-des-vignes-verneuil-sur-seine/" TargetMode="External"/><Relationship Id="rId5" Type="http://schemas.openxmlformats.org/officeDocument/2006/relationships/hyperlink" Target="https://jolive-45.centrale-solaire-jpee.fr/" TargetMode="External"/><Relationship Id="rId90" Type="http://schemas.openxmlformats.org/officeDocument/2006/relationships/hyperlink" Target="https://www.caissedesdepots.fr/sites/cdc.fr/files/cp_go_enjoy.pdf" TargetMode="External"/><Relationship Id="rId95" Type="http://schemas.openxmlformats.org/officeDocument/2006/relationships/hyperlink" Target="https://www.emerige.com/editorial/57-commandant-mouchotte-programme-immobilier-neuf-a-saint-mande?utm_source=qwant&amp;utm_medium=referral&amp;utm_campaign=ai_flash" TargetMode="External"/><Relationship Id="rId22" Type="http://schemas.openxmlformats.org/officeDocument/2006/relationships/hyperlink" Target="https://www.edf.fr/groupe-edf/espaces-dedies/journalistes/tous-les-communiques-de-presse/le-grand-belfort-en-partenariat-avec-hynamics-le-smtc-et-la-rttb-signe-son-premier-contrat-d-hydrogene-renouvelable-pour-decarboner-ses-transports-en-commun*" TargetMode="External"/><Relationship Id="rId27" Type="http://schemas.openxmlformats.org/officeDocument/2006/relationships/hyperlink" Target="https://atlante.energy/fr/pressrelease/atlante-et-la-banque-des-territoires-40-millions-deuros-pour-accelerer-le-deploiement-de-la-recharge-rapide-et-le-mobilite-en-france/" TargetMode="External"/><Relationship Id="rId43" Type="http://schemas.openxmlformats.org/officeDocument/2006/relationships/hyperlink" Target="https://www.ariegetreshautdebit.fr/" TargetMode="External"/><Relationship Id="rId48" Type="http://schemas.openxmlformats.org/officeDocument/2006/relationships/hyperlink" Target="https://www.yanafibre.fr/" TargetMode="External"/><Relationship Id="rId64" Type="http://schemas.openxmlformats.org/officeDocument/2006/relationships/hyperlink" Target="https://www.clem-e.com/" TargetMode="External"/><Relationship Id="rId69" Type="http://schemas.openxmlformats.org/officeDocument/2006/relationships/hyperlink" Target="https://www.caissedesdepots.fr/sites/default/files/2022-01/CP%20CDC%20INVESTISSEMENT%20IMMOBILIER%20EIFFAGE%20LOGEMENT%20RUEIL%20MALMAISON%2029092020.pdf" TargetMode="External"/><Relationship Id="rId80" Type="http://schemas.openxmlformats.org/officeDocument/2006/relationships/hyperlink" Target="https://www.lisea.fr/" TargetMode="External"/><Relationship Id="rId85" Type="http://schemas.openxmlformats.org/officeDocument/2006/relationships/hyperlink" Target="https://www.banquedesterritoires.fr/la-francaise-real-estate-managers-rem-et-la-banque-des-territoires-acquierent-alphabet-un-immeuble" TargetMode="External"/><Relationship Id="rId3" Type="http://schemas.openxmlformats.org/officeDocument/2006/relationships/hyperlink" Target="https://croix-de-chalais-86.parc-eolien-jpee.fr/" TargetMode="External"/><Relationship Id="rId12" Type="http://schemas.openxmlformats.org/officeDocument/2006/relationships/hyperlink" Target="https://www.gdsolaire.com/" TargetMode="External"/><Relationship Id="rId17" Type="http://schemas.openxmlformats.org/officeDocument/2006/relationships/hyperlink" Target="https://www.banquedesterritoires.fr/sites/default/files/2023-11/CP%20BANQUE%20DES%20TERRITOIRES%20OMNES%20CAPITAL%2006112023.pdf" TargetMode="External"/><Relationship Id="rId25" Type="http://schemas.openxmlformats.org/officeDocument/2006/relationships/hyperlink" Target="https://movivolt.fr/" TargetMode="External"/><Relationship Id="rId33" Type="http://schemas.openxmlformats.org/officeDocument/2006/relationships/hyperlink" Target="https://laceintureverte.fr/" TargetMode="External"/><Relationship Id="rId38" Type="http://schemas.openxmlformats.org/officeDocument/2006/relationships/hyperlink" Target="https://bfcfibre.fr/" TargetMode="External"/><Relationship Id="rId46" Type="http://schemas.openxmlformats.org/officeDocument/2006/relationships/hyperlink" Target="https://www.thdbretagne.bzh/" TargetMode="External"/><Relationship Id="rId59" Type="http://schemas.openxmlformats.org/officeDocument/2006/relationships/hyperlink" Target="https://www.residences-espaceetvie.fr/residences/residence-seniors-a-crozon-finistere-29" TargetMode="External"/><Relationship Id="rId67" Type="http://schemas.openxmlformats.org/officeDocument/2006/relationships/hyperlink" Target="https://www.groupe-emerige.com/projets/zac-des-docks-de-saint-ouen/" TargetMode="External"/><Relationship Id="rId20" Type="http://schemas.openxmlformats.org/officeDocument/2006/relationships/hyperlink" Target="https://logivolt.fr/" TargetMode="External"/><Relationship Id="rId41" Type="http://schemas.openxmlformats.org/officeDocument/2006/relationships/hyperlink" Target="https://www.vartreshautdebit.fr/qui-sommes-nous/partenaire" TargetMode="External"/><Relationship Id="rId54" Type="http://schemas.openxmlformats.org/officeDocument/2006/relationships/hyperlink" Target="https://www.raise.co/activites/raise-impact" TargetMode="External"/><Relationship Id="rId62" Type="http://schemas.openxmlformats.org/officeDocument/2006/relationships/hyperlink" Target="https://www.ohactiv.fr/" TargetMode="External"/><Relationship Id="rId70" Type="http://schemas.openxmlformats.org/officeDocument/2006/relationships/hyperlink" Target="https://www.caissedesdepots.fr/sites/default/files/2023-05/CP_93%20Petit_Paris%2019_Livraison_Emerige_Brownfields_France%20Logis_CDC_investissement_immobilier_Inli_310523.pdf" TargetMode="External"/><Relationship Id="rId75" Type="http://schemas.openxmlformats.org/officeDocument/2006/relationships/hyperlink" Target="https://www.ville-louviers.fr/une-residence-services-seniors-de-116-logements/" TargetMode="External"/><Relationship Id="rId83" Type="http://schemas.openxmlformats.org/officeDocument/2006/relationships/hyperlink" Target="https://energiesrenouvelables.cnr.tm.fr/solaire/" TargetMode="External"/><Relationship Id="rId88" Type="http://schemas.openxmlformats.org/officeDocument/2006/relationships/hyperlink" Target="https://www.caissedesdepots.fr/sites/ms-cdc-fr/files/2025-08/CP_CDC-Investissement-Immobilier_R%C3%A9sidentiel_75013_04-01-2023.pdf" TargetMode="External"/><Relationship Id="rId91" Type="http://schemas.openxmlformats.org/officeDocument/2006/relationships/hyperlink" Target="https://www.caissedesdepots.fr/eclairage/actualites/premiere-acquisition-copenhague-pour-cdc-investissement-immobilier" TargetMode="External"/><Relationship Id="rId96" Type="http://schemas.openxmlformats.org/officeDocument/2006/relationships/hyperlink" Target="https://www.caissedesdepots.fr/sites/ms-cdc-fr/files/2025-08/CDC%20Investissement%20Immobilier%20logements%20%C3%A0%20Asni%C3%A8res.pdf" TargetMode="External"/><Relationship Id="rId1" Type="http://schemas.openxmlformats.org/officeDocument/2006/relationships/hyperlink" Target="https://bois-du-frou-28.parc-eolien-jpee.fr/" TargetMode="External"/><Relationship Id="rId6" Type="http://schemas.openxmlformats.org/officeDocument/2006/relationships/hyperlink" Target="https://valencisse-41.centrale-solaire-jpee.fr/" TargetMode="External"/><Relationship Id="rId15" Type="http://schemas.openxmlformats.org/officeDocument/2006/relationships/hyperlink" Target="https://www.banquedesterritoires.fr/blog-des-territoires/reindustrialisation-verte-la-banque-des-territoires-participe-au-financement" TargetMode="External"/><Relationship Id="rId23" Type="http://schemas.openxmlformats.org/officeDocument/2006/relationships/hyperlink" Target="https://seeyousun.fr/" TargetMode="External"/><Relationship Id="rId28" Type="http://schemas.openxmlformats.org/officeDocument/2006/relationships/hyperlink" Target="https://www.greenyellow.com/a-la-une/greenyellow-et-la-banque-des-territoires-collaborent-pour-developper-la-mobilite-electrique/" TargetMode="External"/><Relationship Id="rId36" Type="http://schemas.openxmlformats.org/officeDocument/2006/relationships/hyperlink" Target="https://www.banquedesterritoires.fr/tintamarre-reconstruction-genie-civil-st-martin" TargetMode="External"/><Relationship Id="rId49" Type="http://schemas.openxmlformats.org/officeDocument/2006/relationships/hyperlink" Target="https://alliancetreshautdebit.fr/" TargetMode="External"/><Relationship Id="rId57" Type="http://schemas.openxmlformats.org/officeDocument/2006/relationships/hyperlink" Target="https://www.banquedesterritoires.fr/produits-services/prets-long-terme/pret-pam" TargetMode="External"/><Relationship Id="rId10" Type="http://schemas.openxmlformats.org/officeDocument/2006/relationships/hyperlink" Target="https://energiesrenouvelables.cnr.tm.fr/solaire/" TargetMode="External"/><Relationship Id="rId31" Type="http://schemas.openxmlformats.org/officeDocument/2006/relationships/hyperlink" Target="https://www.fraichecancan.com/fr_FR/" TargetMode="External"/><Relationship Id="rId44" Type="http://schemas.openxmlformats.org/officeDocument/2006/relationships/hyperlink" Target="https://reunionthd.re/" TargetMode="External"/><Relationship Id="rId52" Type="http://schemas.openxmlformats.org/officeDocument/2006/relationships/hyperlink" Target="https://www.groupeidees.fr/" TargetMode="External"/><Relationship Id="rId60" Type="http://schemas.openxmlformats.org/officeDocument/2006/relationships/hyperlink" Target="https://www.hacoopa.coop/fonciere/" TargetMode="External"/><Relationship Id="rId65" Type="http://schemas.openxmlformats.org/officeDocument/2006/relationships/hyperlink" Target="https://stations-e.com/fr" TargetMode="External"/><Relationship Id="rId73" Type="http://schemas.openxmlformats.org/officeDocument/2006/relationships/hyperlink" Target="https://www.icade.fr/projets/operations-mixtes/village-des-athletes-secteur-des-quinconces" TargetMode="External"/><Relationship Id="rId78" Type="http://schemas.openxmlformats.org/officeDocument/2006/relationships/hyperlink" Target="https://www.clariane.com/sites/default/files/2023-06/cp_-conclusion-dun-nouveau-partenariat-de-developpement-entre-le-groupe-clariane-et-la-banque-des-territoires_20-juin-2023.pdf" TargetMode="External"/><Relationship Id="rId81" Type="http://schemas.openxmlformats.org/officeDocument/2006/relationships/hyperlink" Target="https://www.apsysgroup.com/portfolios/canopia-bordeaux/" TargetMode="External"/><Relationship Id="rId86" Type="http://schemas.openxmlformats.org/officeDocument/2006/relationships/hyperlink" Target="https://www.cfnewsimmo.net/L-actualite/Transactions/L-ancienne-Poste-Magenta-prend-le-pli-du-residentiel-avec-un-etablissement-public-441869" TargetMode="External"/><Relationship Id="rId94" Type="http://schemas.openxmlformats.org/officeDocument/2006/relationships/hyperlink" Target="https://www.caissedesdepots.fr/sites/ms-cdc-fr/files/2025-08/CP_CDC-Investissment-Immobilier_Livraison-Saint-Ouen-Rosiers_2024-11-04.pdf" TargetMode="External"/><Relationship Id="rId4" Type="http://schemas.openxmlformats.org/officeDocument/2006/relationships/hyperlink" Target="https://labarde-33.centrale-solaire-jpee.fr/" TargetMode="External"/><Relationship Id="rId9" Type="http://schemas.openxmlformats.org/officeDocument/2006/relationships/hyperlink" Target="https://www.banquedesterritoires.fr/tse-la-banque-des-territoires-et-credit-mutuel-capital-prive-scellent-un-partenariat-strategique-au" TargetMode="External"/><Relationship Id="rId13" Type="http://schemas.openxmlformats.org/officeDocument/2006/relationships/hyperlink" Target="https://www.valorem-energie.com/actualites/la-banque-des-territoires-et-valorem-lancent-calypso-plateforme-strategique-dinvestissement-dedie-aux-energies-renouvelables/" TargetMode="External"/><Relationship Id="rId18" Type="http://schemas.openxmlformats.org/officeDocument/2006/relationships/hyperlink" Target="https://www.groupe-emerige.com/actualites/emerige-cede-a-cdc-investissement-immobilier-un-ensemble-immobilier-de-50-000-m%C2%B2-a-ivry-sur-seine/" TargetMode="External"/><Relationship Id="rId39" Type="http://schemas.openxmlformats.org/officeDocument/2006/relationships/hyperlink" Target="https://www.charentemaritimetreshautdebit.fr/" TargetMode="External"/><Relationship Id="rId34" Type="http://schemas.openxmlformats.org/officeDocument/2006/relationships/hyperlink" Target="https://www.moulinot.fr/" TargetMode="External"/><Relationship Id="rId50" Type="http://schemas.openxmlformats.org/officeDocument/2006/relationships/hyperlink" Target="https://www.maskott.com/" TargetMode="External"/><Relationship Id="rId55" Type="http://schemas.openxmlformats.org/officeDocument/2006/relationships/hyperlink" Target="https://www.banquedesterritoires.fr/produits-services/prets-long-terme/pret-pam" TargetMode="External"/><Relationship Id="rId76" Type="http://schemas.openxmlformats.org/officeDocument/2006/relationships/hyperlink" Target="https://www.capresidencesseniors.com/residence-service/provence-alpes-cote-d-azur/var/la-garde-freinet/" TargetMode="External"/><Relationship Id="rId97" Type="http://schemas.openxmlformats.org/officeDocument/2006/relationships/drawing" Target="../drawings/drawing1.xml"/><Relationship Id="rId7" Type="http://schemas.openxmlformats.org/officeDocument/2006/relationships/hyperlink" Target="https://www.engie-solutions.com/fr/references/centrale-cogeneration-biomasse-novawood" TargetMode="External"/><Relationship Id="rId71" Type="http://schemas.openxmlformats.org/officeDocument/2006/relationships/hyperlink" Target="https://france.vinci-construction.com/fr/livraison-du-batiment-rhapsody-au-coeur-du-nouvel-eco-quartier-des-docks-a-saint-ouen-93/" TargetMode="External"/><Relationship Id="rId92" Type="http://schemas.openxmlformats.org/officeDocument/2006/relationships/hyperlink" Target="https://coeurdelozere.fr/environnement/energies-renouvelables/eolien/eolien-le-born-pelouse/" TargetMode="External"/><Relationship Id="rId2" Type="http://schemas.openxmlformats.org/officeDocument/2006/relationships/hyperlink" Target="https://terra-energies.fr/projets/projet-eolien-de-la-croix-de-la-merotte-a-millac-86/" TargetMode="External"/><Relationship Id="rId29" Type="http://schemas.openxmlformats.org/officeDocument/2006/relationships/hyperlink" Target="https://www.banquedesterritoires.fr/edmond-de-rothschild-private-equity-et-la-banque-des-territoires-investisseur-de-reference-de" TargetMode="External"/><Relationship Id="rId24" Type="http://schemas.openxmlformats.org/officeDocument/2006/relationships/hyperlink" Target="https://e-motum.net/" TargetMode="External"/><Relationship Id="rId40" Type="http://schemas.openxmlformats.org/officeDocument/2006/relationships/hyperlink" Target="https://www.girondetreshautdebit.fr/" TargetMode="External"/><Relationship Id="rId45" Type="http://schemas.openxmlformats.org/officeDocument/2006/relationships/hyperlink" Target="https://www.moselle-numerique.fr/qui-sommes-nous/missions-de-moselle-numerique/" TargetMode="External"/><Relationship Id="rId66" Type="http://schemas.openxmlformats.org/officeDocument/2006/relationships/hyperlink" Target="https://www.linkcity.com/projets/grand-ouest-rouen-leveil-de-flaubert/" TargetMode="External"/><Relationship Id="rId87" Type="http://schemas.openxmlformats.org/officeDocument/2006/relationships/hyperlink" Target="https://www.linkedin.com/company/infra-invest" TargetMode="External"/><Relationship Id="rId61" Type="http://schemas.openxmlformats.org/officeDocument/2006/relationships/hyperlink" Target="https://www.123-im.com/" TargetMode="External"/><Relationship Id="rId82" Type="http://schemas.openxmlformats.org/officeDocument/2006/relationships/hyperlink" Target="https://www.jpee.fr/" TargetMode="External"/><Relationship Id="rId19" Type="http://schemas.openxmlformats.org/officeDocument/2006/relationships/hyperlink" Target="https://www.clem-e.com/" TargetMode="External"/><Relationship Id="rId14" Type="http://schemas.openxmlformats.org/officeDocument/2006/relationships/hyperlink" Target="https://www.caissedesdepots.fr/actualites/cdc-investissement-immobilier-295-nouveaux-logements-courbevoie" TargetMode="External"/><Relationship Id="rId30" Type="http://schemas.openxmlformats.org/officeDocument/2006/relationships/hyperlink" Target="https://brownfields.fr/" TargetMode="External"/><Relationship Id="rId35" Type="http://schemas.openxmlformats.org/officeDocument/2006/relationships/hyperlink" Target="https://berryfibreoptique.fr/" TargetMode="External"/><Relationship Id="rId56" Type="http://schemas.openxmlformats.org/officeDocument/2006/relationships/hyperlink" Target="https://www.banquedesterritoires.fr/produits-services/prets-long-terme/pret-booster" TargetMode="External"/><Relationship Id="rId77" Type="http://schemas.openxmlformats.org/officeDocument/2006/relationships/hyperlink" Target="https://www.cosy-diem.fr/" TargetMode="External"/><Relationship Id="rId8" Type="http://schemas.openxmlformats.org/officeDocument/2006/relationships/hyperlink" Target="https://horizeo-saucats.fr/" TargetMode="External"/><Relationship Id="rId51" Type="http://schemas.openxmlformats.org/officeDocument/2006/relationships/hyperlink" Target="https://myfutu.re/" TargetMode="External"/><Relationship Id="rId72" Type="http://schemas.openxmlformats.org/officeDocument/2006/relationships/hyperlink" Target="https://www.maisonsetcites.fr/territoires/territoire-douai/" TargetMode="External"/><Relationship Id="rId93" Type="http://schemas.openxmlformats.org/officeDocument/2006/relationships/hyperlink" Target="https://www.banquedesterritoires.fr/comptoir-de-campagne-leve-plus-de-34-meu-pour-accelerer-le-developpement-de-son-reseau-de-commerces" TargetMode="External"/><Relationship Id="rId98"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8E34-9A8A-422B-9E05-0DB1E46CA259}">
  <sheetPr codeName="Feuil7">
    <tabColor theme="0"/>
  </sheetPr>
  <dimension ref="A1:KH631"/>
  <sheetViews>
    <sheetView tabSelected="1" zoomScale="23" zoomScaleNormal="50" workbookViewId="0">
      <selection activeCell="K56" sqref="K56:K58"/>
    </sheetView>
  </sheetViews>
  <sheetFormatPr baseColWidth="10" defaultRowHeight="14.5" x14ac:dyDescent="0.35"/>
  <cols>
    <col min="1" max="1" width="25.81640625" customWidth="1"/>
    <col min="2" max="2" width="41.81640625" customWidth="1"/>
    <col min="3" max="3" width="36.54296875" customWidth="1"/>
    <col min="4" max="4" width="41.81640625" customWidth="1"/>
    <col min="5" max="5" width="60.54296875" customWidth="1"/>
    <col min="6" max="6" width="36" customWidth="1"/>
    <col min="7" max="7" width="48.54296875" customWidth="1"/>
    <col min="8" max="8" width="60.7265625" customWidth="1"/>
    <col min="9" max="9" width="24.81640625" customWidth="1"/>
    <col min="10" max="10" width="31" customWidth="1"/>
    <col min="13" max="13" width="15.453125" customWidth="1"/>
    <col min="15" max="15" width="25.453125" customWidth="1"/>
    <col min="16" max="16" width="15.26953125" customWidth="1"/>
    <col min="17" max="17" width="25.453125" customWidth="1"/>
    <col min="18" max="18" width="20.453125" customWidth="1"/>
    <col min="19" max="19" width="17.54296875" customWidth="1"/>
    <col min="20" max="20" width="28.1796875" customWidth="1"/>
  </cols>
  <sheetData>
    <row r="1" spans="1:294" x14ac:dyDescent="0.3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c r="IX1" s="30"/>
      <c r="IY1" s="30"/>
      <c r="IZ1" s="30"/>
      <c r="JA1" s="30"/>
      <c r="JB1" s="30"/>
      <c r="JC1" s="30"/>
      <c r="JD1" s="30"/>
      <c r="JE1" s="30"/>
      <c r="JF1" s="30"/>
      <c r="JG1" s="30"/>
      <c r="JH1" s="30"/>
      <c r="JI1" s="30"/>
      <c r="JJ1" s="30"/>
      <c r="JK1" s="30"/>
      <c r="JL1" s="30"/>
      <c r="JM1" s="30"/>
      <c r="JN1" s="30"/>
      <c r="JO1" s="30"/>
      <c r="JP1" s="30"/>
      <c r="JQ1" s="30"/>
      <c r="JR1" s="30"/>
      <c r="JS1" s="30"/>
      <c r="JT1" s="30"/>
      <c r="JU1" s="30"/>
      <c r="JV1" s="30"/>
      <c r="JW1" s="30"/>
      <c r="JX1" s="30"/>
      <c r="JY1" s="30"/>
      <c r="JZ1" s="30"/>
      <c r="KA1" s="30"/>
      <c r="KB1" s="30"/>
      <c r="KC1" s="30"/>
      <c r="KD1" s="30"/>
      <c r="KE1" s="30"/>
      <c r="KF1" s="30"/>
    </row>
    <row r="2" spans="1:294" ht="92" x14ac:dyDescent="0.35">
      <c r="A2" s="30"/>
      <c r="B2" s="30"/>
      <c r="C2" s="55" t="s">
        <v>243</v>
      </c>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row>
    <row r="3" spans="1:294" x14ac:dyDescent="0.3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row>
    <row r="4" spans="1:294" x14ac:dyDescent="0.3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row>
    <row r="5" spans="1:294" x14ac:dyDescent="0.3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c r="IZ5" s="30"/>
      <c r="JA5" s="30"/>
      <c r="JB5" s="30"/>
      <c r="JC5" s="30"/>
      <c r="JD5" s="30"/>
      <c r="JE5" s="30"/>
      <c r="JF5" s="30"/>
      <c r="JG5" s="30"/>
      <c r="JH5" s="30"/>
      <c r="JI5" s="30"/>
      <c r="JJ5" s="30"/>
      <c r="JK5" s="30"/>
      <c r="JL5" s="30"/>
      <c r="JM5" s="30"/>
      <c r="JN5" s="30"/>
      <c r="JO5" s="30"/>
      <c r="JP5" s="30"/>
      <c r="JQ5" s="30"/>
      <c r="JR5" s="30"/>
      <c r="JS5" s="30"/>
      <c r="JT5" s="30"/>
      <c r="JU5" s="30"/>
      <c r="JV5" s="30"/>
      <c r="JW5" s="30"/>
      <c r="JX5" s="30"/>
      <c r="JY5" s="30"/>
      <c r="JZ5" s="30"/>
      <c r="KA5" s="30"/>
      <c r="KB5" s="30"/>
      <c r="KC5" s="30"/>
      <c r="KD5" s="30"/>
      <c r="KE5" s="30"/>
      <c r="KF5" s="30"/>
    </row>
    <row r="6" spans="1:294" x14ac:dyDescent="0.3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row>
    <row r="7" spans="1:294" x14ac:dyDescent="0.35">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row>
    <row r="8" spans="1:294" x14ac:dyDescent="0.3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c r="IW8" s="30"/>
      <c r="IX8" s="30"/>
      <c r="IY8" s="30"/>
      <c r="IZ8" s="30"/>
      <c r="JA8" s="30"/>
      <c r="JB8" s="30"/>
      <c r="JC8" s="30"/>
      <c r="JD8" s="30"/>
      <c r="JE8" s="30"/>
      <c r="JF8" s="30"/>
      <c r="JG8" s="30"/>
      <c r="JH8" s="30"/>
      <c r="JI8" s="30"/>
      <c r="JJ8" s="30"/>
      <c r="JK8" s="30"/>
      <c r="JL8" s="30"/>
      <c r="JM8" s="30"/>
      <c r="JN8" s="30"/>
      <c r="JO8" s="30"/>
      <c r="JP8" s="30"/>
      <c r="JQ8" s="30"/>
      <c r="JR8" s="30"/>
      <c r="JS8" s="30"/>
      <c r="JT8" s="30"/>
      <c r="JU8" s="30"/>
      <c r="JV8" s="30"/>
      <c r="JW8" s="30"/>
      <c r="JX8" s="30"/>
      <c r="JY8" s="30"/>
      <c r="JZ8" s="30"/>
      <c r="KA8" s="30"/>
      <c r="KB8" s="30"/>
      <c r="KC8" s="30"/>
      <c r="KD8" s="30"/>
      <c r="KE8" s="30"/>
      <c r="KF8" s="30"/>
    </row>
    <row r="9" spans="1:294" x14ac:dyDescent="0.35">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row>
    <row r="10" spans="1:294" ht="36" x14ac:dyDescent="0.35">
      <c r="A10" s="73" t="s">
        <v>262</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row>
    <row r="11" spans="1:294" ht="16" x14ac:dyDescent="0.35">
      <c r="A11" s="129" t="s">
        <v>244</v>
      </c>
      <c r="B11" s="92" t="s">
        <v>338</v>
      </c>
      <c r="C11" s="92" t="s">
        <v>339</v>
      </c>
      <c r="D11" s="93" t="s">
        <v>63</v>
      </c>
      <c r="E11" s="93" t="s">
        <v>59</v>
      </c>
      <c r="F11" s="92" t="s">
        <v>340</v>
      </c>
      <c r="G11" s="130" t="s">
        <v>364</v>
      </c>
      <c r="H11" s="30"/>
      <c r="I11" s="74"/>
      <c r="J11" s="30"/>
      <c r="K11" s="74"/>
      <c r="L11" s="30"/>
      <c r="M11" s="75"/>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c r="JE11" s="30"/>
      <c r="JF11" s="30"/>
      <c r="JG11" s="30"/>
      <c r="JH11" s="30"/>
      <c r="JI11" s="30"/>
      <c r="JJ11" s="30"/>
      <c r="JK11" s="30"/>
      <c r="JL11" s="30"/>
      <c r="JM11" s="30"/>
      <c r="JN11" s="30"/>
      <c r="JO11" s="30"/>
      <c r="JP11" s="30"/>
      <c r="JQ11" s="30"/>
      <c r="JR11" s="30"/>
      <c r="JS11" s="30"/>
      <c r="JT11" s="30"/>
      <c r="JU11" s="30"/>
      <c r="JV11" s="30"/>
      <c r="JW11" s="30"/>
      <c r="JX11" s="30"/>
      <c r="JY11" s="30"/>
      <c r="JZ11" s="30"/>
      <c r="KA11" s="30"/>
      <c r="KB11" s="30"/>
      <c r="KC11" s="30"/>
      <c r="KD11" s="30"/>
      <c r="KE11" s="30"/>
      <c r="KF11" s="30"/>
      <c r="KG11" s="30"/>
      <c r="KH11" s="30"/>
    </row>
    <row r="12" spans="1:294" ht="16" customHeight="1" x14ac:dyDescent="0.35">
      <c r="A12" s="64" t="s">
        <v>24</v>
      </c>
      <c r="B12" s="95" t="s">
        <v>20</v>
      </c>
      <c r="C12" s="95" t="s">
        <v>16</v>
      </c>
      <c r="D12" s="96" t="s">
        <v>11</v>
      </c>
      <c r="E12" s="96" t="s">
        <v>9</v>
      </c>
      <c r="F12" s="95" t="s">
        <v>1</v>
      </c>
      <c r="G12" s="131" t="s">
        <v>365</v>
      </c>
      <c r="H12" s="30"/>
      <c r="I12" s="76"/>
      <c r="J12" s="30"/>
      <c r="K12" s="76"/>
      <c r="L12" s="30"/>
      <c r="M12" s="77"/>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row>
    <row r="13" spans="1:294" ht="16" customHeight="1" x14ac:dyDescent="0.35">
      <c r="A13" s="64" t="s">
        <v>23</v>
      </c>
      <c r="B13" s="18" t="s">
        <v>19</v>
      </c>
      <c r="C13" s="18" t="s">
        <v>15</v>
      </c>
      <c r="D13" s="19" t="s">
        <v>10</v>
      </c>
      <c r="E13" s="19" t="s">
        <v>8</v>
      </c>
      <c r="F13" s="18" t="s">
        <v>0</v>
      </c>
      <c r="G13" s="7" t="s">
        <v>383</v>
      </c>
      <c r="H13" s="30"/>
      <c r="I13" s="76"/>
      <c r="J13" s="30"/>
      <c r="K13" s="76"/>
      <c r="L13" s="30"/>
      <c r="M13" s="77"/>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row>
    <row r="14" spans="1:294" ht="14.5" customHeight="1" x14ac:dyDescent="0.35">
      <c r="A14" s="64" t="s">
        <v>245</v>
      </c>
      <c r="B14" s="20" t="s">
        <v>246</v>
      </c>
      <c r="C14" s="20" t="s">
        <v>246</v>
      </c>
      <c r="D14" s="20" t="s">
        <v>246</v>
      </c>
      <c r="E14" s="20" t="s">
        <v>246</v>
      </c>
      <c r="F14" s="20" t="s">
        <v>246</v>
      </c>
      <c r="G14" s="132" t="s">
        <v>246</v>
      </c>
      <c r="H14" s="30"/>
      <c r="I14" s="76"/>
      <c r="J14" s="30"/>
      <c r="K14" s="76"/>
      <c r="L14" s="30"/>
      <c r="M14" s="77"/>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row>
    <row r="15" spans="1:294" ht="14.5" customHeight="1" x14ac:dyDescent="0.35">
      <c r="A15" s="64" t="s">
        <v>247</v>
      </c>
      <c r="B15" s="20" t="s">
        <v>248</v>
      </c>
      <c r="C15" s="20" t="s">
        <v>248</v>
      </c>
      <c r="D15" s="20" t="s">
        <v>248</v>
      </c>
      <c r="E15" s="20" t="s">
        <v>248</v>
      </c>
      <c r="F15" s="20" t="s">
        <v>249</v>
      </c>
      <c r="G15" s="132" t="s">
        <v>249</v>
      </c>
      <c r="H15" s="30"/>
      <c r="I15" s="76"/>
      <c r="J15" s="30"/>
      <c r="K15" s="76"/>
      <c r="L15" s="30"/>
      <c r="M15" s="77"/>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row>
    <row r="16" spans="1:294" ht="14.5" customHeight="1" x14ac:dyDescent="0.35">
      <c r="A16" s="64" t="s">
        <v>250</v>
      </c>
      <c r="B16" s="21">
        <v>44341</v>
      </c>
      <c r="C16" s="21">
        <v>44846</v>
      </c>
      <c r="D16" s="21">
        <v>45069</v>
      </c>
      <c r="E16" s="22">
        <v>45210</v>
      </c>
      <c r="F16" s="21">
        <v>45407</v>
      </c>
      <c r="G16" s="133">
        <v>45939</v>
      </c>
      <c r="H16" s="30"/>
      <c r="I16" s="78"/>
      <c r="J16" s="30"/>
      <c r="K16" s="76"/>
      <c r="L16" s="30"/>
      <c r="M16" s="79"/>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c r="JE16" s="30"/>
      <c r="JF16" s="30"/>
      <c r="JG16" s="30"/>
      <c r="JH16" s="30"/>
      <c r="JI16" s="30"/>
      <c r="JJ16" s="30"/>
      <c r="JK16" s="30"/>
      <c r="JL16" s="30"/>
      <c r="JM16" s="30"/>
      <c r="JN16" s="30"/>
      <c r="JO16" s="30"/>
      <c r="JP16" s="30"/>
      <c r="JQ16" s="30"/>
      <c r="JR16" s="30"/>
      <c r="JS16" s="30"/>
      <c r="JT16" s="30"/>
      <c r="JU16" s="30"/>
      <c r="JV16" s="30"/>
      <c r="JW16" s="30"/>
      <c r="JX16" s="30"/>
      <c r="JY16" s="30"/>
      <c r="JZ16" s="30"/>
      <c r="KA16" s="30"/>
      <c r="KB16" s="30"/>
      <c r="KC16" s="30"/>
      <c r="KD16" s="30"/>
      <c r="KE16" s="30"/>
      <c r="KF16" s="30"/>
      <c r="KG16" s="30"/>
      <c r="KH16" s="30"/>
    </row>
    <row r="17" spans="1:294" ht="14.5" customHeight="1" x14ac:dyDescent="0.35">
      <c r="A17" s="64" t="s">
        <v>251</v>
      </c>
      <c r="B17" s="23">
        <v>46174</v>
      </c>
      <c r="C17" s="23">
        <v>46716</v>
      </c>
      <c r="D17" s="23">
        <v>46898</v>
      </c>
      <c r="E17" s="24">
        <v>47812</v>
      </c>
      <c r="F17" s="23">
        <v>47263</v>
      </c>
      <c r="G17" s="134">
        <v>47772</v>
      </c>
      <c r="H17" s="30"/>
      <c r="I17" s="78"/>
      <c r="J17" s="30"/>
      <c r="K17" s="76"/>
      <c r="L17" s="30"/>
      <c r="M17" s="79"/>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row>
    <row r="18" spans="1:294" ht="16" customHeight="1" x14ac:dyDescent="0.35">
      <c r="A18" s="64" t="s">
        <v>252</v>
      </c>
      <c r="B18" s="25">
        <v>1E-4</v>
      </c>
      <c r="C18" s="25">
        <v>0.03</v>
      </c>
      <c r="D18" s="25">
        <v>0.03</v>
      </c>
      <c r="E18" s="25">
        <v>3.3750000000000002E-2</v>
      </c>
      <c r="F18" s="25">
        <v>0.03</v>
      </c>
      <c r="G18" s="135">
        <v>2.75E-2</v>
      </c>
      <c r="H18" s="30"/>
      <c r="I18" s="78"/>
      <c r="J18" s="30"/>
      <c r="K18" s="78"/>
      <c r="L18" s="30"/>
      <c r="M18" s="8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c r="JE18" s="30"/>
      <c r="JF18" s="30"/>
      <c r="JG18" s="30"/>
      <c r="JH18" s="30"/>
      <c r="JI18" s="30"/>
      <c r="JJ18" s="30"/>
      <c r="JK18" s="30"/>
      <c r="JL18" s="30"/>
      <c r="JM18" s="30"/>
      <c r="JN18" s="30"/>
      <c r="JO18" s="30"/>
      <c r="JP18" s="30"/>
      <c r="JQ18" s="30"/>
      <c r="JR18" s="30"/>
      <c r="JS18" s="30"/>
      <c r="JT18" s="30"/>
      <c r="JU18" s="30"/>
      <c r="JV18" s="30"/>
      <c r="JW18" s="30"/>
      <c r="JX18" s="30"/>
      <c r="JY18" s="30"/>
      <c r="JZ18" s="30"/>
      <c r="KA18" s="30"/>
      <c r="KB18" s="30"/>
      <c r="KC18" s="30"/>
      <c r="KD18" s="30"/>
      <c r="KE18" s="30"/>
      <c r="KF18" s="30"/>
      <c r="KG18" s="30"/>
      <c r="KH18" s="30"/>
    </row>
    <row r="19" spans="1:294" ht="61.5" customHeight="1" x14ac:dyDescent="0.35">
      <c r="A19" s="64" t="s">
        <v>253</v>
      </c>
      <c r="B19" s="26" t="s">
        <v>254</v>
      </c>
      <c r="C19" s="26" t="s">
        <v>255</v>
      </c>
      <c r="D19" s="26" t="s">
        <v>256</v>
      </c>
      <c r="E19" s="26" t="s">
        <v>257</v>
      </c>
      <c r="F19" s="26" t="s">
        <v>258</v>
      </c>
      <c r="G19" s="136" t="s">
        <v>390</v>
      </c>
      <c r="H19" s="30"/>
      <c r="I19" s="78"/>
      <c r="J19" s="30"/>
      <c r="K19" s="78"/>
      <c r="L19" s="30"/>
      <c r="M19" s="8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c r="JE19" s="30"/>
      <c r="JF19" s="30"/>
      <c r="JG19" s="30"/>
      <c r="JH19" s="30"/>
      <c r="JI19" s="30"/>
      <c r="JJ19" s="30"/>
      <c r="JK19" s="30"/>
      <c r="JL19" s="30"/>
      <c r="JM19" s="30"/>
      <c r="JN19" s="30"/>
      <c r="JO19" s="30"/>
      <c r="JP19" s="30"/>
      <c r="JQ19" s="30"/>
      <c r="JR19" s="30"/>
      <c r="JS19" s="30"/>
      <c r="JT19" s="30"/>
      <c r="JU19" s="30"/>
      <c r="JV19" s="30"/>
      <c r="JW19" s="30"/>
      <c r="JX19" s="30"/>
      <c r="JY19" s="30"/>
      <c r="JZ19" s="30"/>
      <c r="KA19" s="30"/>
      <c r="KB19" s="30"/>
      <c r="KC19" s="30"/>
      <c r="KD19" s="30"/>
      <c r="KE19" s="30"/>
      <c r="KF19" s="30"/>
      <c r="KG19" s="30"/>
      <c r="KH19" s="30"/>
    </row>
    <row r="20" spans="1:294" ht="14.5" customHeight="1" x14ac:dyDescent="0.35">
      <c r="A20" s="64" t="s">
        <v>389</v>
      </c>
      <c r="B20" s="27">
        <v>-2.3400000000000001E-3</v>
      </c>
      <c r="C20" s="27">
        <v>3.0530000000000002E-2</v>
      </c>
      <c r="D20" s="27">
        <v>3.1019999999999999E-2</v>
      </c>
      <c r="E20" s="28">
        <v>3.3869999999999997E-2</v>
      </c>
      <c r="F20" s="27">
        <v>3.0360000000000002E-2</v>
      </c>
      <c r="G20" s="137">
        <v>2.811E-2</v>
      </c>
      <c r="H20" s="30"/>
      <c r="I20" s="81"/>
      <c r="J20" s="30"/>
      <c r="K20" s="82"/>
      <c r="L20" s="30"/>
      <c r="M20" s="83"/>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c r="IW20" s="30"/>
      <c r="IX20" s="30"/>
      <c r="IY20" s="30"/>
      <c r="IZ20" s="30"/>
      <c r="JA20" s="30"/>
      <c r="JB20" s="30"/>
      <c r="JC20" s="30"/>
      <c r="JD20" s="30"/>
      <c r="JE20" s="30"/>
      <c r="JF20" s="30"/>
      <c r="JG20" s="30"/>
      <c r="JH20" s="30"/>
      <c r="JI20" s="30"/>
      <c r="JJ20" s="30"/>
      <c r="JK20" s="30"/>
      <c r="JL20" s="30"/>
      <c r="JM20" s="30"/>
      <c r="JN20" s="30"/>
      <c r="JO20" s="30"/>
      <c r="JP20" s="30"/>
      <c r="JQ20" s="30"/>
      <c r="JR20" s="30"/>
      <c r="JS20" s="30"/>
      <c r="JT20" s="30"/>
      <c r="JU20" s="30"/>
      <c r="JV20" s="30"/>
      <c r="JW20" s="30"/>
      <c r="JX20" s="30"/>
      <c r="JY20" s="30"/>
      <c r="JZ20" s="30"/>
      <c r="KA20" s="30"/>
      <c r="KB20" s="30"/>
      <c r="KC20" s="30"/>
      <c r="KD20" s="30"/>
      <c r="KE20" s="30"/>
      <c r="KF20" s="30"/>
      <c r="KG20" s="30"/>
      <c r="KH20" s="30"/>
    </row>
    <row r="21" spans="1:294" ht="47.15" customHeight="1" x14ac:dyDescent="0.35">
      <c r="A21" s="64" t="s">
        <v>259</v>
      </c>
      <c r="B21" s="26" t="s">
        <v>260</v>
      </c>
      <c r="C21" s="26" t="s">
        <v>613</v>
      </c>
      <c r="D21" s="26" t="s">
        <v>612</v>
      </c>
      <c r="E21" s="94" t="s">
        <v>261</v>
      </c>
      <c r="F21" s="26" t="s">
        <v>611</v>
      </c>
      <c r="G21" s="136" t="s">
        <v>610</v>
      </c>
      <c r="H21" s="30"/>
      <c r="I21" s="78"/>
      <c r="J21" s="30"/>
      <c r="K21" s="84"/>
      <c r="L21" s="30"/>
      <c r="M21" s="85"/>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c r="IU21" s="30"/>
      <c r="IV21" s="30"/>
      <c r="IW21" s="30"/>
      <c r="IX21" s="30"/>
      <c r="IY21" s="30"/>
      <c r="IZ21" s="30"/>
      <c r="JA21" s="30"/>
      <c r="JB21" s="30"/>
      <c r="JC21" s="30"/>
      <c r="JD21" s="30"/>
      <c r="JE21" s="30"/>
      <c r="JF21" s="30"/>
      <c r="JG21" s="30"/>
      <c r="JH21" s="30"/>
      <c r="JI21" s="30"/>
      <c r="JJ21" s="30"/>
      <c r="JK21" s="30"/>
      <c r="JL21" s="30"/>
      <c r="JM21" s="30"/>
      <c r="JN21" s="30"/>
      <c r="JO21" s="30"/>
      <c r="JP21" s="30"/>
      <c r="JQ21" s="30"/>
      <c r="JR21" s="30"/>
      <c r="JS21" s="30"/>
      <c r="JT21" s="30"/>
      <c r="JU21" s="30"/>
      <c r="JV21" s="30"/>
      <c r="JW21" s="30"/>
      <c r="JX21" s="30"/>
      <c r="JY21" s="30"/>
      <c r="JZ21" s="30"/>
      <c r="KA21" s="30"/>
      <c r="KB21" s="30"/>
      <c r="KC21" s="30"/>
      <c r="KD21" s="30"/>
      <c r="KE21" s="30"/>
      <c r="KF21" s="30"/>
      <c r="KG21" s="30"/>
      <c r="KH21" s="30"/>
    </row>
    <row r="22" spans="1:294" ht="33.65" customHeight="1" x14ac:dyDescent="0.35">
      <c r="A22" s="13" t="s">
        <v>347</v>
      </c>
      <c r="B22" s="113" t="s">
        <v>342</v>
      </c>
      <c r="C22" s="113" t="s">
        <v>343</v>
      </c>
      <c r="D22" s="113" t="s">
        <v>344</v>
      </c>
      <c r="E22" s="113" t="s">
        <v>345</v>
      </c>
      <c r="F22" s="113" t="s">
        <v>346</v>
      </c>
      <c r="G22" s="138" t="s">
        <v>384</v>
      </c>
      <c r="H22" s="30"/>
      <c r="I22" s="78"/>
      <c r="J22" s="30"/>
      <c r="K22" s="84"/>
      <c r="L22" s="30"/>
      <c r="M22" s="85"/>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row>
    <row r="23" spans="1:294" ht="46" x14ac:dyDescent="1">
      <c r="A23" s="73" t="s">
        <v>263</v>
      </c>
      <c r="B23" s="30"/>
      <c r="C23" s="30"/>
      <c r="D23" s="30"/>
      <c r="E23" s="30"/>
      <c r="F23" s="30"/>
      <c r="G23" s="30"/>
      <c r="H23" s="30"/>
      <c r="I23" s="30"/>
      <c r="J23" s="30"/>
      <c r="K23" s="30"/>
      <c r="L23" s="86"/>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row>
    <row r="24" spans="1:294" ht="59.15" customHeight="1" x14ac:dyDescent="0.35">
      <c r="A24" s="114" t="s">
        <v>42</v>
      </c>
      <c r="B24" s="117" t="s">
        <v>242</v>
      </c>
      <c r="C24" s="117" t="s">
        <v>241</v>
      </c>
      <c r="D24" s="117" t="s">
        <v>240</v>
      </c>
      <c r="E24" s="117" t="s">
        <v>239</v>
      </c>
      <c r="F24" s="117" t="s">
        <v>238</v>
      </c>
      <c r="G24" s="117" t="s">
        <v>237</v>
      </c>
      <c r="H24" s="117" t="s">
        <v>236</v>
      </c>
      <c r="I24" s="117" t="s">
        <v>235</v>
      </c>
      <c r="J24" s="118" t="s">
        <v>234</v>
      </c>
      <c r="K24" s="30"/>
      <c r="L24" s="87"/>
      <c r="M24" s="87"/>
      <c r="N24" s="87"/>
      <c r="O24" s="87"/>
      <c r="P24" s="87"/>
      <c r="Q24" s="87"/>
      <c r="R24" s="87"/>
      <c r="S24" s="87"/>
      <c r="T24" s="87"/>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row>
    <row r="25" spans="1:294" ht="89.25" customHeight="1" x14ac:dyDescent="0.35">
      <c r="A25" s="65" t="s">
        <v>28</v>
      </c>
      <c r="B25" s="47" t="s">
        <v>338</v>
      </c>
      <c r="C25" s="47" t="s">
        <v>4</v>
      </c>
      <c r="D25" s="65" t="s">
        <v>103</v>
      </c>
      <c r="E25" s="49" t="s">
        <v>624</v>
      </c>
      <c r="F25" s="65" t="s">
        <v>52</v>
      </c>
      <c r="G25" s="49" t="s">
        <v>120</v>
      </c>
      <c r="H25" s="49"/>
      <c r="I25" s="65" t="s">
        <v>367</v>
      </c>
      <c r="J25" s="116" t="s">
        <v>119</v>
      </c>
      <c r="K25" s="30"/>
      <c r="L25" s="16"/>
      <c r="M25" s="16"/>
      <c r="N25" s="14"/>
      <c r="O25" s="15"/>
      <c r="P25" s="14"/>
      <c r="Q25" s="15"/>
      <c r="R25" s="15"/>
      <c r="S25" s="17"/>
      <c r="T25" s="14"/>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row>
    <row r="26" spans="1:294" ht="105" customHeight="1" x14ac:dyDescent="0.35">
      <c r="A26" s="44" t="s">
        <v>28</v>
      </c>
      <c r="B26" s="50" t="s">
        <v>338</v>
      </c>
      <c r="C26" s="50" t="s">
        <v>4</v>
      </c>
      <c r="D26" s="44" t="s">
        <v>103</v>
      </c>
      <c r="E26" s="191" t="s">
        <v>625</v>
      </c>
      <c r="F26" s="44" t="s">
        <v>52</v>
      </c>
      <c r="G26" s="51" t="s">
        <v>118</v>
      </c>
      <c r="H26" s="51"/>
      <c r="I26" s="44" t="s">
        <v>50</v>
      </c>
      <c r="J26" s="115" t="s">
        <v>117</v>
      </c>
      <c r="K26" s="30"/>
      <c r="L26" s="16"/>
      <c r="M26" s="16"/>
      <c r="N26" s="14"/>
      <c r="O26" s="15"/>
      <c r="P26" s="14"/>
      <c r="Q26" s="15"/>
      <c r="R26" s="15"/>
      <c r="S26" s="14"/>
      <c r="T26" s="14"/>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row>
    <row r="27" spans="1:294" ht="89.25" customHeight="1" x14ac:dyDescent="0.35">
      <c r="A27" s="65" t="s">
        <v>28</v>
      </c>
      <c r="B27" s="47" t="s">
        <v>338</v>
      </c>
      <c r="C27" s="47" t="s">
        <v>4</v>
      </c>
      <c r="D27" s="65" t="s">
        <v>103</v>
      </c>
      <c r="E27" s="49" t="s">
        <v>626</v>
      </c>
      <c r="F27" s="65" t="s">
        <v>52</v>
      </c>
      <c r="G27" s="49" t="s">
        <v>523</v>
      </c>
      <c r="H27" s="49"/>
      <c r="I27" s="65" t="s">
        <v>367</v>
      </c>
      <c r="J27" s="116" t="s">
        <v>116</v>
      </c>
      <c r="K27" s="30"/>
      <c r="L27" s="16"/>
      <c r="M27" s="16"/>
      <c r="N27" s="14"/>
      <c r="O27" s="15"/>
      <c r="P27" s="14"/>
      <c r="Q27" s="15"/>
      <c r="R27" s="15"/>
      <c r="S27" s="17"/>
      <c r="T27" s="14"/>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row>
    <row r="28" spans="1:294" ht="105" customHeight="1" x14ac:dyDescent="0.35">
      <c r="A28" s="192" t="s">
        <v>28</v>
      </c>
      <c r="B28" s="50" t="s">
        <v>338</v>
      </c>
      <c r="C28" s="50" t="s">
        <v>4</v>
      </c>
      <c r="D28" s="44" t="s">
        <v>103</v>
      </c>
      <c r="E28" s="191" t="s">
        <v>627</v>
      </c>
      <c r="F28" s="44" t="s">
        <v>52</v>
      </c>
      <c r="G28" s="51" t="s">
        <v>524</v>
      </c>
      <c r="H28" s="51"/>
      <c r="I28" s="44" t="s">
        <v>367</v>
      </c>
      <c r="J28" s="115" t="s">
        <v>115</v>
      </c>
      <c r="K28" s="30"/>
      <c r="L28" s="16"/>
      <c r="M28" s="16"/>
      <c r="N28" s="14"/>
      <c r="O28" s="15"/>
      <c r="P28" s="14"/>
      <c r="Q28" s="15"/>
      <c r="R28" s="15"/>
      <c r="S28" s="14"/>
      <c r="T28" s="14"/>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row>
    <row r="29" spans="1:294" ht="89.25" customHeight="1" x14ac:dyDescent="0.35">
      <c r="A29" s="65" t="s">
        <v>28</v>
      </c>
      <c r="B29" s="47" t="s">
        <v>338</v>
      </c>
      <c r="C29" s="47" t="s">
        <v>4</v>
      </c>
      <c r="D29" s="65" t="s">
        <v>103</v>
      </c>
      <c r="E29" s="49" t="s">
        <v>628</v>
      </c>
      <c r="F29" s="65" t="s">
        <v>52</v>
      </c>
      <c r="G29" s="49" t="s">
        <v>525</v>
      </c>
      <c r="H29" s="49"/>
      <c r="I29" s="65" t="s">
        <v>367</v>
      </c>
      <c r="J29" s="116" t="s">
        <v>114</v>
      </c>
      <c r="K29" s="30"/>
      <c r="L29" s="16"/>
      <c r="M29" s="16"/>
      <c r="N29" s="14"/>
      <c r="O29" s="15"/>
      <c r="P29" s="14"/>
      <c r="Q29" s="15"/>
      <c r="R29" s="15"/>
      <c r="S29" s="17"/>
      <c r="T29" s="14"/>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row>
    <row r="30" spans="1:294" ht="105" customHeight="1" x14ac:dyDescent="0.35">
      <c r="A30" s="192" t="s">
        <v>28</v>
      </c>
      <c r="B30" s="50" t="s">
        <v>339</v>
      </c>
      <c r="C30" s="50" t="s">
        <v>4</v>
      </c>
      <c r="D30" s="44" t="s">
        <v>103</v>
      </c>
      <c r="E30" s="191" t="s">
        <v>629</v>
      </c>
      <c r="F30" s="44" t="s">
        <v>52</v>
      </c>
      <c r="G30" s="51" t="s">
        <v>526</v>
      </c>
      <c r="H30" s="51"/>
      <c r="I30" s="44" t="s">
        <v>367</v>
      </c>
      <c r="J30" s="115" t="s">
        <v>113</v>
      </c>
      <c r="K30" s="30"/>
      <c r="L30" s="16"/>
      <c r="M30" s="16"/>
      <c r="N30" s="14"/>
      <c r="O30" s="15"/>
      <c r="P30" s="14"/>
      <c r="Q30" s="15"/>
      <c r="R30" s="15"/>
      <c r="S30" s="14"/>
      <c r="T30" s="14"/>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row>
    <row r="31" spans="1:294" ht="89.25" customHeight="1" x14ac:dyDescent="0.35">
      <c r="A31" s="65" t="s">
        <v>28</v>
      </c>
      <c r="B31" s="47" t="s">
        <v>339</v>
      </c>
      <c r="C31" s="47" t="s">
        <v>4</v>
      </c>
      <c r="D31" s="65" t="s">
        <v>103</v>
      </c>
      <c r="E31" s="49" t="s">
        <v>630</v>
      </c>
      <c r="F31" s="65" t="s">
        <v>52</v>
      </c>
      <c r="G31" s="49" t="s">
        <v>527</v>
      </c>
      <c r="H31" s="49"/>
      <c r="I31" s="65" t="s">
        <v>367</v>
      </c>
      <c r="J31" s="116" t="s">
        <v>112</v>
      </c>
      <c r="K31" s="30"/>
      <c r="L31" s="16"/>
      <c r="M31" s="16"/>
      <c r="N31" s="14"/>
      <c r="O31" s="15"/>
      <c r="P31" s="14"/>
      <c r="Q31" s="15"/>
      <c r="R31" s="15"/>
      <c r="S31" s="17"/>
      <c r="T31" s="14"/>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row>
    <row r="32" spans="1:294" ht="105" customHeight="1" x14ac:dyDescent="0.35">
      <c r="A32" s="192" t="s">
        <v>28</v>
      </c>
      <c r="B32" s="50" t="s">
        <v>339</v>
      </c>
      <c r="C32" s="50" t="s">
        <v>4</v>
      </c>
      <c r="D32" s="44" t="s">
        <v>103</v>
      </c>
      <c r="E32" s="191" t="s">
        <v>631</v>
      </c>
      <c r="F32" s="44" t="s">
        <v>52</v>
      </c>
      <c r="G32" s="51" t="s">
        <v>528</v>
      </c>
      <c r="H32" s="51"/>
      <c r="I32" s="44" t="s">
        <v>367</v>
      </c>
      <c r="J32" s="115" t="s">
        <v>111</v>
      </c>
      <c r="K32" s="30"/>
      <c r="L32" s="16"/>
      <c r="M32" s="16"/>
      <c r="N32" s="14"/>
      <c r="O32" s="15"/>
      <c r="P32" s="14"/>
      <c r="Q32" s="15"/>
      <c r="R32" s="15"/>
      <c r="S32" s="14"/>
      <c r="T32" s="14"/>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row>
    <row r="33" spans="1:294" ht="89.25" customHeight="1" x14ac:dyDescent="0.35">
      <c r="A33" s="65" t="s">
        <v>28</v>
      </c>
      <c r="B33" s="47" t="s">
        <v>339</v>
      </c>
      <c r="C33" s="47" t="s">
        <v>4</v>
      </c>
      <c r="D33" s="65" t="s">
        <v>103</v>
      </c>
      <c r="E33" s="49" t="s">
        <v>632</v>
      </c>
      <c r="F33" s="65" t="s">
        <v>52</v>
      </c>
      <c r="G33" s="49" t="s">
        <v>529</v>
      </c>
      <c r="H33" s="49"/>
      <c r="I33" s="65" t="s">
        <v>367</v>
      </c>
      <c r="J33" s="116" t="s">
        <v>110</v>
      </c>
      <c r="K33" s="30"/>
      <c r="L33" s="16"/>
      <c r="M33" s="16"/>
      <c r="N33" s="14"/>
      <c r="O33" s="15"/>
      <c r="P33" s="14"/>
      <c r="Q33" s="15"/>
      <c r="R33" s="15"/>
      <c r="S33" s="17"/>
      <c r="T33" s="14"/>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row>
    <row r="34" spans="1:294" ht="105" customHeight="1" x14ac:dyDescent="0.35">
      <c r="A34" s="192" t="s">
        <v>28</v>
      </c>
      <c r="B34" s="50" t="s">
        <v>339</v>
      </c>
      <c r="C34" s="50" t="s">
        <v>4</v>
      </c>
      <c r="D34" s="44" t="s">
        <v>103</v>
      </c>
      <c r="E34" s="191" t="s">
        <v>633</v>
      </c>
      <c r="F34" s="44" t="s">
        <v>52</v>
      </c>
      <c r="G34" s="51" t="s">
        <v>530</v>
      </c>
      <c r="H34" s="51"/>
      <c r="I34" s="44" t="s">
        <v>367</v>
      </c>
      <c r="J34" s="115" t="s">
        <v>109</v>
      </c>
      <c r="K34" s="30"/>
      <c r="L34" s="16"/>
      <c r="M34" s="16"/>
      <c r="N34" s="14"/>
      <c r="O34" s="15"/>
      <c r="P34" s="14"/>
      <c r="Q34" s="15"/>
      <c r="R34" s="15"/>
      <c r="S34" s="14"/>
      <c r="T34" s="14"/>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row>
    <row r="35" spans="1:294" ht="89.25" customHeight="1" x14ac:dyDescent="0.35">
      <c r="A35" s="65" t="s">
        <v>28</v>
      </c>
      <c r="B35" s="47" t="s">
        <v>339</v>
      </c>
      <c r="C35" s="47" t="s">
        <v>4</v>
      </c>
      <c r="D35" s="65" t="s">
        <v>103</v>
      </c>
      <c r="E35" s="49" t="s">
        <v>634</v>
      </c>
      <c r="F35" s="65" t="s">
        <v>52</v>
      </c>
      <c r="G35" s="49" t="s">
        <v>531</v>
      </c>
      <c r="H35" s="49"/>
      <c r="I35" s="65" t="s">
        <v>367</v>
      </c>
      <c r="J35" s="116" t="s">
        <v>108</v>
      </c>
      <c r="K35" s="30"/>
      <c r="L35" s="16"/>
      <c r="M35" s="16"/>
      <c r="N35" s="14"/>
      <c r="O35" s="15"/>
      <c r="P35" s="14"/>
      <c r="Q35" s="15"/>
      <c r="R35" s="15"/>
      <c r="S35" s="17"/>
      <c r="T35" s="14"/>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row>
    <row r="36" spans="1:294" ht="105" customHeight="1" x14ac:dyDescent="0.35">
      <c r="A36" s="192" t="s">
        <v>28</v>
      </c>
      <c r="B36" s="50" t="s">
        <v>63</v>
      </c>
      <c r="C36" s="50" t="s">
        <v>4</v>
      </c>
      <c r="D36" s="44" t="s">
        <v>103</v>
      </c>
      <c r="E36" s="191" t="s">
        <v>635</v>
      </c>
      <c r="F36" s="44" t="s">
        <v>52</v>
      </c>
      <c r="G36" s="51" t="s">
        <v>532</v>
      </c>
      <c r="H36" s="51"/>
      <c r="I36" s="44" t="s">
        <v>367</v>
      </c>
      <c r="J36" s="115" t="s">
        <v>107</v>
      </c>
      <c r="K36" s="30"/>
      <c r="L36" s="16"/>
      <c r="M36" s="16"/>
      <c r="N36" s="14"/>
      <c r="O36" s="15"/>
      <c r="P36" s="14"/>
      <c r="Q36" s="15"/>
      <c r="R36" s="15"/>
      <c r="S36" s="14"/>
      <c r="T36" s="14"/>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row>
    <row r="37" spans="1:294" ht="89.25" customHeight="1" x14ac:dyDescent="0.35">
      <c r="A37" s="65" t="s">
        <v>28</v>
      </c>
      <c r="B37" s="47" t="s">
        <v>63</v>
      </c>
      <c r="C37" s="47" t="s">
        <v>4</v>
      </c>
      <c r="D37" s="65" t="s">
        <v>103</v>
      </c>
      <c r="E37" s="49" t="s">
        <v>636</v>
      </c>
      <c r="F37" s="65" t="s">
        <v>52</v>
      </c>
      <c r="G37" s="49" t="s">
        <v>533</v>
      </c>
      <c r="H37" s="49"/>
      <c r="I37" s="65" t="s">
        <v>367</v>
      </c>
      <c r="J37" s="116" t="s">
        <v>106</v>
      </c>
      <c r="K37" s="30"/>
      <c r="L37" s="16"/>
      <c r="M37" s="16"/>
      <c r="N37" s="14"/>
      <c r="O37" s="15"/>
      <c r="P37" s="14"/>
      <c r="Q37" s="15"/>
      <c r="R37" s="15"/>
      <c r="S37" s="17"/>
      <c r="T37" s="14"/>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row>
    <row r="38" spans="1:294" ht="105" customHeight="1" x14ac:dyDescent="0.35">
      <c r="A38" s="192" t="s">
        <v>28</v>
      </c>
      <c r="B38" s="50" t="s">
        <v>63</v>
      </c>
      <c r="C38" s="50" t="s">
        <v>4</v>
      </c>
      <c r="D38" s="44" t="s">
        <v>103</v>
      </c>
      <c r="E38" s="191" t="s">
        <v>637</v>
      </c>
      <c r="F38" s="44" t="s">
        <v>52</v>
      </c>
      <c r="G38" s="51" t="s">
        <v>534</v>
      </c>
      <c r="H38" s="51"/>
      <c r="I38" s="44" t="s">
        <v>367</v>
      </c>
      <c r="J38" s="115" t="s">
        <v>105</v>
      </c>
      <c r="K38" s="30"/>
      <c r="L38" s="16"/>
      <c r="M38" s="16"/>
      <c r="N38" s="14"/>
      <c r="O38" s="15"/>
      <c r="P38" s="14"/>
      <c r="Q38" s="15"/>
      <c r="R38" s="15"/>
      <c r="S38" s="14"/>
      <c r="T38" s="14"/>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row>
    <row r="39" spans="1:294" ht="89.25" customHeight="1" x14ac:dyDescent="0.35">
      <c r="A39" s="65" t="s">
        <v>28</v>
      </c>
      <c r="B39" s="47" t="s">
        <v>59</v>
      </c>
      <c r="C39" s="47" t="s">
        <v>4</v>
      </c>
      <c r="D39" s="65" t="s">
        <v>103</v>
      </c>
      <c r="E39" s="49" t="s">
        <v>638</v>
      </c>
      <c r="F39" s="65" t="s">
        <v>52</v>
      </c>
      <c r="G39" s="49" t="s">
        <v>535</v>
      </c>
      <c r="H39" s="49"/>
      <c r="I39" s="65" t="s">
        <v>369</v>
      </c>
      <c r="J39" s="116" t="s">
        <v>104</v>
      </c>
      <c r="K39" s="30"/>
      <c r="L39" s="16"/>
      <c r="M39" s="16"/>
      <c r="N39" s="14"/>
      <c r="O39" s="15"/>
      <c r="P39" s="14"/>
      <c r="Q39" s="15"/>
      <c r="R39" s="15"/>
      <c r="S39" s="17"/>
      <c r="T39" s="14"/>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row>
    <row r="40" spans="1:294" ht="105" customHeight="1" x14ac:dyDescent="0.35">
      <c r="A40" s="192" t="s">
        <v>28</v>
      </c>
      <c r="B40" s="50" t="s">
        <v>339</v>
      </c>
      <c r="C40" s="50" t="s">
        <v>90</v>
      </c>
      <c r="D40" s="44" t="s">
        <v>100</v>
      </c>
      <c r="E40" s="191" t="s">
        <v>639</v>
      </c>
      <c r="F40" s="44" t="s">
        <v>52</v>
      </c>
      <c r="G40" s="51" t="s">
        <v>102</v>
      </c>
      <c r="H40" s="51"/>
      <c r="I40" s="44" t="s">
        <v>409</v>
      </c>
      <c r="J40" s="115" t="s">
        <v>101</v>
      </c>
      <c r="K40" s="30"/>
      <c r="L40" s="16"/>
      <c r="M40" s="16"/>
      <c r="N40" s="14"/>
      <c r="O40" s="15"/>
      <c r="P40" s="14"/>
      <c r="Q40" s="15"/>
      <c r="R40" s="15"/>
      <c r="S40" s="14"/>
      <c r="T40" s="14"/>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row>
    <row r="41" spans="1:294" ht="89.25" customHeight="1" x14ac:dyDescent="0.35">
      <c r="A41" s="65" t="s">
        <v>28</v>
      </c>
      <c r="B41" s="47" t="s">
        <v>339</v>
      </c>
      <c r="C41" s="47" t="s">
        <v>90</v>
      </c>
      <c r="D41" s="65" t="s">
        <v>100</v>
      </c>
      <c r="E41" s="49" t="s">
        <v>640</v>
      </c>
      <c r="F41" s="65" t="s">
        <v>52</v>
      </c>
      <c r="G41" s="49" t="s">
        <v>99</v>
      </c>
      <c r="H41" s="49"/>
      <c r="I41" s="65" t="s">
        <v>367</v>
      </c>
      <c r="J41" s="116" t="s">
        <v>98</v>
      </c>
      <c r="K41" s="30"/>
      <c r="L41" s="16"/>
      <c r="M41" s="16"/>
      <c r="N41" s="14"/>
      <c r="O41" s="15"/>
      <c r="P41" s="14"/>
      <c r="Q41" s="15"/>
      <c r="R41" s="15"/>
      <c r="S41" s="17"/>
      <c r="T41" s="14"/>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c r="JE41" s="30"/>
      <c r="JF41" s="30"/>
      <c r="JG41" s="30"/>
      <c r="JH41" s="30"/>
      <c r="JI41" s="30"/>
      <c r="JJ41" s="30"/>
      <c r="JK41" s="30"/>
      <c r="JL41" s="30"/>
      <c r="JM41" s="30"/>
      <c r="JN41" s="30"/>
      <c r="JO41" s="30"/>
      <c r="JP41" s="30"/>
      <c r="JQ41" s="30"/>
      <c r="JR41" s="30"/>
      <c r="JS41" s="30"/>
      <c r="JT41" s="30"/>
      <c r="JU41" s="30"/>
      <c r="JV41" s="30"/>
      <c r="JW41" s="30"/>
      <c r="JX41" s="30"/>
      <c r="JY41" s="30"/>
      <c r="JZ41" s="30"/>
      <c r="KA41" s="30"/>
      <c r="KB41" s="30"/>
      <c r="KC41" s="30"/>
      <c r="KD41" s="30"/>
      <c r="KE41" s="30"/>
      <c r="KF41" s="30"/>
      <c r="KG41" s="30"/>
      <c r="KH41" s="30"/>
    </row>
    <row r="42" spans="1:294" ht="105" customHeight="1" x14ac:dyDescent="0.35">
      <c r="A42" s="192" t="s">
        <v>28</v>
      </c>
      <c r="B42" s="50" t="s">
        <v>338</v>
      </c>
      <c r="C42" s="50" t="s">
        <v>90</v>
      </c>
      <c r="D42" s="44" t="s">
        <v>97</v>
      </c>
      <c r="E42" s="191" t="s">
        <v>641</v>
      </c>
      <c r="F42" s="44" t="s">
        <v>52</v>
      </c>
      <c r="G42" s="51" t="s">
        <v>96</v>
      </c>
      <c r="H42" s="51"/>
      <c r="I42" s="44" t="s">
        <v>367</v>
      </c>
      <c r="J42" s="115" t="s">
        <v>95</v>
      </c>
      <c r="K42" s="30"/>
      <c r="L42" s="16"/>
      <c r="M42" s="16"/>
      <c r="N42" s="14"/>
      <c r="O42" s="15"/>
      <c r="P42" s="14"/>
      <c r="Q42" s="15"/>
      <c r="R42" s="15"/>
      <c r="S42" s="14"/>
      <c r="T42" s="14"/>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row>
    <row r="43" spans="1:294" ht="89.25" customHeight="1" x14ac:dyDescent="0.35">
      <c r="A43" s="65" t="s">
        <v>28</v>
      </c>
      <c r="B43" s="47" t="s">
        <v>338</v>
      </c>
      <c r="C43" s="47" t="s">
        <v>90</v>
      </c>
      <c r="D43" s="65" t="s">
        <v>94</v>
      </c>
      <c r="E43" s="49" t="s">
        <v>642</v>
      </c>
      <c r="F43" s="65" t="s">
        <v>52</v>
      </c>
      <c r="G43" s="49" t="s">
        <v>93</v>
      </c>
      <c r="H43" s="49"/>
      <c r="I43" s="65" t="s">
        <v>409</v>
      </c>
      <c r="J43" s="116" t="s">
        <v>709</v>
      </c>
      <c r="K43" s="30"/>
      <c r="L43" s="16"/>
      <c r="M43" s="16"/>
      <c r="N43" s="14"/>
      <c r="O43" s="15"/>
      <c r="P43" s="14"/>
      <c r="Q43" s="15"/>
      <c r="R43" s="15"/>
      <c r="S43" s="17"/>
      <c r="T43" s="14"/>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row>
    <row r="44" spans="1:294" ht="105" customHeight="1" x14ac:dyDescent="0.35">
      <c r="A44" s="192" t="s">
        <v>28</v>
      </c>
      <c r="B44" s="50" t="s">
        <v>63</v>
      </c>
      <c r="C44" s="50" t="s">
        <v>90</v>
      </c>
      <c r="D44" s="44" t="s">
        <v>89</v>
      </c>
      <c r="E44" s="191" t="s">
        <v>643</v>
      </c>
      <c r="F44" s="44" t="s">
        <v>52</v>
      </c>
      <c r="G44" s="51" t="s">
        <v>88</v>
      </c>
      <c r="H44" s="51"/>
      <c r="I44" s="44" t="s">
        <v>367</v>
      </c>
      <c r="J44" s="115" t="s">
        <v>87</v>
      </c>
      <c r="K44" s="30"/>
      <c r="L44" s="16"/>
      <c r="M44" s="16"/>
      <c r="N44" s="14"/>
      <c r="O44" s="15"/>
      <c r="P44" s="14"/>
      <c r="Q44" s="15"/>
      <c r="R44" s="15"/>
      <c r="S44" s="14"/>
      <c r="T44" s="14"/>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row>
    <row r="45" spans="1:294" ht="89.25" customHeight="1" x14ac:dyDescent="0.35">
      <c r="A45" s="65" t="s">
        <v>29</v>
      </c>
      <c r="B45" s="47" t="s">
        <v>339</v>
      </c>
      <c r="C45" s="47" t="s">
        <v>132</v>
      </c>
      <c r="D45" s="65" t="s">
        <v>131</v>
      </c>
      <c r="E45" s="49" t="s">
        <v>644</v>
      </c>
      <c r="F45" s="65" t="s">
        <v>52</v>
      </c>
      <c r="G45" s="49" t="s">
        <v>536</v>
      </c>
      <c r="H45" s="49" t="s">
        <v>537</v>
      </c>
      <c r="I45" s="65" t="s">
        <v>133</v>
      </c>
      <c r="J45" s="116" t="s">
        <v>710</v>
      </c>
      <c r="K45" s="30"/>
      <c r="L45" s="16"/>
      <c r="M45" s="16"/>
      <c r="N45" s="14"/>
      <c r="O45" s="15"/>
      <c r="P45" s="14"/>
      <c r="Q45" s="15"/>
      <c r="R45" s="15"/>
      <c r="S45" s="17"/>
      <c r="T45" s="14"/>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row>
    <row r="46" spans="1:294" ht="105" customHeight="1" x14ac:dyDescent="0.35">
      <c r="A46" s="192" t="s">
        <v>29</v>
      </c>
      <c r="B46" s="50" t="s">
        <v>63</v>
      </c>
      <c r="C46" s="50" t="s">
        <v>132</v>
      </c>
      <c r="D46" s="44" t="s">
        <v>131</v>
      </c>
      <c r="E46" s="191" t="s">
        <v>645</v>
      </c>
      <c r="F46" s="44" t="s">
        <v>52</v>
      </c>
      <c r="G46" s="51" t="s">
        <v>536</v>
      </c>
      <c r="H46" s="51" t="s">
        <v>537</v>
      </c>
      <c r="I46" s="44" t="s">
        <v>130</v>
      </c>
      <c r="J46" s="115" t="s">
        <v>129</v>
      </c>
      <c r="K46" s="30"/>
      <c r="L46" s="16"/>
      <c r="M46" s="16"/>
      <c r="N46" s="14"/>
      <c r="O46" s="15"/>
      <c r="P46" s="14"/>
      <c r="Q46" s="15"/>
      <c r="R46" s="15"/>
      <c r="S46" s="14"/>
      <c r="T46" s="14"/>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row>
    <row r="47" spans="1:294" ht="89.25" customHeight="1" x14ac:dyDescent="0.35">
      <c r="A47" s="65" t="s">
        <v>28</v>
      </c>
      <c r="B47" s="47" t="s">
        <v>59</v>
      </c>
      <c r="C47" s="47" t="s">
        <v>2</v>
      </c>
      <c r="D47" s="65" t="s">
        <v>84</v>
      </c>
      <c r="E47" s="49" t="s">
        <v>646</v>
      </c>
      <c r="F47" s="65" t="s">
        <v>52</v>
      </c>
      <c r="G47" s="49" t="s">
        <v>86</v>
      </c>
      <c r="H47" s="49" t="s">
        <v>82</v>
      </c>
      <c r="I47" s="65" t="s">
        <v>408</v>
      </c>
      <c r="J47" s="116" t="s">
        <v>81</v>
      </c>
      <c r="K47" s="30"/>
      <c r="L47" s="16"/>
      <c r="M47" s="16"/>
      <c r="N47" s="14"/>
      <c r="O47" s="15"/>
      <c r="P47" s="14"/>
      <c r="Q47" s="15"/>
      <c r="R47" s="15"/>
      <c r="S47" s="17"/>
      <c r="T47" s="14"/>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row>
    <row r="48" spans="1:294" ht="105" customHeight="1" x14ac:dyDescent="0.35">
      <c r="A48" s="192" t="s">
        <v>28</v>
      </c>
      <c r="B48" s="50" t="s">
        <v>59</v>
      </c>
      <c r="C48" s="50" t="s">
        <v>2</v>
      </c>
      <c r="D48" s="44" t="s">
        <v>80</v>
      </c>
      <c r="E48" s="191" t="s">
        <v>647</v>
      </c>
      <c r="F48" s="44" t="s">
        <v>52</v>
      </c>
      <c r="G48" s="51" t="s">
        <v>85</v>
      </c>
      <c r="H48" s="51"/>
      <c r="I48" s="44" t="s">
        <v>408</v>
      </c>
      <c r="J48" s="115" t="s">
        <v>78</v>
      </c>
      <c r="K48" s="30"/>
      <c r="L48" s="16"/>
      <c r="M48" s="16"/>
      <c r="N48" s="14"/>
      <c r="O48" s="15"/>
      <c r="P48" s="14"/>
      <c r="Q48" s="15"/>
      <c r="R48" s="15"/>
      <c r="S48" s="14"/>
      <c r="T48" s="14"/>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row>
    <row r="49" spans="1:294" ht="89.25" customHeight="1" x14ac:dyDescent="0.35">
      <c r="A49" s="65" t="s">
        <v>28</v>
      </c>
      <c r="B49" s="47" t="s">
        <v>340</v>
      </c>
      <c r="C49" s="47" t="s">
        <v>2</v>
      </c>
      <c r="D49" s="65" t="s">
        <v>84</v>
      </c>
      <c r="E49" s="49" t="s">
        <v>646</v>
      </c>
      <c r="F49" s="65" t="s">
        <v>52</v>
      </c>
      <c r="G49" s="49" t="s">
        <v>83</v>
      </c>
      <c r="H49" s="49" t="s">
        <v>82</v>
      </c>
      <c r="I49" s="65" t="s">
        <v>408</v>
      </c>
      <c r="J49" s="116" t="s">
        <v>81</v>
      </c>
      <c r="K49" s="30"/>
      <c r="L49" s="16"/>
      <c r="M49" s="16"/>
      <c r="N49" s="14"/>
      <c r="O49" s="15"/>
      <c r="P49" s="14"/>
      <c r="Q49" s="15"/>
      <c r="R49" s="15"/>
      <c r="S49" s="17"/>
      <c r="T49" s="14"/>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row>
    <row r="50" spans="1:294" ht="105" customHeight="1" x14ac:dyDescent="0.35">
      <c r="A50" s="192" t="s">
        <v>28</v>
      </c>
      <c r="B50" s="50" t="s">
        <v>340</v>
      </c>
      <c r="C50" s="50" t="s">
        <v>2</v>
      </c>
      <c r="D50" s="44" t="s">
        <v>80</v>
      </c>
      <c r="E50" s="191" t="s">
        <v>647</v>
      </c>
      <c r="F50" s="44" t="s">
        <v>52</v>
      </c>
      <c r="G50" s="51" t="s">
        <v>79</v>
      </c>
      <c r="H50" s="51"/>
      <c r="I50" s="44" t="s">
        <v>408</v>
      </c>
      <c r="J50" s="115" t="s">
        <v>78</v>
      </c>
      <c r="K50" s="30"/>
      <c r="L50" s="16"/>
      <c r="M50" s="16"/>
      <c r="N50" s="14"/>
      <c r="O50" s="15"/>
      <c r="P50" s="14"/>
      <c r="Q50" s="15"/>
      <c r="R50" s="15"/>
      <c r="S50" s="14"/>
      <c r="T50" s="14"/>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row>
    <row r="51" spans="1:294" ht="89.25" customHeight="1" x14ac:dyDescent="0.35">
      <c r="A51" s="65" t="s">
        <v>28</v>
      </c>
      <c r="B51" s="47" t="s">
        <v>366</v>
      </c>
      <c r="C51" s="47" t="s">
        <v>2</v>
      </c>
      <c r="D51" s="65" t="s">
        <v>371</v>
      </c>
      <c r="E51" s="49" t="s">
        <v>648</v>
      </c>
      <c r="F51" s="65" t="s">
        <v>52</v>
      </c>
      <c r="G51" s="49" t="s">
        <v>606</v>
      </c>
      <c r="H51" s="49"/>
      <c r="I51" s="65" t="s">
        <v>408</v>
      </c>
      <c r="J51" s="116" t="s">
        <v>711</v>
      </c>
      <c r="K51" s="30"/>
      <c r="L51" s="16"/>
      <c r="M51" s="16"/>
      <c r="N51" s="14"/>
      <c r="O51" s="15"/>
      <c r="P51" s="14"/>
      <c r="Q51" s="15"/>
      <c r="R51" s="15"/>
      <c r="S51" s="17"/>
      <c r="T51" s="14"/>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row>
    <row r="52" spans="1:294" ht="105" customHeight="1" x14ac:dyDescent="0.35">
      <c r="A52" s="192" t="s">
        <v>29</v>
      </c>
      <c r="B52" s="50" t="s">
        <v>338</v>
      </c>
      <c r="C52" s="50" t="s">
        <v>7</v>
      </c>
      <c r="D52" s="44" t="s">
        <v>185</v>
      </c>
      <c r="E52" s="191" t="s">
        <v>649</v>
      </c>
      <c r="F52" s="44" t="s">
        <v>52</v>
      </c>
      <c r="G52" s="51" t="s">
        <v>209</v>
      </c>
      <c r="H52" s="51" t="s">
        <v>208</v>
      </c>
      <c r="I52" s="44" t="s">
        <v>207</v>
      </c>
      <c r="J52" s="115" t="s">
        <v>206</v>
      </c>
      <c r="K52" s="30"/>
      <c r="L52" s="16"/>
      <c r="M52" s="16"/>
      <c r="N52" s="14"/>
      <c r="O52" s="15"/>
      <c r="P52" s="14"/>
      <c r="Q52" s="15"/>
      <c r="R52" s="15"/>
      <c r="S52" s="14"/>
      <c r="T52" s="14"/>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row>
    <row r="53" spans="1:294" ht="89.25" customHeight="1" x14ac:dyDescent="0.35">
      <c r="A53" s="65" t="s">
        <v>29</v>
      </c>
      <c r="B53" s="47" t="s">
        <v>338</v>
      </c>
      <c r="C53" s="47" t="s">
        <v>7</v>
      </c>
      <c r="D53" s="65" t="s">
        <v>185</v>
      </c>
      <c r="E53" s="49" t="s">
        <v>287</v>
      </c>
      <c r="F53" s="65" t="s">
        <v>52</v>
      </c>
      <c r="G53" s="49" t="s">
        <v>538</v>
      </c>
      <c r="H53" s="49" t="s">
        <v>205</v>
      </c>
      <c r="I53" s="65" t="s">
        <v>174</v>
      </c>
      <c r="J53" s="116" t="s">
        <v>204</v>
      </c>
      <c r="K53" s="30"/>
      <c r="L53" s="16"/>
      <c r="M53" s="16"/>
      <c r="N53" s="14"/>
      <c r="O53" s="15"/>
      <c r="P53" s="14"/>
      <c r="Q53" s="15"/>
      <c r="R53" s="15"/>
      <c r="S53" s="17"/>
      <c r="T53" s="14"/>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row>
    <row r="54" spans="1:294" ht="105" customHeight="1" x14ac:dyDescent="0.35">
      <c r="A54" s="192" t="s">
        <v>29</v>
      </c>
      <c r="B54" s="50" t="s">
        <v>338</v>
      </c>
      <c r="C54" s="50" t="s">
        <v>7</v>
      </c>
      <c r="D54" s="44" t="s">
        <v>185</v>
      </c>
      <c r="E54" s="191" t="s">
        <v>288</v>
      </c>
      <c r="F54" s="44" t="s">
        <v>171</v>
      </c>
      <c r="G54" s="51" t="s">
        <v>539</v>
      </c>
      <c r="H54" s="51" t="s">
        <v>203</v>
      </c>
      <c r="I54" s="44" t="s">
        <v>174</v>
      </c>
      <c r="J54" s="115" t="s">
        <v>202</v>
      </c>
      <c r="K54" s="30"/>
      <c r="L54" s="16"/>
      <c r="M54" s="16"/>
      <c r="N54" s="14"/>
      <c r="O54" s="15"/>
      <c r="P54" s="14"/>
      <c r="Q54" s="15"/>
      <c r="R54" s="15"/>
      <c r="S54" s="14"/>
      <c r="T54" s="14"/>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row>
    <row r="55" spans="1:294" ht="89.25" customHeight="1" x14ac:dyDescent="0.35">
      <c r="A55" s="65" t="s">
        <v>29</v>
      </c>
      <c r="B55" s="47" t="s">
        <v>338</v>
      </c>
      <c r="C55" s="47" t="s">
        <v>7</v>
      </c>
      <c r="D55" s="65" t="s">
        <v>188</v>
      </c>
      <c r="E55" s="49" t="s">
        <v>289</v>
      </c>
      <c r="F55" s="65" t="s">
        <v>171</v>
      </c>
      <c r="G55" s="49" t="s">
        <v>540</v>
      </c>
      <c r="H55" s="49" t="s">
        <v>201</v>
      </c>
      <c r="I55" s="65" t="s">
        <v>174</v>
      </c>
      <c r="J55" s="116" t="s">
        <v>200</v>
      </c>
      <c r="K55" s="30"/>
      <c r="L55" s="16"/>
      <c r="M55" s="16"/>
      <c r="N55" s="14"/>
      <c r="O55" s="15"/>
      <c r="P55" s="14"/>
      <c r="Q55" s="15"/>
      <c r="R55" s="15"/>
      <c r="S55" s="17"/>
      <c r="T55" s="14"/>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row>
    <row r="56" spans="1:294" ht="105" customHeight="1" x14ac:dyDescent="0.35">
      <c r="A56" s="192" t="s">
        <v>29</v>
      </c>
      <c r="B56" s="50" t="s">
        <v>338</v>
      </c>
      <c r="C56" s="50" t="s">
        <v>7</v>
      </c>
      <c r="D56" s="44" t="s">
        <v>188</v>
      </c>
      <c r="E56" s="191" t="s">
        <v>290</v>
      </c>
      <c r="F56" s="44" t="s">
        <v>171</v>
      </c>
      <c r="G56" s="51" t="s">
        <v>541</v>
      </c>
      <c r="H56" s="51" t="s">
        <v>199</v>
      </c>
      <c r="I56" s="44" t="s">
        <v>174</v>
      </c>
      <c r="J56" s="115" t="s">
        <v>198</v>
      </c>
      <c r="K56" s="30"/>
      <c r="L56" s="16"/>
      <c r="M56" s="16"/>
      <c r="N56" s="14"/>
      <c r="O56" s="15"/>
      <c r="P56" s="14"/>
      <c r="Q56" s="15"/>
      <c r="R56" s="15"/>
      <c r="S56" s="14"/>
      <c r="T56" s="14"/>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row>
    <row r="57" spans="1:294" ht="101.5" x14ac:dyDescent="0.35">
      <c r="A57" s="65" t="s">
        <v>29</v>
      </c>
      <c r="B57" s="47" t="s">
        <v>338</v>
      </c>
      <c r="C57" s="47" t="s">
        <v>7</v>
      </c>
      <c r="D57" s="65" t="s">
        <v>185</v>
      </c>
      <c r="E57" s="49" t="s">
        <v>650</v>
      </c>
      <c r="F57" s="65" t="s">
        <v>171</v>
      </c>
      <c r="G57" s="49" t="s">
        <v>609</v>
      </c>
      <c r="H57" s="49" t="s">
        <v>392</v>
      </c>
      <c r="I57" s="65" t="s">
        <v>174</v>
      </c>
      <c r="J57" s="116" t="s">
        <v>712</v>
      </c>
      <c r="K57" s="30"/>
      <c r="L57" s="16"/>
      <c r="M57" s="16"/>
      <c r="N57" s="14"/>
      <c r="O57" s="15"/>
      <c r="P57" s="14"/>
      <c r="Q57" s="15"/>
      <c r="R57" s="15"/>
      <c r="S57" s="17"/>
      <c r="T57" s="14"/>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row>
    <row r="58" spans="1:294" ht="105" customHeight="1" x14ac:dyDescent="0.35">
      <c r="A58" s="192" t="s">
        <v>29</v>
      </c>
      <c r="B58" s="50" t="s">
        <v>339</v>
      </c>
      <c r="C58" s="50" t="s">
        <v>7</v>
      </c>
      <c r="D58" s="44" t="s">
        <v>188</v>
      </c>
      <c r="E58" s="191" t="s">
        <v>651</v>
      </c>
      <c r="F58" s="44" t="s">
        <v>171</v>
      </c>
      <c r="G58" s="189" t="s">
        <v>607</v>
      </c>
      <c r="H58" s="189" t="s">
        <v>608</v>
      </c>
      <c r="I58" s="44" t="s">
        <v>174</v>
      </c>
      <c r="J58" s="115" t="s">
        <v>197</v>
      </c>
      <c r="K58" s="30"/>
      <c r="L58" s="16"/>
      <c r="M58" s="16"/>
      <c r="N58" s="14"/>
      <c r="O58" s="15"/>
      <c r="P58" s="14"/>
      <c r="Q58" s="15"/>
      <c r="R58" s="15"/>
      <c r="S58" s="14"/>
      <c r="T58" s="14"/>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row>
    <row r="59" spans="1:294" ht="89.25" customHeight="1" x14ac:dyDescent="0.35">
      <c r="A59" s="65" t="s">
        <v>29</v>
      </c>
      <c r="B59" s="47" t="s">
        <v>339</v>
      </c>
      <c r="C59" s="47" t="s">
        <v>7</v>
      </c>
      <c r="D59" s="65" t="s">
        <v>188</v>
      </c>
      <c r="E59" s="49" t="s">
        <v>652</v>
      </c>
      <c r="F59" s="65" t="s">
        <v>171</v>
      </c>
      <c r="G59" s="49" t="s">
        <v>542</v>
      </c>
      <c r="H59" s="49" t="s">
        <v>543</v>
      </c>
      <c r="I59" s="65" t="s">
        <v>174</v>
      </c>
      <c r="J59" s="116" t="s">
        <v>196</v>
      </c>
      <c r="K59" s="30"/>
      <c r="L59" s="16"/>
      <c r="M59" s="16"/>
      <c r="N59" s="14"/>
      <c r="O59" s="15"/>
      <c r="P59" s="14"/>
      <c r="Q59" s="15"/>
      <c r="R59" s="15"/>
      <c r="S59" s="17"/>
      <c r="T59" s="14"/>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row>
    <row r="60" spans="1:294" ht="105" customHeight="1" x14ac:dyDescent="0.35">
      <c r="A60" s="192" t="s">
        <v>29</v>
      </c>
      <c r="B60" s="50" t="s">
        <v>339</v>
      </c>
      <c r="C60" s="50" t="s">
        <v>7</v>
      </c>
      <c r="D60" s="44" t="s">
        <v>185</v>
      </c>
      <c r="E60" s="191" t="s">
        <v>653</v>
      </c>
      <c r="F60" s="44" t="s">
        <v>52</v>
      </c>
      <c r="G60" s="51" t="s">
        <v>544</v>
      </c>
      <c r="H60" s="51" t="s">
        <v>195</v>
      </c>
      <c r="I60" s="44" t="s">
        <v>174</v>
      </c>
      <c r="J60" s="115" t="s">
        <v>194</v>
      </c>
      <c r="K60" s="30"/>
      <c r="L60" s="16"/>
      <c r="M60" s="16"/>
      <c r="N60" s="14"/>
      <c r="O60" s="15"/>
      <c r="P60" s="14"/>
      <c r="Q60" s="15"/>
      <c r="R60" s="15"/>
      <c r="S60" s="14"/>
      <c r="T60" s="14"/>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row>
    <row r="61" spans="1:294" ht="89.25" customHeight="1" x14ac:dyDescent="0.35">
      <c r="A61" s="65" t="s">
        <v>29</v>
      </c>
      <c r="B61" s="47" t="s">
        <v>63</v>
      </c>
      <c r="C61" s="47" t="s">
        <v>7</v>
      </c>
      <c r="D61" s="65" t="s">
        <v>185</v>
      </c>
      <c r="E61" s="49" t="s">
        <v>654</v>
      </c>
      <c r="F61" s="65" t="s">
        <v>52</v>
      </c>
      <c r="G61" s="49" t="s">
        <v>545</v>
      </c>
      <c r="H61" s="49" t="s">
        <v>193</v>
      </c>
      <c r="I61" s="65" t="s">
        <v>174</v>
      </c>
      <c r="J61" s="116" t="s">
        <v>507</v>
      </c>
      <c r="K61" s="30"/>
      <c r="L61" s="16"/>
      <c r="M61" s="16"/>
      <c r="N61" s="14"/>
      <c r="O61" s="15"/>
      <c r="P61" s="14"/>
      <c r="Q61" s="15"/>
      <c r="R61" s="15"/>
      <c r="S61" s="17"/>
      <c r="T61" s="14"/>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row>
    <row r="62" spans="1:294" ht="105" customHeight="1" x14ac:dyDescent="0.35">
      <c r="A62" s="192" t="s">
        <v>29</v>
      </c>
      <c r="B62" s="50" t="s">
        <v>63</v>
      </c>
      <c r="C62" s="50" t="s">
        <v>7</v>
      </c>
      <c r="D62" s="44" t="s">
        <v>188</v>
      </c>
      <c r="E62" s="191" t="s">
        <v>655</v>
      </c>
      <c r="F62" s="44" t="s">
        <v>171</v>
      </c>
      <c r="G62" s="51" t="s">
        <v>546</v>
      </c>
      <c r="H62" s="51" t="s">
        <v>192</v>
      </c>
      <c r="I62" s="44" t="s">
        <v>174</v>
      </c>
      <c r="J62" s="115" t="s">
        <v>508</v>
      </c>
      <c r="K62" s="30"/>
      <c r="L62" s="16"/>
      <c r="M62" s="16"/>
      <c r="N62" s="14"/>
      <c r="O62" s="15"/>
      <c r="P62" s="14"/>
      <c r="Q62" s="15"/>
      <c r="R62" s="15"/>
      <c r="S62" s="14"/>
      <c r="T62" s="14"/>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row>
    <row r="63" spans="1:294" ht="89.25" customHeight="1" x14ac:dyDescent="0.35">
      <c r="A63" s="65" t="s">
        <v>29</v>
      </c>
      <c r="B63" s="47" t="s">
        <v>63</v>
      </c>
      <c r="C63" s="47" t="s">
        <v>7</v>
      </c>
      <c r="D63" s="65" t="s">
        <v>188</v>
      </c>
      <c r="E63" s="49" t="s">
        <v>656</v>
      </c>
      <c r="F63" s="65" t="s">
        <v>171</v>
      </c>
      <c r="G63" s="49" t="s">
        <v>547</v>
      </c>
      <c r="H63" s="49" t="s">
        <v>191</v>
      </c>
      <c r="I63" s="65" t="s">
        <v>174</v>
      </c>
      <c r="J63" s="116" t="s">
        <v>509</v>
      </c>
      <c r="K63" s="30"/>
      <c r="L63" s="16"/>
      <c r="M63" s="16"/>
      <c r="N63" s="14"/>
      <c r="O63" s="15"/>
      <c r="P63" s="14"/>
      <c r="Q63" s="15"/>
      <c r="R63" s="15"/>
      <c r="S63" s="17"/>
      <c r="T63" s="14"/>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row>
    <row r="64" spans="1:294" ht="105" customHeight="1" x14ac:dyDescent="0.35">
      <c r="A64" s="192" t="s">
        <v>29</v>
      </c>
      <c r="B64" s="50" t="s">
        <v>63</v>
      </c>
      <c r="C64" s="50" t="s">
        <v>7</v>
      </c>
      <c r="D64" s="44" t="s">
        <v>188</v>
      </c>
      <c r="E64" s="191" t="s">
        <v>657</v>
      </c>
      <c r="F64" s="44" t="s">
        <v>171</v>
      </c>
      <c r="G64" s="51" t="s">
        <v>548</v>
      </c>
      <c r="H64" s="51" t="s">
        <v>190</v>
      </c>
      <c r="I64" s="44" t="s">
        <v>50</v>
      </c>
      <c r="J64" s="115" t="s">
        <v>510</v>
      </c>
      <c r="K64" s="30"/>
      <c r="L64" s="16"/>
      <c r="M64" s="16"/>
      <c r="N64" s="14"/>
      <c r="O64" s="15"/>
      <c r="P64" s="14"/>
      <c r="Q64" s="15"/>
      <c r="R64" s="15"/>
      <c r="S64" s="14"/>
      <c r="T64" s="14"/>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c r="JE64" s="30"/>
      <c r="JF64" s="30"/>
      <c r="JG64" s="30"/>
      <c r="JH64" s="30"/>
      <c r="JI64" s="30"/>
      <c r="JJ64" s="30"/>
      <c r="JK64" s="30"/>
      <c r="JL64" s="30"/>
      <c r="JM64" s="30"/>
      <c r="JN64" s="30"/>
      <c r="JO64" s="30"/>
      <c r="JP64" s="30"/>
      <c r="JQ64" s="30"/>
      <c r="JR64" s="30"/>
      <c r="JS64" s="30"/>
      <c r="JT64" s="30"/>
      <c r="JU64" s="30"/>
      <c r="JV64" s="30"/>
      <c r="JW64" s="30"/>
      <c r="JX64" s="30"/>
      <c r="JY64" s="30"/>
      <c r="JZ64" s="30"/>
      <c r="KA64" s="30"/>
      <c r="KB64" s="30"/>
      <c r="KC64" s="30"/>
      <c r="KD64" s="30"/>
      <c r="KE64" s="30"/>
      <c r="KF64" s="30"/>
      <c r="KG64" s="30"/>
      <c r="KH64" s="30"/>
    </row>
    <row r="65" spans="1:294" ht="89.25" customHeight="1" x14ac:dyDescent="0.35">
      <c r="A65" s="65" t="s">
        <v>29</v>
      </c>
      <c r="B65" s="47" t="s">
        <v>59</v>
      </c>
      <c r="C65" s="47" t="s">
        <v>7</v>
      </c>
      <c r="D65" s="65" t="s">
        <v>188</v>
      </c>
      <c r="E65" s="49" t="s">
        <v>658</v>
      </c>
      <c r="F65" s="65" t="s">
        <v>171</v>
      </c>
      <c r="G65" s="49" t="s">
        <v>549</v>
      </c>
      <c r="H65" s="49" t="s">
        <v>189</v>
      </c>
      <c r="I65" s="65" t="s">
        <v>174</v>
      </c>
      <c r="J65" s="116" t="s">
        <v>511</v>
      </c>
      <c r="K65" s="30"/>
      <c r="L65" s="16"/>
      <c r="M65" s="16"/>
      <c r="N65" s="14"/>
      <c r="O65" s="15"/>
      <c r="P65" s="14"/>
      <c r="Q65" s="15"/>
      <c r="R65" s="15"/>
      <c r="S65" s="17"/>
      <c r="T65" s="14"/>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row>
    <row r="66" spans="1:294" ht="105" customHeight="1" x14ac:dyDescent="0.35">
      <c r="A66" s="192" t="s">
        <v>29</v>
      </c>
      <c r="B66" s="50" t="s">
        <v>59</v>
      </c>
      <c r="C66" s="50" t="s">
        <v>7</v>
      </c>
      <c r="D66" s="44" t="s">
        <v>188</v>
      </c>
      <c r="E66" s="191" t="s">
        <v>659</v>
      </c>
      <c r="F66" s="44" t="s">
        <v>171</v>
      </c>
      <c r="G66" s="51" t="s">
        <v>550</v>
      </c>
      <c r="H66" s="51" t="s">
        <v>187</v>
      </c>
      <c r="I66" s="44" t="s">
        <v>174</v>
      </c>
      <c r="J66" s="115" t="s">
        <v>186</v>
      </c>
      <c r="K66" s="30"/>
      <c r="L66" s="16"/>
      <c r="M66" s="16"/>
      <c r="N66" s="14"/>
      <c r="O66" s="15"/>
      <c r="P66" s="14"/>
      <c r="Q66" s="15"/>
      <c r="R66" s="15"/>
      <c r="S66" s="14"/>
      <c r="T66" s="14"/>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c r="KD66" s="30"/>
      <c r="KE66" s="30"/>
      <c r="KF66" s="30"/>
      <c r="KG66" s="30"/>
      <c r="KH66" s="30"/>
    </row>
    <row r="67" spans="1:294" ht="89.25" customHeight="1" x14ac:dyDescent="0.35">
      <c r="A67" s="65" t="s">
        <v>29</v>
      </c>
      <c r="B67" s="47" t="s">
        <v>59</v>
      </c>
      <c r="C67" s="47" t="s">
        <v>7</v>
      </c>
      <c r="D67" s="65" t="s">
        <v>185</v>
      </c>
      <c r="E67" s="49" t="s">
        <v>660</v>
      </c>
      <c r="F67" s="65" t="s">
        <v>52</v>
      </c>
      <c r="G67" s="49" t="s">
        <v>551</v>
      </c>
      <c r="H67" s="49" t="s">
        <v>552</v>
      </c>
      <c r="I67" s="65" t="s">
        <v>174</v>
      </c>
      <c r="J67" s="116"/>
      <c r="K67" s="30"/>
      <c r="L67" s="16"/>
      <c r="M67" s="16"/>
      <c r="N67" s="14"/>
      <c r="O67" s="15"/>
      <c r="P67" s="14"/>
      <c r="Q67" s="15"/>
      <c r="R67" s="15"/>
      <c r="S67" s="17"/>
      <c r="T67" s="14"/>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c r="KD67" s="30"/>
      <c r="KE67" s="30"/>
      <c r="KF67" s="30"/>
      <c r="KG67" s="30"/>
      <c r="KH67" s="30"/>
    </row>
    <row r="68" spans="1:294" ht="105" customHeight="1" x14ac:dyDescent="0.35">
      <c r="A68" s="192" t="s">
        <v>29</v>
      </c>
      <c r="B68" s="50" t="s">
        <v>340</v>
      </c>
      <c r="C68" s="50" t="s">
        <v>7</v>
      </c>
      <c r="D68" s="44" t="s">
        <v>184</v>
      </c>
      <c r="E68" s="191" t="s">
        <v>661</v>
      </c>
      <c r="F68" s="44" t="s">
        <v>52</v>
      </c>
      <c r="G68" s="51" t="s">
        <v>553</v>
      </c>
      <c r="H68" s="51" t="s">
        <v>183</v>
      </c>
      <c r="I68" s="44" t="s">
        <v>50</v>
      </c>
      <c r="J68" s="115" t="s">
        <v>182</v>
      </c>
      <c r="K68" s="30"/>
      <c r="L68" s="16"/>
      <c r="M68" s="16"/>
      <c r="N68" s="14"/>
      <c r="O68" s="15"/>
      <c r="P68" s="14"/>
      <c r="Q68" s="15"/>
      <c r="R68" s="15"/>
      <c r="S68" s="14"/>
      <c r="T68" s="14"/>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c r="KD68" s="30"/>
      <c r="KE68" s="30"/>
      <c r="KF68" s="30"/>
      <c r="KG68" s="30"/>
      <c r="KH68" s="30"/>
    </row>
    <row r="69" spans="1:294" ht="89.25" customHeight="1" x14ac:dyDescent="0.35">
      <c r="A69" s="65" t="s">
        <v>29</v>
      </c>
      <c r="B69" s="47" t="s">
        <v>340</v>
      </c>
      <c r="C69" s="47" t="s">
        <v>7</v>
      </c>
      <c r="D69" s="65" t="s">
        <v>181</v>
      </c>
      <c r="E69" s="49" t="s">
        <v>662</v>
      </c>
      <c r="F69" s="65" t="s">
        <v>52</v>
      </c>
      <c r="G69" s="49" t="s">
        <v>554</v>
      </c>
      <c r="H69" s="49" t="s">
        <v>180</v>
      </c>
      <c r="I69" s="65" t="s">
        <v>174</v>
      </c>
      <c r="J69" s="116" t="s">
        <v>179</v>
      </c>
      <c r="K69" s="30"/>
      <c r="L69" s="16"/>
      <c r="M69" s="16"/>
      <c r="N69" s="14"/>
      <c r="O69" s="15"/>
      <c r="P69" s="14"/>
      <c r="Q69" s="15"/>
      <c r="R69" s="15"/>
      <c r="S69" s="17"/>
      <c r="T69" s="14"/>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c r="KD69" s="30"/>
      <c r="KE69" s="30"/>
      <c r="KF69" s="30"/>
      <c r="KG69" s="30"/>
      <c r="KH69" s="30"/>
    </row>
    <row r="70" spans="1:294" ht="105" customHeight="1" x14ac:dyDescent="0.35">
      <c r="A70" s="192" t="s">
        <v>29</v>
      </c>
      <c r="B70" s="50" t="s">
        <v>340</v>
      </c>
      <c r="C70" s="50" t="s">
        <v>7</v>
      </c>
      <c r="D70" s="44" t="s">
        <v>178</v>
      </c>
      <c r="E70" s="191" t="s">
        <v>663</v>
      </c>
      <c r="F70" s="44" t="s">
        <v>52</v>
      </c>
      <c r="G70" s="51" t="s">
        <v>177</v>
      </c>
      <c r="H70" s="51"/>
      <c r="I70" s="44" t="s">
        <v>407</v>
      </c>
      <c r="J70" s="115" t="s">
        <v>176</v>
      </c>
      <c r="K70" s="30"/>
      <c r="L70" s="16"/>
      <c r="M70" s="16"/>
      <c r="N70" s="14"/>
      <c r="O70" s="15"/>
      <c r="P70" s="14"/>
      <c r="Q70" s="15"/>
      <c r="R70" s="15"/>
      <c r="S70" s="14"/>
      <c r="T70" s="14"/>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row>
    <row r="71" spans="1:294" ht="89.25" customHeight="1" x14ac:dyDescent="0.35">
      <c r="A71" s="65" t="s">
        <v>29</v>
      </c>
      <c r="B71" s="47" t="s">
        <v>340</v>
      </c>
      <c r="C71" s="47" t="s">
        <v>7</v>
      </c>
      <c r="D71" s="65" t="s">
        <v>175</v>
      </c>
      <c r="E71" s="49" t="s">
        <v>664</v>
      </c>
      <c r="F71" s="65" t="s">
        <v>171</v>
      </c>
      <c r="G71" s="190" t="s">
        <v>555</v>
      </c>
      <c r="H71" s="190" t="s">
        <v>77</v>
      </c>
      <c r="I71" s="65" t="s">
        <v>50</v>
      </c>
      <c r="J71" s="116" t="s">
        <v>512</v>
      </c>
      <c r="K71" s="30"/>
      <c r="L71" s="16"/>
      <c r="M71" s="16"/>
      <c r="N71" s="14"/>
      <c r="O71" s="15"/>
      <c r="P71" s="14"/>
      <c r="Q71" s="15"/>
      <c r="R71" s="15"/>
      <c r="S71" s="17"/>
      <c r="T71" s="14"/>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c r="KD71" s="30"/>
      <c r="KE71" s="30"/>
      <c r="KF71" s="30"/>
      <c r="KG71" s="30"/>
      <c r="KH71" s="30"/>
    </row>
    <row r="72" spans="1:294" ht="105" customHeight="1" x14ac:dyDescent="0.35">
      <c r="A72" s="192" t="s">
        <v>29</v>
      </c>
      <c r="B72" s="50" t="s">
        <v>340</v>
      </c>
      <c r="C72" s="50" t="s">
        <v>7</v>
      </c>
      <c r="D72" s="44" t="s">
        <v>172</v>
      </c>
      <c r="E72" s="191" t="s">
        <v>665</v>
      </c>
      <c r="F72" s="44" t="s">
        <v>171</v>
      </c>
      <c r="G72" s="189" t="s">
        <v>556</v>
      </c>
      <c r="H72" s="51"/>
      <c r="I72" s="44" t="s">
        <v>174</v>
      </c>
      <c r="J72" s="115" t="s">
        <v>513</v>
      </c>
      <c r="K72" s="30"/>
      <c r="L72" s="16"/>
      <c r="M72" s="16"/>
      <c r="N72" s="14"/>
      <c r="O72" s="15"/>
      <c r="P72" s="14"/>
      <c r="Q72" s="15"/>
      <c r="R72" s="15"/>
      <c r="S72" s="14"/>
      <c r="T72" s="14"/>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c r="KD72" s="30"/>
      <c r="KE72" s="30"/>
      <c r="KF72" s="30"/>
      <c r="KG72" s="30"/>
      <c r="KH72" s="30"/>
    </row>
    <row r="73" spans="1:294" ht="89.25" customHeight="1" x14ac:dyDescent="0.35">
      <c r="A73" s="65" t="s">
        <v>29</v>
      </c>
      <c r="B73" s="47" t="s">
        <v>340</v>
      </c>
      <c r="C73" s="47" t="s">
        <v>7</v>
      </c>
      <c r="D73" s="65" t="s">
        <v>172</v>
      </c>
      <c r="E73" s="49" t="s">
        <v>666</v>
      </c>
      <c r="F73" s="65" t="s">
        <v>171</v>
      </c>
      <c r="G73" s="190" t="s">
        <v>557</v>
      </c>
      <c r="H73" s="49"/>
      <c r="I73" s="65" t="s">
        <v>50</v>
      </c>
      <c r="J73" s="116" t="s">
        <v>170</v>
      </c>
      <c r="K73" s="30"/>
      <c r="L73" s="16"/>
      <c r="M73" s="16"/>
      <c r="N73" s="14"/>
      <c r="O73" s="15"/>
      <c r="P73" s="14"/>
      <c r="Q73" s="15"/>
      <c r="R73" s="15"/>
      <c r="S73" s="17"/>
      <c r="T73" s="14"/>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row>
    <row r="74" spans="1:294" ht="105" customHeight="1" x14ac:dyDescent="0.35">
      <c r="A74" s="192" t="s">
        <v>29</v>
      </c>
      <c r="B74" s="50" t="s">
        <v>366</v>
      </c>
      <c r="C74" s="50" t="s">
        <v>7</v>
      </c>
      <c r="D74" s="44" t="s">
        <v>172</v>
      </c>
      <c r="E74" s="191" t="s">
        <v>714</v>
      </c>
      <c r="F74" s="44" t="s">
        <v>171</v>
      </c>
      <c r="G74" s="51" t="s">
        <v>558</v>
      </c>
      <c r="H74" s="51"/>
      <c r="I74" s="44" t="s">
        <v>367</v>
      </c>
      <c r="J74" s="115" t="s">
        <v>514</v>
      </c>
      <c r="K74" s="30"/>
      <c r="L74" s="16"/>
      <c r="M74" s="16"/>
      <c r="N74" s="14"/>
      <c r="O74" s="15"/>
      <c r="P74" s="14"/>
      <c r="Q74" s="15"/>
      <c r="R74" s="15"/>
      <c r="S74" s="14"/>
      <c r="T74" s="14"/>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row>
    <row r="75" spans="1:294" ht="186.75" customHeight="1" x14ac:dyDescent="0.35">
      <c r="A75" s="65" t="s">
        <v>29</v>
      </c>
      <c r="B75" s="47" t="s">
        <v>366</v>
      </c>
      <c r="C75" s="47" t="s">
        <v>7</v>
      </c>
      <c r="D75" s="65" t="s">
        <v>175</v>
      </c>
      <c r="E75" s="49" t="s">
        <v>715</v>
      </c>
      <c r="F75" s="65" t="s">
        <v>171</v>
      </c>
      <c r="G75" s="49" t="s">
        <v>519</v>
      </c>
      <c r="H75" s="49"/>
      <c r="I75" s="65" t="s">
        <v>50</v>
      </c>
      <c r="J75" s="65"/>
      <c r="K75" s="30"/>
      <c r="L75" s="16"/>
      <c r="M75" s="16"/>
      <c r="N75" s="14"/>
      <c r="O75" s="15"/>
      <c r="P75" s="14"/>
      <c r="Q75" s="15"/>
      <c r="R75" s="15"/>
      <c r="S75" s="17"/>
      <c r="T75" s="14"/>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row>
    <row r="76" spans="1:294" ht="199.5" customHeight="1" x14ac:dyDescent="0.35">
      <c r="A76" s="192" t="s">
        <v>29</v>
      </c>
      <c r="B76" s="50" t="s">
        <v>366</v>
      </c>
      <c r="C76" s="50" t="s">
        <v>7</v>
      </c>
      <c r="D76" s="44" t="s">
        <v>172</v>
      </c>
      <c r="E76" s="191" t="s">
        <v>716</v>
      </c>
      <c r="F76" s="44" t="s">
        <v>171</v>
      </c>
      <c r="G76" s="51" t="s">
        <v>520</v>
      </c>
      <c r="H76" s="51"/>
      <c r="I76" s="44" t="s">
        <v>50</v>
      </c>
      <c r="J76" s="44"/>
      <c r="K76" s="30"/>
      <c r="L76" s="16"/>
      <c r="M76" s="16"/>
      <c r="N76" s="14"/>
      <c r="O76" s="15"/>
      <c r="P76" s="14"/>
      <c r="Q76" s="15"/>
      <c r="R76" s="15"/>
      <c r="S76" s="14"/>
      <c r="T76" s="14"/>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row>
    <row r="77" spans="1:294" ht="167.25" customHeight="1" x14ac:dyDescent="0.35">
      <c r="A77" s="65" t="s">
        <v>29</v>
      </c>
      <c r="B77" s="47" t="s">
        <v>366</v>
      </c>
      <c r="C77" s="47" t="s">
        <v>7</v>
      </c>
      <c r="D77" s="65" t="s">
        <v>172</v>
      </c>
      <c r="E77" s="49" t="s">
        <v>717</v>
      </c>
      <c r="F77" s="65" t="s">
        <v>171</v>
      </c>
      <c r="G77" s="49" t="s">
        <v>559</v>
      </c>
      <c r="H77" s="49"/>
      <c r="I77" s="65" t="s">
        <v>367</v>
      </c>
      <c r="J77" s="65"/>
      <c r="K77" s="30"/>
      <c r="L77" s="16"/>
      <c r="M77" s="16"/>
      <c r="N77" s="14"/>
      <c r="O77" s="15"/>
      <c r="P77" s="14"/>
      <c r="Q77" s="15"/>
      <c r="R77" s="15"/>
      <c r="S77" s="17"/>
      <c r="T77" s="14"/>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row>
    <row r="78" spans="1:294" ht="293.25" customHeight="1" x14ac:dyDescent="0.35">
      <c r="A78" s="192" t="s">
        <v>29</v>
      </c>
      <c r="B78" s="50" t="s">
        <v>366</v>
      </c>
      <c r="C78" s="50" t="s">
        <v>7</v>
      </c>
      <c r="D78" s="44" t="s">
        <v>175</v>
      </c>
      <c r="E78" s="191" t="s">
        <v>718</v>
      </c>
      <c r="F78" s="44" t="s">
        <v>171</v>
      </c>
      <c r="G78" s="51" t="s">
        <v>560</v>
      </c>
      <c r="H78" s="51"/>
      <c r="I78" s="44" t="s">
        <v>367</v>
      </c>
      <c r="J78" s="44"/>
      <c r="K78" s="30"/>
      <c r="L78" s="16"/>
      <c r="M78" s="16"/>
      <c r="N78" s="14"/>
      <c r="O78" s="15"/>
      <c r="P78" s="14"/>
      <c r="Q78" s="15"/>
      <c r="R78" s="15"/>
      <c r="S78" s="14"/>
      <c r="T78" s="14"/>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row>
    <row r="79" spans="1:294" ht="276.75" customHeight="1" x14ac:dyDescent="0.35">
      <c r="A79" s="65" t="s">
        <v>29</v>
      </c>
      <c r="B79" s="47" t="s">
        <v>366</v>
      </c>
      <c r="C79" s="47" t="s">
        <v>7</v>
      </c>
      <c r="D79" s="65" t="s">
        <v>175</v>
      </c>
      <c r="E79" s="49" t="s">
        <v>719</v>
      </c>
      <c r="F79" s="65" t="s">
        <v>171</v>
      </c>
      <c r="G79" s="49" t="s">
        <v>521</v>
      </c>
      <c r="H79" s="49"/>
      <c r="I79" s="65" t="s">
        <v>367</v>
      </c>
      <c r="J79" s="116" t="s">
        <v>515</v>
      </c>
      <c r="K79" s="30"/>
      <c r="L79" s="16"/>
      <c r="M79" s="16"/>
      <c r="N79" s="14"/>
      <c r="O79" s="15"/>
      <c r="P79" s="14"/>
      <c r="Q79" s="15"/>
      <c r="R79" s="15"/>
      <c r="S79" s="17"/>
      <c r="T79" s="14"/>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row>
    <row r="80" spans="1:294" ht="184.5" customHeight="1" x14ac:dyDescent="0.35">
      <c r="A80" s="192" t="s">
        <v>29</v>
      </c>
      <c r="B80" s="50" t="s">
        <v>366</v>
      </c>
      <c r="C80" s="50" t="s">
        <v>7</v>
      </c>
      <c r="D80" s="44" t="s">
        <v>175</v>
      </c>
      <c r="E80" s="191" t="s">
        <v>667</v>
      </c>
      <c r="F80" s="44" t="s">
        <v>52</v>
      </c>
      <c r="G80" s="51" t="s">
        <v>616</v>
      </c>
      <c r="H80" s="51" t="s">
        <v>617</v>
      </c>
      <c r="I80" s="44" t="s">
        <v>50</v>
      </c>
      <c r="J80" s="115" t="s">
        <v>387</v>
      </c>
      <c r="K80" s="30"/>
      <c r="L80" s="16"/>
      <c r="M80" s="16"/>
      <c r="N80" s="14"/>
      <c r="O80" s="15"/>
      <c r="P80" s="14"/>
      <c r="Q80" s="15"/>
      <c r="R80" s="15"/>
      <c r="S80" s="14"/>
      <c r="T80" s="14"/>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row>
    <row r="81" spans="1:294" ht="103.5" customHeight="1" x14ac:dyDescent="0.35">
      <c r="A81" s="65" t="s">
        <v>29</v>
      </c>
      <c r="B81" s="47" t="s">
        <v>338</v>
      </c>
      <c r="C81" s="47" t="s">
        <v>393</v>
      </c>
      <c r="D81" s="65" t="s">
        <v>219</v>
      </c>
      <c r="E81" s="49" t="s">
        <v>668</v>
      </c>
      <c r="F81" s="65" t="s">
        <v>52</v>
      </c>
      <c r="G81" s="190" t="s">
        <v>614</v>
      </c>
      <c r="H81" s="190" t="s">
        <v>615</v>
      </c>
      <c r="I81" s="65" t="s">
        <v>406</v>
      </c>
      <c r="J81" s="116" t="s">
        <v>233</v>
      </c>
      <c r="K81" s="30"/>
      <c r="L81" s="16"/>
      <c r="M81" s="16"/>
      <c r="N81" s="14"/>
      <c r="O81" s="15"/>
      <c r="P81" s="14"/>
      <c r="Q81" s="15"/>
      <c r="R81" s="15"/>
      <c r="S81" s="17"/>
      <c r="T81" s="14"/>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row>
    <row r="82" spans="1:294" ht="105" customHeight="1" x14ac:dyDescent="0.35">
      <c r="A82" s="192" t="s">
        <v>29</v>
      </c>
      <c r="B82" s="50" t="s">
        <v>338</v>
      </c>
      <c r="C82" s="50" t="s">
        <v>393</v>
      </c>
      <c r="D82" s="44" t="s">
        <v>219</v>
      </c>
      <c r="E82" s="191" t="s">
        <v>669</v>
      </c>
      <c r="F82" s="44" t="s">
        <v>52</v>
      </c>
      <c r="G82" s="189" t="s">
        <v>561</v>
      </c>
      <c r="H82" s="51" t="s">
        <v>232</v>
      </c>
      <c r="I82" s="44" t="s">
        <v>406</v>
      </c>
      <c r="J82" s="115" t="s">
        <v>231</v>
      </c>
      <c r="K82" s="30"/>
      <c r="L82" s="16"/>
      <c r="M82" s="16"/>
      <c r="N82" s="14"/>
      <c r="O82" s="15"/>
      <c r="P82" s="14"/>
      <c r="Q82" s="15"/>
      <c r="R82" s="15"/>
      <c r="S82" s="14"/>
      <c r="T82" s="14"/>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row>
    <row r="83" spans="1:294" ht="89.25" customHeight="1" x14ac:dyDescent="0.35">
      <c r="A83" s="65" t="s">
        <v>29</v>
      </c>
      <c r="B83" s="47" t="s">
        <v>338</v>
      </c>
      <c r="C83" s="47" t="s">
        <v>393</v>
      </c>
      <c r="D83" s="65" t="s">
        <v>219</v>
      </c>
      <c r="E83" s="49" t="s">
        <v>670</v>
      </c>
      <c r="F83" s="65" t="s">
        <v>52</v>
      </c>
      <c r="G83" s="49" t="s">
        <v>230</v>
      </c>
      <c r="H83" s="49" t="s">
        <v>229</v>
      </c>
      <c r="I83" s="65" t="s">
        <v>406</v>
      </c>
      <c r="J83" s="116" t="s">
        <v>228</v>
      </c>
      <c r="K83" s="30"/>
      <c r="L83" s="16"/>
      <c r="M83" s="16"/>
      <c r="N83" s="14"/>
      <c r="O83" s="15"/>
      <c r="P83" s="14"/>
      <c r="Q83" s="15"/>
      <c r="R83" s="15"/>
      <c r="S83" s="17"/>
      <c r="T83" s="14"/>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row>
    <row r="84" spans="1:294" ht="105" customHeight="1" x14ac:dyDescent="0.35">
      <c r="A84" s="192" t="s">
        <v>29</v>
      </c>
      <c r="B84" s="50" t="s">
        <v>338</v>
      </c>
      <c r="C84" s="50" t="s">
        <v>393</v>
      </c>
      <c r="D84" s="44" t="s">
        <v>224</v>
      </c>
      <c r="E84" s="191" t="s">
        <v>671</v>
      </c>
      <c r="F84" s="44" t="s">
        <v>52</v>
      </c>
      <c r="G84" s="189" t="s">
        <v>562</v>
      </c>
      <c r="H84" s="189" t="s">
        <v>563</v>
      </c>
      <c r="I84" s="44" t="s">
        <v>406</v>
      </c>
      <c r="J84" s="115" t="s">
        <v>227</v>
      </c>
      <c r="K84" s="30"/>
      <c r="L84" s="16"/>
      <c r="M84" s="16"/>
      <c r="N84" s="14"/>
      <c r="O84" s="15"/>
      <c r="P84" s="14"/>
      <c r="Q84" s="15"/>
      <c r="R84" s="15"/>
      <c r="S84" s="14"/>
      <c r="T84" s="14"/>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row>
    <row r="85" spans="1:294" ht="89.25" customHeight="1" x14ac:dyDescent="0.35">
      <c r="A85" s="65" t="s">
        <v>29</v>
      </c>
      <c r="B85" s="47" t="s">
        <v>338</v>
      </c>
      <c r="C85" s="47" t="s">
        <v>393</v>
      </c>
      <c r="D85" s="65" t="s">
        <v>224</v>
      </c>
      <c r="E85" s="49" t="s">
        <v>672</v>
      </c>
      <c r="F85" s="65" t="s">
        <v>52</v>
      </c>
      <c r="G85" s="49" t="s">
        <v>564</v>
      </c>
      <c r="H85" s="49" t="s">
        <v>565</v>
      </c>
      <c r="I85" s="65" t="s">
        <v>406</v>
      </c>
      <c r="J85" s="116" t="s">
        <v>226</v>
      </c>
      <c r="K85" s="30"/>
      <c r="L85" s="16"/>
      <c r="M85" s="16"/>
      <c r="N85" s="14"/>
      <c r="O85" s="15"/>
      <c r="P85" s="14"/>
      <c r="Q85" s="15"/>
      <c r="R85" s="15"/>
      <c r="S85" s="17"/>
      <c r="T85" s="14"/>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row>
    <row r="86" spans="1:294" ht="105" customHeight="1" x14ac:dyDescent="0.35">
      <c r="A86" s="192" t="s">
        <v>29</v>
      </c>
      <c r="B86" s="50" t="s">
        <v>338</v>
      </c>
      <c r="C86" s="50" t="s">
        <v>393</v>
      </c>
      <c r="D86" s="44" t="s">
        <v>224</v>
      </c>
      <c r="E86" s="191" t="s">
        <v>673</v>
      </c>
      <c r="F86" s="44" t="s">
        <v>52</v>
      </c>
      <c r="G86" s="189" t="s">
        <v>566</v>
      </c>
      <c r="H86" s="189" t="s">
        <v>567</v>
      </c>
      <c r="I86" s="44" t="s">
        <v>406</v>
      </c>
      <c r="J86" s="115" t="s">
        <v>225</v>
      </c>
      <c r="K86" s="30"/>
      <c r="L86" s="16"/>
      <c r="M86" s="16"/>
      <c r="N86" s="14"/>
      <c r="O86" s="15"/>
      <c r="P86" s="14"/>
      <c r="Q86" s="15"/>
      <c r="R86" s="15"/>
      <c r="S86" s="14"/>
      <c r="T86" s="14"/>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row>
    <row r="87" spans="1:294" ht="89.25" customHeight="1" x14ac:dyDescent="0.35">
      <c r="A87" s="65" t="s">
        <v>29</v>
      </c>
      <c r="B87" s="47" t="s">
        <v>338</v>
      </c>
      <c r="C87" s="47" t="s">
        <v>393</v>
      </c>
      <c r="D87" s="65" t="s">
        <v>223</v>
      </c>
      <c r="E87" s="49" t="s">
        <v>674</v>
      </c>
      <c r="F87" s="65" t="s">
        <v>52</v>
      </c>
      <c r="G87" s="49" t="s">
        <v>568</v>
      </c>
      <c r="H87" s="49" t="s">
        <v>569</v>
      </c>
      <c r="I87" s="65" t="s">
        <v>406</v>
      </c>
      <c r="J87" s="116" t="s">
        <v>222</v>
      </c>
      <c r="K87" s="30"/>
      <c r="L87" s="16"/>
      <c r="M87" s="16"/>
      <c r="N87" s="14"/>
      <c r="O87" s="15"/>
      <c r="P87" s="14"/>
      <c r="Q87" s="15"/>
      <c r="R87" s="15"/>
      <c r="S87" s="17"/>
      <c r="T87" s="14"/>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row>
    <row r="88" spans="1:294" ht="105" customHeight="1" x14ac:dyDescent="0.35">
      <c r="A88" s="192" t="s">
        <v>29</v>
      </c>
      <c r="B88" s="50" t="s">
        <v>339</v>
      </c>
      <c r="C88" s="50" t="s">
        <v>393</v>
      </c>
      <c r="D88" s="44" t="s">
        <v>216</v>
      </c>
      <c r="E88" s="191" t="s">
        <v>675</v>
      </c>
      <c r="F88" s="44" t="s">
        <v>52</v>
      </c>
      <c r="G88" s="189" t="s">
        <v>570</v>
      </c>
      <c r="H88" s="189" t="s">
        <v>571</v>
      </c>
      <c r="I88" s="44" t="s">
        <v>407</v>
      </c>
      <c r="J88" s="115" t="s">
        <v>221</v>
      </c>
      <c r="K88" s="30"/>
      <c r="L88" s="16"/>
      <c r="M88" s="16"/>
      <c r="N88" s="14"/>
      <c r="O88" s="15"/>
      <c r="P88" s="14"/>
      <c r="Q88" s="15"/>
      <c r="R88" s="15"/>
      <c r="S88" s="14"/>
      <c r="T88" s="14"/>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row>
    <row r="89" spans="1:294" ht="89.25" customHeight="1" x14ac:dyDescent="0.35">
      <c r="A89" s="65" t="s">
        <v>29</v>
      </c>
      <c r="B89" s="47" t="s">
        <v>339</v>
      </c>
      <c r="C89" s="47" t="s">
        <v>393</v>
      </c>
      <c r="D89" s="65" t="s">
        <v>216</v>
      </c>
      <c r="E89" s="49" t="s">
        <v>676</v>
      </c>
      <c r="F89" s="65" t="s">
        <v>52</v>
      </c>
      <c r="G89" s="49" t="s">
        <v>572</v>
      </c>
      <c r="H89" s="49" t="s">
        <v>573</v>
      </c>
      <c r="I89" s="65" t="s">
        <v>50</v>
      </c>
      <c r="J89" s="116" t="s">
        <v>220</v>
      </c>
      <c r="K89" s="30"/>
      <c r="L89" s="16"/>
      <c r="M89" s="16"/>
      <c r="N89" s="14"/>
      <c r="O89" s="15"/>
      <c r="P89" s="14"/>
      <c r="Q89" s="15"/>
      <c r="R89" s="15"/>
      <c r="S89" s="17"/>
      <c r="T89" s="14"/>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row>
    <row r="90" spans="1:294" ht="105" customHeight="1" x14ac:dyDescent="0.35">
      <c r="A90" s="192" t="s">
        <v>29</v>
      </c>
      <c r="B90" s="50" t="s">
        <v>339</v>
      </c>
      <c r="C90" s="50" t="s">
        <v>393</v>
      </c>
      <c r="D90" s="44" t="s">
        <v>219</v>
      </c>
      <c r="E90" s="191" t="s">
        <v>677</v>
      </c>
      <c r="F90" s="44" t="s">
        <v>52</v>
      </c>
      <c r="G90" s="189" t="s">
        <v>574</v>
      </c>
      <c r="H90" s="189" t="s">
        <v>575</v>
      </c>
      <c r="I90" s="44" t="s">
        <v>369</v>
      </c>
      <c r="J90" s="115" t="s">
        <v>218</v>
      </c>
      <c r="K90" s="30"/>
      <c r="L90" s="16"/>
      <c r="M90" s="16"/>
      <c r="N90" s="14"/>
      <c r="O90" s="15"/>
      <c r="P90" s="14"/>
      <c r="Q90" s="15"/>
      <c r="R90" s="15"/>
      <c r="S90" s="14"/>
      <c r="T90" s="14"/>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row>
    <row r="91" spans="1:294" ht="89.25" customHeight="1" x14ac:dyDescent="0.35">
      <c r="A91" s="65" t="s">
        <v>29</v>
      </c>
      <c r="B91" s="47" t="s">
        <v>63</v>
      </c>
      <c r="C91" s="47" t="s">
        <v>393</v>
      </c>
      <c r="D91" s="65" t="s">
        <v>217</v>
      </c>
      <c r="E91" s="49" t="s">
        <v>678</v>
      </c>
      <c r="F91" s="65" t="s">
        <v>52</v>
      </c>
      <c r="G91" s="190" t="s">
        <v>576</v>
      </c>
      <c r="H91" s="190" t="s">
        <v>577</v>
      </c>
      <c r="I91" s="65" t="s">
        <v>406</v>
      </c>
      <c r="J91" s="116" t="s">
        <v>516</v>
      </c>
      <c r="K91" s="30"/>
      <c r="L91" s="16"/>
      <c r="M91" s="16"/>
      <c r="N91" s="14"/>
      <c r="O91" s="15"/>
      <c r="P91" s="14"/>
      <c r="Q91" s="15"/>
      <c r="R91" s="15"/>
      <c r="S91" s="17"/>
      <c r="T91" s="14"/>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row>
    <row r="92" spans="1:294" ht="105" customHeight="1" x14ac:dyDescent="0.35">
      <c r="A92" s="192" t="s">
        <v>29</v>
      </c>
      <c r="B92" s="50" t="s">
        <v>63</v>
      </c>
      <c r="C92" s="50" t="s">
        <v>393</v>
      </c>
      <c r="D92" s="44" t="s">
        <v>216</v>
      </c>
      <c r="E92" s="191" t="s">
        <v>679</v>
      </c>
      <c r="F92" s="44" t="s">
        <v>52</v>
      </c>
      <c r="G92" s="189" t="s">
        <v>578</v>
      </c>
      <c r="H92" s="189" t="s">
        <v>579</v>
      </c>
      <c r="I92" s="44" t="s">
        <v>369</v>
      </c>
      <c r="J92" s="115" t="s">
        <v>215</v>
      </c>
      <c r="K92" s="30"/>
      <c r="L92" s="16"/>
      <c r="M92" s="16"/>
      <c r="N92" s="14"/>
      <c r="O92" s="15"/>
      <c r="P92" s="14"/>
      <c r="Q92" s="15"/>
      <c r="R92" s="15"/>
      <c r="S92" s="14"/>
      <c r="T92" s="14"/>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row>
    <row r="93" spans="1:294" ht="89.25" customHeight="1" x14ac:dyDescent="0.35">
      <c r="A93" s="65" t="s">
        <v>29</v>
      </c>
      <c r="B93" s="47" t="s">
        <v>340</v>
      </c>
      <c r="C93" s="47" t="s">
        <v>393</v>
      </c>
      <c r="D93" s="65" t="s">
        <v>214</v>
      </c>
      <c r="E93" s="49" t="s">
        <v>680</v>
      </c>
      <c r="F93" s="65" t="s">
        <v>52</v>
      </c>
      <c r="G93" s="49" t="s">
        <v>580</v>
      </c>
      <c r="H93" s="49" t="s">
        <v>581</v>
      </c>
      <c r="I93" s="65" t="s">
        <v>369</v>
      </c>
      <c r="J93" s="116" t="s">
        <v>213</v>
      </c>
      <c r="K93" s="30"/>
      <c r="L93" s="16"/>
      <c r="M93" s="16"/>
      <c r="N93" s="14"/>
      <c r="O93" s="15"/>
      <c r="P93" s="14"/>
      <c r="Q93" s="15"/>
      <c r="R93" s="15"/>
      <c r="S93" s="17"/>
      <c r="T93" s="14"/>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row>
    <row r="94" spans="1:294" ht="105" customHeight="1" x14ac:dyDescent="0.35">
      <c r="A94" s="192" t="s">
        <v>29</v>
      </c>
      <c r="B94" s="50" t="s">
        <v>340</v>
      </c>
      <c r="C94" s="50" t="s">
        <v>393</v>
      </c>
      <c r="D94" s="44" t="s">
        <v>211</v>
      </c>
      <c r="E94" s="191" t="s">
        <v>681</v>
      </c>
      <c r="F94" s="44" t="s">
        <v>52</v>
      </c>
      <c r="G94" s="189" t="s">
        <v>582</v>
      </c>
      <c r="H94" s="189" t="s">
        <v>583</v>
      </c>
      <c r="I94" s="44" t="s">
        <v>369</v>
      </c>
      <c r="J94" s="115" t="s">
        <v>210</v>
      </c>
      <c r="K94" s="30"/>
      <c r="L94" s="16"/>
      <c r="M94" s="16"/>
      <c r="N94" s="14"/>
      <c r="O94" s="15"/>
      <c r="P94" s="14"/>
      <c r="Q94" s="15"/>
      <c r="R94" s="15"/>
      <c r="S94" s="14"/>
      <c r="T94" s="14"/>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row>
    <row r="95" spans="1:294" ht="89.25" customHeight="1" x14ac:dyDescent="0.35">
      <c r="A95" s="65" t="s">
        <v>29</v>
      </c>
      <c r="B95" s="47" t="s">
        <v>366</v>
      </c>
      <c r="C95" s="47" t="s">
        <v>393</v>
      </c>
      <c r="D95" s="65" t="s">
        <v>368</v>
      </c>
      <c r="E95" s="49" t="s">
        <v>682</v>
      </c>
      <c r="F95" s="65" t="s">
        <v>52</v>
      </c>
      <c r="G95" s="49" t="s">
        <v>619</v>
      </c>
      <c r="H95" s="65"/>
      <c r="I95" s="65" t="s">
        <v>369</v>
      </c>
      <c r="J95" s="116" t="s">
        <v>391</v>
      </c>
      <c r="K95" s="30"/>
      <c r="L95" s="16"/>
      <c r="M95" s="16"/>
      <c r="N95" s="14"/>
      <c r="O95" s="15"/>
      <c r="P95" s="14"/>
      <c r="Q95" s="15"/>
      <c r="R95" s="15"/>
      <c r="S95" s="17"/>
      <c r="T95" s="14"/>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row>
    <row r="96" spans="1:294" ht="105" customHeight="1" x14ac:dyDescent="0.35">
      <c r="A96" s="192" t="s">
        <v>29</v>
      </c>
      <c r="B96" s="50" t="s">
        <v>366</v>
      </c>
      <c r="C96" s="50" t="s">
        <v>393</v>
      </c>
      <c r="D96" s="44" t="s">
        <v>217</v>
      </c>
      <c r="E96" s="191" t="s">
        <v>713</v>
      </c>
      <c r="F96" s="44" t="s">
        <v>52</v>
      </c>
      <c r="G96" s="51" t="s">
        <v>618</v>
      </c>
      <c r="H96" s="51"/>
      <c r="I96" s="44" t="s">
        <v>370</v>
      </c>
      <c r="J96" s="115" t="s">
        <v>218</v>
      </c>
      <c r="K96" s="30"/>
      <c r="L96" s="16"/>
      <c r="M96" s="16"/>
      <c r="N96" s="14"/>
      <c r="O96" s="15"/>
      <c r="P96" s="14"/>
      <c r="Q96" s="15"/>
      <c r="R96" s="15"/>
      <c r="S96" s="14"/>
      <c r="T96" s="14"/>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row>
    <row r="97" spans="1:294" ht="89.25" customHeight="1" x14ac:dyDescent="0.35">
      <c r="A97" s="65" t="s">
        <v>29</v>
      </c>
      <c r="B97" s="47" t="s">
        <v>338</v>
      </c>
      <c r="C97" s="47" t="s">
        <v>162</v>
      </c>
      <c r="D97" s="65" t="s">
        <v>169</v>
      </c>
      <c r="E97" s="49" t="s">
        <v>683</v>
      </c>
      <c r="F97" s="65" t="s">
        <v>52</v>
      </c>
      <c r="G97" s="190" t="s">
        <v>166</v>
      </c>
      <c r="H97" s="190" t="s">
        <v>168</v>
      </c>
      <c r="I97" s="65" t="s">
        <v>367</v>
      </c>
      <c r="J97" s="116" t="s">
        <v>167</v>
      </c>
      <c r="K97" s="30"/>
      <c r="L97" s="16"/>
      <c r="M97" s="16"/>
      <c r="N97" s="14"/>
      <c r="O97" s="15"/>
      <c r="P97" s="14"/>
      <c r="Q97" s="15"/>
      <c r="R97" s="15"/>
      <c r="S97" s="17"/>
      <c r="T97" s="14"/>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row>
    <row r="98" spans="1:294" ht="105" customHeight="1" x14ac:dyDescent="0.35">
      <c r="A98" s="192" t="s">
        <v>29</v>
      </c>
      <c r="B98" s="50" t="s">
        <v>338</v>
      </c>
      <c r="C98" s="50" t="s">
        <v>162</v>
      </c>
      <c r="D98" s="44" t="s">
        <v>144</v>
      </c>
      <c r="E98" s="51" t="s">
        <v>684</v>
      </c>
      <c r="F98" s="44" t="s">
        <v>52</v>
      </c>
      <c r="G98" s="189" t="s">
        <v>166</v>
      </c>
      <c r="H98" s="189" t="s">
        <v>165</v>
      </c>
      <c r="I98" s="44" t="s">
        <v>367</v>
      </c>
      <c r="J98" s="115" t="s">
        <v>163</v>
      </c>
      <c r="K98" s="30"/>
      <c r="L98" s="16"/>
      <c r="M98" s="16"/>
      <c r="N98" s="14"/>
      <c r="O98" s="15"/>
      <c r="P98" s="14"/>
      <c r="Q98" s="15"/>
      <c r="R98" s="15"/>
      <c r="S98" s="14"/>
      <c r="T98" s="14"/>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row>
    <row r="99" spans="1:294" ht="89.25" customHeight="1" x14ac:dyDescent="0.35">
      <c r="A99" s="65" t="s">
        <v>29</v>
      </c>
      <c r="B99" s="47" t="s">
        <v>338</v>
      </c>
      <c r="C99" s="47" t="s">
        <v>162</v>
      </c>
      <c r="D99" s="65" t="s">
        <v>144</v>
      </c>
      <c r="E99" s="49" t="s">
        <v>685</v>
      </c>
      <c r="F99" s="65" t="s">
        <v>52</v>
      </c>
      <c r="G99" s="190" t="s">
        <v>584</v>
      </c>
      <c r="H99" s="190" t="s">
        <v>164</v>
      </c>
      <c r="I99" s="65" t="s">
        <v>367</v>
      </c>
      <c r="J99" s="116" t="s">
        <v>163</v>
      </c>
      <c r="K99" s="30"/>
      <c r="L99" s="16"/>
      <c r="M99" s="16"/>
      <c r="N99" s="14"/>
      <c r="O99" s="15"/>
      <c r="P99" s="14"/>
      <c r="Q99" s="15"/>
      <c r="R99" s="15"/>
      <c r="S99" s="17"/>
      <c r="T99" s="14"/>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row>
    <row r="100" spans="1:294" ht="105" customHeight="1" x14ac:dyDescent="0.35">
      <c r="A100" s="192" t="s">
        <v>29</v>
      </c>
      <c r="B100" s="50" t="s">
        <v>338</v>
      </c>
      <c r="C100" s="50" t="s">
        <v>162</v>
      </c>
      <c r="D100" s="44" t="s">
        <v>161</v>
      </c>
      <c r="E100" s="51" t="s">
        <v>686</v>
      </c>
      <c r="F100" s="44" t="s">
        <v>52</v>
      </c>
      <c r="G100" s="189" t="s">
        <v>160</v>
      </c>
      <c r="H100" s="189" t="s">
        <v>159</v>
      </c>
      <c r="I100" s="44" t="s">
        <v>367</v>
      </c>
      <c r="J100" s="115" t="s">
        <v>158</v>
      </c>
      <c r="K100" s="30"/>
      <c r="L100" s="16"/>
      <c r="M100" s="16"/>
      <c r="N100" s="14"/>
      <c r="O100" s="15"/>
      <c r="P100" s="14"/>
      <c r="Q100" s="15"/>
      <c r="R100" s="15"/>
      <c r="S100" s="14"/>
      <c r="T100" s="14"/>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row>
    <row r="101" spans="1:294" ht="89.25" customHeight="1" x14ac:dyDescent="0.35">
      <c r="A101" s="65" t="s">
        <v>29</v>
      </c>
      <c r="B101" s="47" t="s">
        <v>341</v>
      </c>
      <c r="C101" s="47" t="s">
        <v>162</v>
      </c>
      <c r="D101" s="65" t="s">
        <v>135</v>
      </c>
      <c r="E101" s="49" t="s">
        <v>687</v>
      </c>
      <c r="F101" s="65" t="s">
        <v>52</v>
      </c>
      <c r="G101" s="190" t="s">
        <v>605</v>
      </c>
      <c r="H101" s="190" t="s">
        <v>157</v>
      </c>
      <c r="I101" s="65" t="s">
        <v>367</v>
      </c>
      <c r="J101" s="116" t="s">
        <v>156</v>
      </c>
      <c r="K101" s="30"/>
      <c r="L101" s="16"/>
      <c r="M101" s="16"/>
      <c r="N101" s="14"/>
      <c r="O101" s="15"/>
      <c r="P101" s="14"/>
      <c r="Q101" s="15"/>
      <c r="R101" s="15"/>
      <c r="S101" s="17"/>
      <c r="T101" s="14"/>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row>
    <row r="102" spans="1:294" ht="105" customHeight="1" x14ac:dyDescent="0.35">
      <c r="A102" s="192" t="s">
        <v>29</v>
      </c>
      <c r="B102" s="50" t="s">
        <v>339</v>
      </c>
      <c r="C102" s="50" t="s">
        <v>162</v>
      </c>
      <c r="D102" s="44" t="s">
        <v>155</v>
      </c>
      <c r="E102" s="191" t="s">
        <v>688</v>
      </c>
      <c r="F102" s="44" t="s">
        <v>52</v>
      </c>
      <c r="G102" s="189" t="s">
        <v>585</v>
      </c>
      <c r="H102" s="189" t="s">
        <v>154</v>
      </c>
      <c r="I102" s="44" t="s">
        <v>367</v>
      </c>
      <c r="J102" s="115" t="s">
        <v>153</v>
      </c>
      <c r="K102" s="30"/>
      <c r="L102" s="16"/>
      <c r="M102" s="16"/>
      <c r="N102" s="14"/>
      <c r="O102" s="15"/>
      <c r="P102" s="14"/>
      <c r="Q102" s="15"/>
      <c r="R102" s="15"/>
      <c r="S102" s="14"/>
      <c r="T102" s="14"/>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row>
    <row r="103" spans="1:294" ht="89.25" customHeight="1" x14ac:dyDescent="0.35">
      <c r="A103" s="65" t="s">
        <v>29</v>
      </c>
      <c r="B103" s="47" t="s">
        <v>339</v>
      </c>
      <c r="C103" s="47" t="s">
        <v>162</v>
      </c>
      <c r="D103" s="65" t="s">
        <v>135</v>
      </c>
      <c r="E103" s="49" t="s">
        <v>689</v>
      </c>
      <c r="F103" s="65" t="s">
        <v>52</v>
      </c>
      <c r="G103" s="190" t="s">
        <v>152</v>
      </c>
      <c r="H103" s="190" t="s">
        <v>151</v>
      </c>
      <c r="I103" s="65" t="s">
        <v>367</v>
      </c>
      <c r="J103" s="116" t="s">
        <v>150</v>
      </c>
      <c r="K103" s="30"/>
      <c r="L103" s="16"/>
      <c r="M103" s="16"/>
      <c r="N103" s="14"/>
      <c r="O103" s="15"/>
      <c r="P103" s="14"/>
      <c r="Q103" s="15"/>
      <c r="R103" s="15"/>
      <c r="S103" s="17"/>
      <c r="T103" s="14"/>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row>
    <row r="104" spans="1:294" ht="105" customHeight="1" x14ac:dyDescent="0.35">
      <c r="A104" s="192" t="s">
        <v>29</v>
      </c>
      <c r="B104" s="50" t="s">
        <v>339</v>
      </c>
      <c r="C104" s="50" t="s">
        <v>162</v>
      </c>
      <c r="D104" s="44" t="s">
        <v>135</v>
      </c>
      <c r="E104" s="191" t="s">
        <v>690</v>
      </c>
      <c r="F104" s="44" t="s">
        <v>52</v>
      </c>
      <c r="G104" s="189" t="s">
        <v>586</v>
      </c>
      <c r="H104" s="189" t="s">
        <v>149</v>
      </c>
      <c r="I104" s="44" t="s">
        <v>367</v>
      </c>
      <c r="J104" s="115" t="s">
        <v>148</v>
      </c>
      <c r="K104" s="30"/>
      <c r="L104" s="16"/>
      <c r="M104" s="16"/>
      <c r="N104" s="14"/>
      <c r="O104" s="15"/>
      <c r="P104" s="14"/>
      <c r="Q104" s="15"/>
      <c r="R104" s="15"/>
      <c r="S104" s="14"/>
      <c r="T104" s="14"/>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row>
    <row r="105" spans="1:294" ht="89.25" customHeight="1" x14ac:dyDescent="0.35">
      <c r="A105" s="65" t="s">
        <v>29</v>
      </c>
      <c r="B105" s="47" t="s">
        <v>339</v>
      </c>
      <c r="C105" s="47" t="s">
        <v>162</v>
      </c>
      <c r="D105" s="65" t="s">
        <v>147</v>
      </c>
      <c r="E105" s="49" t="s">
        <v>691</v>
      </c>
      <c r="F105" s="65" t="s">
        <v>52</v>
      </c>
      <c r="G105" s="190" t="s">
        <v>587</v>
      </c>
      <c r="H105" s="190" t="s">
        <v>146</v>
      </c>
      <c r="I105" s="65" t="s">
        <v>367</v>
      </c>
      <c r="J105" s="116" t="s">
        <v>145</v>
      </c>
      <c r="K105" s="30"/>
      <c r="L105" s="16"/>
      <c r="M105" s="16"/>
      <c r="N105" s="14"/>
      <c r="O105" s="15"/>
      <c r="P105" s="14"/>
      <c r="Q105" s="15"/>
      <c r="R105" s="15"/>
      <c r="S105" s="17"/>
      <c r="T105" s="14"/>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row>
    <row r="106" spans="1:294" ht="105" customHeight="1" x14ac:dyDescent="0.35">
      <c r="A106" s="192" t="s">
        <v>29</v>
      </c>
      <c r="B106" s="50" t="s">
        <v>63</v>
      </c>
      <c r="C106" s="50" t="s">
        <v>162</v>
      </c>
      <c r="D106" s="44" t="s">
        <v>144</v>
      </c>
      <c r="E106" s="191" t="s">
        <v>692</v>
      </c>
      <c r="F106" s="44" t="s">
        <v>52</v>
      </c>
      <c r="G106" s="189" t="s">
        <v>588</v>
      </c>
      <c r="H106" s="189" t="s">
        <v>143</v>
      </c>
      <c r="I106" s="44" t="s">
        <v>367</v>
      </c>
      <c r="J106" s="115" t="s">
        <v>517</v>
      </c>
      <c r="K106" s="30"/>
      <c r="L106" s="16"/>
      <c r="M106" s="16"/>
      <c r="N106" s="14"/>
      <c r="O106" s="15"/>
      <c r="P106" s="14"/>
      <c r="Q106" s="15"/>
      <c r="R106" s="15"/>
      <c r="S106" s="14"/>
      <c r="T106" s="14"/>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row>
    <row r="107" spans="1:294" ht="89.25" customHeight="1" x14ac:dyDescent="0.35">
      <c r="A107" s="65" t="s">
        <v>29</v>
      </c>
      <c r="B107" s="47" t="s">
        <v>340</v>
      </c>
      <c r="C107" s="47" t="s">
        <v>162</v>
      </c>
      <c r="D107" s="65" t="s">
        <v>142</v>
      </c>
      <c r="E107" s="49" t="s">
        <v>693</v>
      </c>
      <c r="F107" s="65" t="s">
        <v>52</v>
      </c>
      <c r="G107" s="190" t="s">
        <v>589</v>
      </c>
      <c r="H107" s="190"/>
      <c r="I107" s="65" t="s">
        <v>367</v>
      </c>
      <c r="J107" s="116" t="s">
        <v>141</v>
      </c>
      <c r="K107" s="30"/>
      <c r="L107" s="16"/>
      <c r="M107" s="16"/>
      <c r="N107" s="14"/>
      <c r="O107" s="15"/>
      <c r="P107" s="14"/>
      <c r="Q107" s="15"/>
      <c r="R107" s="15"/>
      <c r="S107" s="17"/>
      <c r="T107" s="14"/>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row>
    <row r="108" spans="1:294" ht="105" customHeight="1" x14ac:dyDescent="0.35">
      <c r="A108" s="192" t="s">
        <v>29</v>
      </c>
      <c r="B108" s="50" t="s">
        <v>340</v>
      </c>
      <c r="C108" s="50" t="s">
        <v>162</v>
      </c>
      <c r="D108" s="44" t="s">
        <v>135</v>
      </c>
      <c r="E108" s="191" t="s">
        <v>694</v>
      </c>
      <c r="F108" s="44" t="s">
        <v>52</v>
      </c>
      <c r="G108" s="189" t="s">
        <v>590</v>
      </c>
      <c r="H108" s="189" t="s">
        <v>140</v>
      </c>
      <c r="I108" s="44" t="s">
        <v>50</v>
      </c>
      <c r="J108" s="115" t="s">
        <v>518</v>
      </c>
      <c r="K108" s="30"/>
      <c r="L108" s="16"/>
      <c r="M108" s="16"/>
      <c r="N108" s="14"/>
      <c r="O108" s="15"/>
      <c r="P108" s="14"/>
      <c r="Q108" s="15"/>
      <c r="R108" s="15"/>
      <c r="S108" s="14"/>
      <c r="T108" s="14"/>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c r="JE108" s="30"/>
      <c r="JF108" s="30"/>
      <c r="JG108" s="30"/>
      <c r="JH108" s="30"/>
      <c r="JI108" s="30"/>
      <c r="JJ108" s="30"/>
      <c r="JK108" s="30"/>
      <c r="JL108" s="30"/>
      <c r="JM108" s="30"/>
      <c r="JN108" s="30"/>
      <c r="JO108" s="30"/>
      <c r="JP108" s="30"/>
      <c r="JQ108" s="30"/>
      <c r="JR108" s="30"/>
      <c r="JS108" s="30"/>
      <c r="JT108" s="30"/>
      <c r="JU108" s="30"/>
      <c r="JV108" s="30"/>
      <c r="JW108" s="30"/>
      <c r="JX108" s="30"/>
      <c r="JY108" s="30"/>
      <c r="JZ108" s="30"/>
      <c r="KA108" s="30"/>
      <c r="KB108" s="30"/>
      <c r="KC108" s="30"/>
      <c r="KD108" s="30"/>
      <c r="KE108" s="30"/>
      <c r="KF108" s="30"/>
      <c r="KG108" s="30"/>
      <c r="KH108" s="30"/>
    </row>
    <row r="109" spans="1:294" ht="89.25" customHeight="1" x14ac:dyDescent="0.35">
      <c r="A109" s="65" t="s">
        <v>29</v>
      </c>
      <c r="B109" s="47" t="s">
        <v>340</v>
      </c>
      <c r="C109" s="47" t="s">
        <v>162</v>
      </c>
      <c r="D109" s="65" t="s">
        <v>139</v>
      </c>
      <c r="E109" s="49" t="s">
        <v>695</v>
      </c>
      <c r="F109" s="65" t="s">
        <v>52</v>
      </c>
      <c r="G109" s="190" t="s">
        <v>591</v>
      </c>
      <c r="H109" s="190" t="s">
        <v>138</v>
      </c>
      <c r="I109" s="65" t="s">
        <v>50</v>
      </c>
      <c r="J109" s="116" t="s">
        <v>137</v>
      </c>
      <c r="K109" s="30"/>
      <c r="L109" s="16"/>
      <c r="M109" s="16"/>
      <c r="N109" s="14"/>
      <c r="O109" s="15"/>
      <c r="P109" s="14"/>
      <c r="Q109" s="15"/>
      <c r="R109" s="15"/>
      <c r="S109" s="17"/>
      <c r="T109" s="14"/>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row>
    <row r="110" spans="1:294" ht="105" customHeight="1" x14ac:dyDescent="0.35">
      <c r="A110" s="192" t="s">
        <v>29</v>
      </c>
      <c r="B110" s="50" t="s">
        <v>340</v>
      </c>
      <c r="C110" s="50" t="s">
        <v>162</v>
      </c>
      <c r="D110" s="44" t="s">
        <v>135</v>
      </c>
      <c r="E110" s="191" t="s">
        <v>696</v>
      </c>
      <c r="F110" s="44" t="s">
        <v>52</v>
      </c>
      <c r="G110" s="189" t="s">
        <v>592</v>
      </c>
      <c r="H110" s="51"/>
      <c r="I110" s="44" t="s">
        <v>50</v>
      </c>
      <c r="J110" s="115" t="s">
        <v>134</v>
      </c>
      <c r="K110" s="30"/>
      <c r="L110" s="16"/>
      <c r="M110" s="16"/>
      <c r="N110" s="14"/>
      <c r="O110" s="15"/>
      <c r="P110" s="14"/>
      <c r="Q110" s="15"/>
      <c r="R110" s="15"/>
      <c r="S110" s="14"/>
      <c r="T110" s="14"/>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row>
    <row r="111" spans="1:294" ht="89.25" customHeight="1" x14ac:dyDescent="0.35">
      <c r="A111" s="65" t="s">
        <v>29</v>
      </c>
      <c r="B111" s="47" t="s">
        <v>364</v>
      </c>
      <c r="C111" s="47" t="s">
        <v>162</v>
      </c>
      <c r="D111" s="65" t="s">
        <v>720</v>
      </c>
      <c r="E111" s="49" t="s">
        <v>697</v>
      </c>
      <c r="F111" s="65" t="s">
        <v>52</v>
      </c>
      <c r="G111" s="49" t="s">
        <v>620</v>
      </c>
      <c r="H111" s="49"/>
      <c r="I111" s="65" t="s">
        <v>50</v>
      </c>
      <c r="J111" s="116" t="s">
        <v>386</v>
      </c>
      <c r="K111" s="30"/>
      <c r="L111" s="16"/>
      <c r="M111" s="16"/>
      <c r="N111" s="14"/>
      <c r="O111" s="15"/>
      <c r="P111" s="14"/>
      <c r="Q111" s="15"/>
      <c r="R111" s="15"/>
      <c r="S111" s="17"/>
      <c r="T111" s="14"/>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row>
    <row r="112" spans="1:294" ht="105" customHeight="1" x14ac:dyDescent="0.35">
      <c r="A112" s="192" t="s">
        <v>28</v>
      </c>
      <c r="B112" s="50" t="s">
        <v>339</v>
      </c>
      <c r="C112" s="50" t="s">
        <v>54</v>
      </c>
      <c r="D112" s="44" t="s">
        <v>317</v>
      </c>
      <c r="E112" s="191" t="s">
        <v>698</v>
      </c>
      <c r="F112" s="44" t="s">
        <v>52</v>
      </c>
      <c r="G112" s="193" t="s">
        <v>92</v>
      </c>
      <c r="H112" s="191" t="s">
        <v>522</v>
      </c>
      <c r="I112" s="44" t="s">
        <v>367</v>
      </c>
      <c r="J112" s="115" t="s">
        <v>91</v>
      </c>
      <c r="K112" s="30"/>
      <c r="L112" s="16"/>
      <c r="M112" s="16"/>
      <c r="N112" s="14"/>
      <c r="O112" s="15"/>
      <c r="P112" s="14"/>
      <c r="Q112" s="15"/>
      <c r="R112" s="15"/>
      <c r="S112" s="14"/>
      <c r="T112" s="14"/>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row>
    <row r="113" spans="1:294" ht="89.25" customHeight="1" x14ac:dyDescent="0.35">
      <c r="A113" s="65" t="s">
        <v>28</v>
      </c>
      <c r="B113" s="47" t="s">
        <v>338</v>
      </c>
      <c r="C113" s="47" t="s">
        <v>54</v>
      </c>
      <c r="D113" s="65" t="s">
        <v>53</v>
      </c>
      <c r="E113" s="49" t="s">
        <v>699</v>
      </c>
      <c r="F113" s="65" t="s">
        <v>52</v>
      </c>
      <c r="G113" s="190" t="s">
        <v>76</v>
      </c>
      <c r="H113" s="190" t="s">
        <v>593</v>
      </c>
      <c r="I113" s="65" t="s">
        <v>367</v>
      </c>
      <c r="J113" s="116" t="s">
        <v>75</v>
      </c>
      <c r="K113" s="30"/>
      <c r="L113" s="16"/>
      <c r="M113" s="16"/>
      <c r="N113" s="14"/>
      <c r="O113" s="15"/>
      <c r="P113" s="14"/>
      <c r="Q113" s="15"/>
      <c r="R113" s="15"/>
      <c r="S113" s="17"/>
      <c r="T113" s="14"/>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row>
    <row r="114" spans="1:294" ht="105" customHeight="1" x14ac:dyDescent="0.35">
      <c r="A114" s="192" t="s">
        <v>28</v>
      </c>
      <c r="B114" s="50" t="s">
        <v>338</v>
      </c>
      <c r="C114" s="50" t="s">
        <v>54</v>
      </c>
      <c r="D114" s="44" t="s">
        <v>74</v>
      </c>
      <c r="E114" s="191" t="s">
        <v>700</v>
      </c>
      <c r="F114" s="44" t="s">
        <v>52</v>
      </c>
      <c r="G114" s="189" t="s">
        <v>73</v>
      </c>
      <c r="H114" s="189"/>
      <c r="I114" s="44" t="s">
        <v>367</v>
      </c>
      <c r="J114" s="115" t="s">
        <v>72</v>
      </c>
      <c r="K114" s="30"/>
      <c r="L114" s="16"/>
      <c r="M114" s="16"/>
      <c r="N114" s="14"/>
      <c r="O114" s="15"/>
      <c r="P114" s="14"/>
      <c r="Q114" s="15"/>
      <c r="R114" s="15"/>
      <c r="S114" s="14"/>
      <c r="T114" s="14"/>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row>
    <row r="115" spans="1:294" ht="89.25" customHeight="1" x14ac:dyDescent="0.35">
      <c r="A115" s="65" t="s">
        <v>28</v>
      </c>
      <c r="B115" s="47" t="s">
        <v>338</v>
      </c>
      <c r="C115" s="47" t="s">
        <v>54</v>
      </c>
      <c r="D115" s="65" t="s">
        <v>71</v>
      </c>
      <c r="E115" s="49" t="s">
        <v>701</v>
      </c>
      <c r="F115" s="65" t="s">
        <v>52</v>
      </c>
      <c r="G115" s="190" t="s">
        <v>70</v>
      </c>
      <c r="H115" s="190"/>
      <c r="I115" s="65" t="s">
        <v>367</v>
      </c>
      <c r="J115" s="116" t="s">
        <v>69</v>
      </c>
      <c r="K115" s="30"/>
      <c r="L115" s="16"/>
      <c r="M115" s="16"/>
      <c r="N115" s="14"/>
      <c r="O115" s="15"/>
      <c r="P115" s="14"/>
      <c r="Q115" s="15"/>
      <c r="R115" s="15"/>
      <c r="S115" s="17"/>
      <c r="T115" s="14"/>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row>
    <row r="116" spans="1:294" ht="105" customHeight="1" x14ac:dyDescent="0.35">
      <c r="A116" s="192" t="s">
        <v>28</v>
      </c>
      <c r="B116" s="50" t="s">
        <v>339</v>
      </c>
      <c r="C116" s="50" t="s">
        <v>54</v>
      </c>
      <c r="D116" s="44" t="s">
        <v>53</v>
      </c>
      <c r="E116" s="191" t="s">
        <v>395</v>
      </c>
      <c r="F116" s="44" t="s">
        <v>52</v>
      </c>
      <c r="G116" s="189" t="s">
        <v>594</v>
      </c>
      <c r="H116" s="189" t="s">
        <v>61</v>
      </c>
      <c r="I116" s="44" t="s">
        <v>367</v>
      </c>
      <c r="J116" s="115" t="s">
        <v>68</v>
      </c>
      <c r="K116" s="30"/>
      <c r="L116" s="16"/>
      <c r="M116" s="16"/>
      <c r="N116" s="14"/>
      <c r="O116" s="15"/>
      <c r="P116" s="14"/>
      <c r="Q116" s="15"/>
      <c r="R116" s="15"/>
      <c r="S116" s="14"/>
      <c r="T116" s="14"/>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row>
    <row r="117" spans="1:294" ht="123" customHeight="1" x14ac:dyDescent="0.35">
      <c r="A117" s="65" t="s">
        <v>28</v>
      </c>
      <c r="B117" s="47" t="s">
        <v>339</v>
      </c>
      <c r="C117" s="47" t="s">
        <v>54</v>
      </c>
      <c r="D117" s="65" t="s">
        <v>53</v>
      </c>
      <c r="E117" s="49" t="s">
        <v>702</v>
      </c>
      <c r="F117" s="65" t="s">
        <v>52</v>
      </c>
      <c r="G117" s="190" t="s">
        <v>394</v>
      </c>
      <c r="H117" s="190" t="s">
        <v>61</v>
      </c>
      <c r="I117" s="65" t="s">
        <v>367</v>
      </c>
      <c r="J117" s="116" t="s">
        <v>68</v>
      </c>
      <c r="K117" s="30"/>
      <c r="L117" s="16"/>
      <c r="M117" s="16"/>
      <c r="N117" s="14"/>
      <c r="O117" s="15"/>
      <c r="P117" s="14"/>
      <c r="Q117" s="15"/>
      <c r="R117" s="15"/>
      <c r="S117" s="17"/>
      <c r="T117" s="14"/>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row>
    <row r="118" spans="1:294" ht="105" customHeight="1" x14ac:dyDescent="0.35">
      <c r="A118" s="192" t="s">
        <v>28</v>
      </c>
      <c r="B118" s="50" t="s">
        <v>339</v>
      </c>
      <c r="C118" s="50" t="s">
        <v>54</v>
      </c>
      <c r="D118" s="44" t="s">
        <v>53</v>
      </c>
      <c r="E118" s="191" t="s">
        <v>291</v>
      </c>
      <c r="F118" s="44" t="s">
        <v>52</v>
      </c>
      <c r="G118" s="189" t="s">
        <v>67</v>
      </c>
      <c r="H118" s="189" t="s">
        <v>61</v>
      </c>
      <c r="I118" s="44" t="s">
        <v>367</v>
      </c>
      <c r="J118" s="115" t="s">
        <v>66</v>
      </c>
      <c r="K118" s="30"/>
      <c r="L118" s="16"/>
      <c r="M118" s="16"/>
      <c r="N118" s="14"/>
      <c r="O118" s="15"/>
      <c r="P118" s="14"/>
      <c r="Q118" s="15"/>
      <c r="R118" s="15"/>
      <c r="S118" s="14"/>
      <c r="T118" s="14"/>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row>
    <row r="119" spans="1:294" ht="89.25" customHeight="1" x14ac:dyDescent="0.35">
      <c r="A119" s="65" t="s">
        <v>28</v>
      </c>
      <c r="B119" s="47" t="s">
        <v>339</v>
      </c>
      <c r="C119" s="47" t="s">
        <v>54</v>
      </c>
      <c r="D119" s="65" t="s">
        <v>53</v>
      </c>
      <c r="E119" s="49" t="s">
        <v>292</v>
      </c>
      <c r="F119" s="65" t="s">
        <v>52</v>
      </c>
      <c r="G119" s="190" t="s">
        <v>65</v>
      </c>
      <c r="H119" s="190" t="s">
        <v>595</v>
      </c>
      <c r="I119" s="65" t="s">
        <v>367</v>
      </c>
      <c r="J119" s="116" t="s">
        <v>64</v>
      </c>
      <c r="K119" s="30"/>
      <c r="L119" s="16"/>
      <c r="M119" s="16"/>
      <c r="N119" s="14"/>
      <c r="O119" s="15"/>
      <c r="P119" s="14"/>
      <c r="Q119" s="15"/>
      <c r="R119" s="15"/>
      <c r="S119" s="17"/>
      <c r="T119" s="14"/>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row>
    <row r="120" spans="1:294" ht="105" customHeight="1" x14ac:dyDescent="0.35">
      <c r="A120" s="192" t="s">
        <v>28</v>
      </c>
      <c r="B120" s="50" t="s">
        <v>63</v>
      </c>
      <c r="C120" s="50" t="s">
        <v>54</v>
      </c>
      <c r="D120" s="44" t="s">
        <v>53</v>
      </c>
      <c r="E120" s="191" t="s">
        <v>293</v>
      </c>
      <c r="F120" s="44" t="s">
        <v>52</v>
      </c>
      <c r="G120" s="189" t="s">
        <v>62</v>
      </c>
      <c r="H120" s="189" t="s">
        <v>61</v>
      </c>
      <c r="I120" s="44" t="s">
        <v>367</v>
      </c>
      <c r="J120" s="115" t="s">
        <v>60</v>
      </c>
      <c r="K120" s="30"/>
      <c r="L120" s="16"/>
      <c r="M120" s="16"/>
      <c r="N120" s="14"/>
      <c r="O120" s="15"/>
      <c r="P120" s="14"/>
      <c r="Q120" s="15"/>
      <c r="R120" s="15"/>
      <c r="S120" s="14"/>
      <c r="T120" s="14"/>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row>
    <row r="121" spans="1:294" ht="89.25" customHeight="1" x14ac:dyDescent="0.35">
      <c r="A121" s="65" t="s">
        <v>28</v>
      </c>
      <c r="B121" s="47" t="s">
        <v>59</v>
      </c>
      <c r="C121" s="47" t="s">
        <v>54</v>
      </c>
      <c r="D121" s="65" t="s">
        <v>53</v>
      </c>
      <c r="E121" s="49" t="s">
        <v>294</v>
      </c>
      <c r="F121" s="65" t="s">
        <v>52</v>
      </c>
      <c r="G121" s="190" t="s">
        <v>58</v>
      </c>
      <c r="H121" s="190" t="s">
        <v>598</v>
      </c>
      <c r="I121" s="65" t="s">
        <v>367</v>
      </c>
      <c r="J121" s="116" t="s">
        <v>57</v>
      </c>
      <c r="K121" s="30"/>
      <c r="L121" s="16"/>
      <c r="M121" s="16"/>
      <c r="N121" s="14"/>
      <c r="O121" s="15"/>
      <c r="P121" s="14"/>
      <c r="Q121" s="15"/>
      <c r="R121" s="15"/>
      <c r="S121" s="17"/>
      <c r="T121" s="14"/>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c r="JE121" s="30"/>
      <c r="JF121" s="30"/>
      <c r="JG121" s="30"/>
      <c r="JH121" s="30"/>
      <c r="JI121" s="30"/>
      <c r="JJ121" s="30"/>
      <c r="JK121" s="30"/>
      <c r="JL121" s="30"/>
      <c r="JM121" s="30"/>
      <c r="JN121" s="30"/>
      <c r="JO121" s="30"/>
      <c r="JP121" s="30"/>
      <c r="JQ121" s="30"/>
      <c r="JR121" s="30"/>
      <c r="JS121" s="30"/>
      <c r="JT121" s="30"/>
      <c r="JU121" s="30"/>
      <c r="JV121" s="30"/>
      <c r="JW121" s="30"/>
      <c r="JX121" s="30"/>
      <c r="JY121" s="30"/>
      <c r="JZ121" s="30"/>
      <c r="KA121" s="30"/>
      <c r="KB121" s="30"/>
      <c r="KC121" s="30"/>
      <c r="KD121" s="30"/>
      <c r="KE121" s="30"/>
      <c r="KF121" s="30"/>
      <c r="KG121" s="30"/>
      <c r="KH121" s="30"/>
    </row>
    <row r="122" spans="1:294" ht="105" customHeight="1" x14ac:dyDescent="0.35">
      <c r="A122" s="192" t="s">
        <v>28</v>
      </c>
      <c r="B122" s="50" t="s">
        <v>340</v>
      </c>
      <c r="C122" s="50" t="s">
        <v>54</v>
      </c>
      <c r="D122" s="44" t="s">
        <v>53</v>
      </c>
      <c r="E122" s="191" t="s">
        <v>703</v>
      </c>
      <c r="F122" s="44" t="s">
        <v>52</v>
      </c>
      <c r="G122" s="189" t="s">
        <v>56</v>
      </c>
      <c r="H122" s="189" t="s">
        <v>597</v>
      </c>
      <c r="I122" s="44" t="s">
        <v>367</v>
      </c>
      <c r="J122" s="115" t="s">
        <v>55</v>
      </c>
      <c r="K122" s="30"/>
      <c r="L122" s="16"/>
      <c r="M122" s="16"/>
      <c r="N122" s="14"/>
      <c r="O122" s="15"/>
      <c r="P122" s="14"/>
      <c r="Q122" s="15"/>
      <c r="R122" s="15"/>
      <c r="S122" s="14"/>
      <c r="T122" s="14"/>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row>
    <row r="123" spans="1:294" ht="89.25" customHeight="1" x14ac:dyDescent="0.35">
      <c r="A123" s="65" t="s">
        <v>28</v>
      </c>
      <c r="B123" s="47" t="s">
        <v>340</v>
      </c>
      <c r="C123" s="47" t="s">
        <v>54</v>
      </c>
      <c r="D123" s="65" t="s">
        <v>53</v>
      </c>
      <c r="E123" s="49" t="s">
        <v>704</v>
      </c>
      <c r="F123" s="65" t="s">
        <v>52</v>
      </c>
      <c r="G123" s="190" t="s">
        <v>51</v>
      </c>
      <c r="H123" s="190" t="s">
        <v>596</v>
      </c>
      <c r="I123" s="65" t="s">
        <v>50</v>
      </c>
      <c r="J123" s="116" t="s">
        <v>49</v>
      </c>
      <c r="K123" s="30"/>
      <c r="L123" s="16"/>
      <c r="M123" s="16"/>
      <c r="N123" s="14"/>
      <c r="O123" s="15"/>
      <c r="P123" s="14"/>
      <c r="Q123" s="15"/>
      <c r="R123" s="15"/>
      <c r="S123" s="17"/>
      <c r="T123" s="14"/>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row>
    <row r="124" spans="1:294" ht="105" customHeight="1" x14ac:dyDescent="0.35">
      <c r="A124" s="192" t="s">
        <v>29</v>
      </c>
      <c r="B124" s="50" t="s">
        <v>339</v>
      </c>
      <c r="C124" s="50" t="s">
        <v>265</v>
      </c>
      <c r="D124" s="44" t="s">
        <v>122</v>
      </c>
      <c r="E124" s="191" t="s">
        <v>705</v>
      </c>
      <c r="F124" s="44" t="s">
        <v>52</v>
      </c>
      <c r="G124" s="189" t="s">
        <v>128</v>
      </c>
      <c r="H124" s="189" t="s">
        <v>127</v>
      </c>
      <c r="I124" s="44" t="s">
        <v>367</v>
      </c>
      <c r="J124" s="115" t="s">
        <v>126</v>
      </c>
      <c r="K124" s="30"/>
      <c r="L124" s="16"/>
      <c r="M124" s="16"/>
      <c r="N124" s="14"/>
      <c r="O124" s="15"/>
      <c r="P124" s="14"/>
      <c r="Q124" s="15"/>
      <c r="R124" s="15"/>
      <c r="S124" s="14"/>
      <c r="T124" s="14"/>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c r="JE124" s="30"/>
      <c r="JF124" s="30"/>
      <c r="JG124" s="30"/>
      <c r="JH124" s="30"/>
      <c r="JI124" s="30"/>
      <c r="JJ124" s="30"/>
      <c r="JK124" s="30"/>
      <c r="JL124" s="30"/>
      <c r="JM124" s="30"/>
      <c r="JN124" s="30"/>
      <c r="JO124" s="30"/>
      <c r="JP124" s="30"/>
      <c r="JQ124" s="30"/>
      <c r="JR124" s="30"/>
      <c r="JS124" s="30"/>
      <c r="JT124" s="30"/>
      <c r="JU124" s="30"/>
      <c r="JV124" s="30"/>
      <c r="JW124" s="30"/>
      <c r="JX124" s="30"/>
      <c r="JY124" s="30"/>
      <c r="JZ124" s="30"/>
      <c r="KA124" s="30"/>
      <c r="KB124" s="30"/>
      <c r="KC124" s="30"/>
      <c r="KD124" s="30"/>
      <c r="KE124" s="30"/>
      <c r="KF124" s="30"/>
      <c r="KG124" s="30"/>
      <c r="KH124" s="30"/>
    </row>
    <row r="125" spans="1:294" ht="89.25" customHeight="1" x14ac:dyDescent="0.35">
      <c r="A125" s="65" t="s">
        <v>29</v>
      </c>
      <c r="B125" s="47" t="s">
        <v>339</v>
      </c>
      <c r="C125" s="47" t="s">
        <v>265</v>
      </c>
      <c r="D125" s="65" t="s">
        <v>124</v>
      </c>
      <c r="E125" s="49" t="s">
        <v>706</v>
      </c>
      <c r="F125" s="65" t="s">
        <v>52</v>
      </c>
      <c r="G125" s="190" t="s">
        <v>599</v>
      </c>
      <c r="H125" s="190" t="s">
        <v>600</v>
      </c>
      <c r="I125" s="65" t="s">
        <v>367</v>
      </c>
      <c r="J125" s="116" t="s">
        <v>125</v>
      </c>
      <c r="K125" s="30"/>
      <c r="L125" s="16"/>
      <c r="M125" s="16"/>
      <c r="N125" s="14"/>
      <c r="O125" s="15"/>
      <c r="P125" s="14"/>
      <c r="Q125" s="15"/>
      <c r="R125" s="15"/>
      <c r="S125" s="17"/>
      <c r="T125" s="14"/>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c r="JE125" s="30"/>
      <c r="JF125" s="30"/>
      <c r="JG125" s="30"/>
      <c r="JH125" s="30"/>
      <c r="JI125" s="30"/>
      <c r="JJ125" s="30"/>
      <c r="JK125" s="30"/>
      <c r="JL125" s="30"/>
      <c r="JM125" s="30"/>
      <c r="JN125" s="30"/>
      <c r="JO125" s="30"/>
      <c r="JP125" s="30"/>
      <c r="JQ125" s="30"/>
      <c r="JR125" s="30"/>
      <c r="JS125" s="30"/>
      <c r="JT125" s="30"/>
      <c r="JU125" s="30"/>
      <c r="JV125" s="30"/>
      <c r="JW125" s="30"/>
      <c r="JX125" s="30"/>
      <c r="JY125" s="30"/>
      <c r="JZ125" s="30"/>
      <c r="KA125" s="30"/>
      <c r="KB125" s="30"/>
      <c r="KC125" s="30"/>
      <c r="KD125" s="30"/>
      <c r="KE125" s="30"/>
      <c r="KF125" s="30"/>
      <c r="KG125" s="30"/>
      <c r="KH125" s="30"/>
    </row>
    <row r="126" spans="1:294" ht="105" customHeight="1" x14ac:dyDescent="0.35">
      <c r="A126" s="192" t="s">
        <v>29</v>
      </c>
      <c r="B126" s="50" t="s">
        <v>339</v>
      </c>
      <c r="C126" s="50" t="s">
        <v>265</v>
      </c>
      <c r="D126" s="44" t="s">
        <v>124</v>
      </c>
      <c r="E126" s="191" t="s">
        <v>707</v>
      </c>
      <c r="F126" s="44" t="s">
        <v>52</v>
      </c>
      <c r="G126" s="189" t="s">
        <v>601</v>
      </c>
      <c r="H126" s="189" t="s">
        <v>602</v>
      </c>
      <c r="I126" s="44" t="s">
        <v>367</v>
      </c>
      <c r="J126" s="115" t="s">
        <v>123</v>
      </c>
      <c r="K126" s="30"/>
      <c r="L126" s="16"/>
      <c r="M126" s="16"/>
      <c r="N126" s="14"/>
      <c r="O126" s="15"/>
      <c r="P126" s="14"/>
      <c r="Q126" s="15"/>
      <c r="R126" s="15"/>
      <c r="S126" s="14"/>
      <c r="T126" s="14"/>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row>
    <row r="127" spans="1:294" ht="89.25" customHeight="1" x14ac:dyDescent="0.35">
      <c r="A127" s="65" t="s">
        <v>29</v>
      </c>
      <c r="B127" s="47" t="s">
        <v>63</v>
      </c>
      <c r="C127" s="47" t="s">
        <v>265</v>
      </c>
      <c r="D127" s="65" t="s">
        <v>122</v>
      </c>
      <c r="E127" s="49" t="s">
        <v>708</v>
      </c>
      <c r="F127" s="65" t="s">
        <v>52</v>
      </c>
      <c r="G127" s="190" t="s">
        <v>603</v>
      </c>
      <c r="H127" s="190" t="s">
        <v>604</v>
      </c>
      <c r="I127" s="65" t="s">
        <v>367</v>
      </c>
      <c r="J127" s="116" t="s">
        <v>121</v>
      </c>
      <c r="K127" s="30"/>
      <c r="L127" s="16"/>
      <c r="M127" s="16"/>
      <c r="N127" s="14"/>
      <c r="O127" s="15"/>
      <c r="P127" s="14"/>
      <c r="Q127" s="15"/>
      <c r="R127" s="15"/>
      <c r="S127" s="17"/>
      <c r="T127" s="14"/>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row>
    <row r="128" spans="1:294" x14ac:dyDescent="0.3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row>
    <row r="129" spans="1:294" x14ac:dyDescent="0.3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c r="JE129" s="30"/>
      <c r="JF129" s="30"/>
      <c r="JG129" s="30"/>
      <c r="JH129" s="30"/>
      <c r="JI129" s="30"/>
      <c r="JJ129" s="30"/>
      <c r="JK129" s="30"/>
      <c r="JL129" s="30"/>
      <c r="JM129" s="30"/>
      <c r="JN129" s="30"/>
      <c r="JO129" s="30"/>
      <c r="JP129" s="30"/>
      <c r="JQ129" s="30"/>
      <c r="JR129" s="30"/>
      <c r="JS129" s="30"/>
      <c r="JT129" s="30"/>
      <c r="JU129" s="30"/>
      <c r="JV129" s="30"/>
      <c r="JW129" s="30"/>
      <c r="JX129" s="30"/>
      <c r="JY129" s="30"/>
      <c r="JZ129" s="30"/>
      <c r="KA129" s="30"/>
      <c r="KB129" s="30"/>
      <c r="KC129" s="30"/>
      <c r="KD129" s="30"/>
      <c r="KE129" s="30"/>
      <c r="KF129" s="30"/>
      <c r="KG129" s="30"/>
      <c r="KH129" s="30"/>
    </row>
    <row r="130" spans="1:294" x14ac:dyDescent="0.3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row>
    <row r="131" spans="1:294" x14ac:dyDescent="0.3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c r="JE131" s="30"/>
      <c r="JF131" s="30"/>
      <c r="JG131" s="30"/>
      <c r="JH131" s="30"/>
      <c r="JI131" s="30"/>
      <c r="JJ131" s="30"/>
      <c r="JK131" s="30"/>
      <c r="JL131" s="30"/>
      <c r="JM131" s="30"/>
      <c r="JN131" s="30"/>
      <c r="JO131" s="30"/>
      <c r="JP131" s="30"/>
      <c r="JQ131" s="30"/>
      <c r="JR131" s="30"/>
      <c r="JS131" s="30"/>
      <c r="JT131" s="30"/>
      <c r="JU131" s="30"/>
      <c r="JV131" s="30"/>
      <c r="JW131" s="30"/>
      <c r="JX131" s="30"/>
      <c r="JY131" s="30"/>
      <c r="JZ131" s="30"/>
      <c r="KA131" s="30"/>
      <c r="KB131" s="30"/>
      <c r="KC131" s="30"/>
      <c r="KD131" s="30"/>
      <c r="KE131" s="30"/>
      <c r="KF131" s="30"/>
      <c r="KG131" s="30"/>
      <c r="KH131" s="30"/>
    </row>
    <row r="132" spans="1:294" x14ac:dyDescent="0.3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row>
    <row r="133" spans="1:294" x14ac:dyDescent="0.3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c r="JE133" s="30"/>
      <c r="JF133" s="30"/>
      <c r="JG133" s="30"/>
      <c r="JH133" s="30"/>
      <c r="JI133" s="30"/>
      <c r="JJ133" s="30"/>
      <c r="JK133" s="30"/>
      <c r="JL133" s="30"/>
      <c r="JM133" s="30"/>
      <c r="JN133" s="30"/>
      <c r="JO133" s="30"/>
      <c r="JP133" s="30"/>
      <c r="JQ133" s="30"/>
      <c r="JR133" s="30"/>
      <c r="JS133" s="30"/>
      <c r="JT133" s="30"/>
      <c r="JU133" s="30"/>
      <c r="JV133" s="30"/>
      <c r="JW133" s="30"/>
      <c r="JX133" s="30"/>
      <c r="JY133" s="30"/>
      <c r="JZ133" s="30"/>
      <c r="KA133" s="30"/>
      <c r="KB133" s="30"/>
      <c r="KC133" s="30"/>
      <c r="KD133" s="30"/>
      <c r="KE133" s="30"/>
      <c r="KF133" s="30"/>
      <c r="KG133" s="30"/>
      <c r="KH133" s="30"/>
    </row>
    <row r="134" spans="1:294" x14ac:dyDescent="0.3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c r="JE134" s="30"/>
      <c r="JF134" s="30"/>
      <c r="JG134" s="30"/>
      <c r="JH134" s="30"/>
      <c r="JI134" s="30"/>
      <c r="JJ134" s="30"/>
      <c r="JK134" s="30"/>
      <c r="JL134" s="30"/>
      <c r="JM134" s="30"/>
      <c r="JN134" s="30"/>
      <c r="JO134" s="30"/>
      <c r="JP134" s="30"/>
      <c r="JQ134" s="30"/>
      <c r="JR134" s="30"/>
      <c r="JS134" s="30"/>
      <c r="JT134" s="30"/>
      <c r="JU134" s="30"/>
      <c r="JV134" s="30"/>
      <c r="JW134" s="30"/>
      <c r="JX134" s="30"/>
      <c r="JY134" s="30"/>
      <c r="JZ134" s="30"/>
      <c r="KA134" s="30"/>
      <c r="KB134" s="30"/>
      <c r="KC134" s="30"/>
      <c r="KD134" s="30"/>
      <c r="KE134" s="30"/>
      <c r="KF134" s="30"/>
      <c r="KG134" s="30"/>
      <c r="KH134" s="30"/>
    </row>
    <row r="135" spans="1:294" x14ac:dyDescent="0.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c r="HX135" s="30"/>
      <c r="HY135" s="30"/>
      <c r="HZ135" s="30"/>
      <c r="IA135" s="30"/>
      <c r="IB135" s="30"/>
      <c r="IC135" s="30"/>
      <c r="ID135" s="30"/>
      <c r="IE135" s="30"/>
      <c r="IF135" s="30"/>
      <c r="IG135" s="30"/>
      <c r="IH135" s="30"/>
      <c r="II135" s="30"/>
      <c r="IJ135" s="30"/>
      <c r="IK135" s="30"/>
      <c r="IL135" s="30"/>
      <c r="IM135" s="30"/>
      <c r="IN135" s="30"/>
      <c r="IO135" s="30"/>
      <c r="IP135" s="30"/>
      <c r="IQ135" s="30"/>
      <c r="IR135" s="30"/>
      <c r="IS135" s="30"/>
      <c r="IT135" s="30"/>
      <c r="IU135" s="30"/>
      <c r="IV135" s="30"/>
      <c r="IW135" s="30"/>
      <c r="IX135" s="30"/>
      <c r="IY135" s="30"/>
      <c r="IZ135" s="30"/>
      <c r="JA135" s="30"/>
      <c r="JB135" s="30"/>
      <c r="JC135" s="30"/>
      <c r="JD135" s="30"/>
      <c r="JE135" s="30"/>
      <c r="JF135" s="30"/>
      <c r="JG135" s="30"/>
      <c r="JH135" s="30"/>
      <c r="JI135" s="30"/>
      <c r="JJ135" s="30"/>
      <c r="JK135" s="30"/>
      <c r="JL135" s="30"/>
      <c r="JM135" s="30"/>
      <c r="JN135" s="30"/>
      <c r="JO135" s="30"/>
      <c r="JP135" s="30"/>
      <c r="JQ135" s="30"/>
      <c r="JR135" s="30"/>
      <c r="JS135" s="30"/>
      <c r="JT135" s="30"/>
      <c r="JU135" s="30"/>
      <c r="JV135" s="30"/>
      <c r="JW135" s="30"/>
      <c r="JX135" s="30"/>
      <c r="JY135" s="30"/>
      <c r="JZ135" s="30"/>
      <c r="KA135" s="30"/>
      <c r="KB135" s="30"/>
      <c r="KC135" s="30"/>
      <c r="KD135" s="30"/>
      <c r="KE135" s="30"/>
      <c r="KF135" s="30"/>
      <c r="KG135" s="30"/>
      <c r="KH135" s="30"/>
    </row>
    <row r="136" spans="1:294" x14ac:dyDescent="0.3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c r="JE136" s="30"/>
      <c r="JF136" s="30"/>
      <c r="JG136" s="30"/>
      <c r="JH136" s="30"/>
      <c r="JI136" s="30"/>
      <c r="JJ136" s="30"/>
      <c r="JK136" s="30"/>
      <c r="JL136" s="30"/>
      <c r="JM136" s="30"/>
      <c r="JN136" s="30"/>
      <c r="JO136" s="30"/>
      <c r="JP136" s="30"/>
      <c r="JQ136" s="30"/>
      <c r="JR136" s="30"/>
      <c r="JS136" s="30"/>
      <c r="JT136" s="30"/>
      <c r="JU136" s="30"/>
      <c r="JV136" s="30"/>
      <c r="JW136" s="30"/>
      <c r="JX136" s="30"/>
      <c r="JY136" s="30"/>
      <c r="JZ136" s="30"/>
      <c r="KA136" s="30"/>
      <c r="KB136" s="30"/>
      <c r="KC136" s="30"/>
      <c r="KD136" s="30"/>
      <c r="KE136" s="30"/>
      <c r="KF136" s="30"/>
      <c r="KG136" s="30"/>
      <c r="KH136" s="30"/>
    </row>
    <row r="137" spans="1:294" x14ac:dyDescent="0.3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c r="HX137" s="30"/>
      <c r="HY137" s="30"/>
      <c r="HZ137" s="30"/>
      <c r="IA137" s="30"/>
      <c r="IB137" s="30"/>
      <c r="IC137" s="30"/>
      <c r="ID137" s="30"/>
      <c r="IE137" s="30"/>
      <c r="IF137" s="30"/>
      <c r="IG137" s="30"/>
      <c r="IH137" s="30"/>
      <c r="II137" s="30"/>
      <c r="IJ137" s="30"/>
      <c r="IK137" s="30"/>
      <c r="IL137" s="30"/>
      <c r="IM137" s="30"/>
      <c r="IN137" s="30"/>
      <c r="IO137" s="30"/>
      <c r="IP137" s="30"/>
      <c r="IQ137" s="30"/>
      <c r="IR137" s="30"/>
      <c r="IS137" s="30"/>
      <c r="IT137" s="30"/>
      <c r="IU137" s="30"/>
      <c r="IV137" s="30"/>
      <c r="IW137" s="30"/>
      <c r="IX137" s="30"/>
      <c r="IY137" s="30"/>
      <c r="IZ137" s="30"/>
      <c r="JA137" s="30"/>
      <c r="JB137" s="30"/>
      <c r="JC137" s="30"/>
      <c r="JD137" s="30"/>
      <c r="JE137" s="30"/>
      <c r="JF137" s="30"/>
      <c r="JG137" s="30"/>
      <c r="JH137" s="30"/>
      <c r="JI137" s="30"/>
      <c r="JJ137" s="30"/>
      <c r="JK137" s="30"/>
      <c r="JL137" s="30"/>
      <c r="JM137" s="30"/>
      <c r="JN137" s="30"/>
      <c r="JO137" s="30"/>
      <c r="JP137" s="30"/>
      <c r="JQ137" s="30"/>
      <c r="JR137" s="30"/>
      <c r="JS137" s="30"/>
      <c r="JT137" s="30"/>
      <c r="JU137" s="30"/>
      <c r="JV137" s="30"/>
      <c r="JW137" s="30"/>
      <c r="JX137" s="30"/>
      <c r="JY137" s="30"/>
      <c r="JZ137" s="30"/>
      <c r="KA137" s="30"/>
      <c r="KB137" s="30"/>
      <c r="KC137" s="30"/>
      <c r="KD137" s="30"/>
      <c r="KE137" s="30"/>
      <c r="KF137" s="30"/>
      <c r="KG137" s="30"/>
      <c r="KH137" s="30"/>
    </row>
    <row r="138" spans="1:294" x14ac:dyDescent="0.3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c r="HX138" s="30"/>
      <c r="HY138" s="30"/>
      <c r="HZ138" s="30"/>
      <c r="IA138" s="30"/>
      <c r="IB138" s="30"/>
      <c r="IC138" s="30"/>
      <c r="ID138" s="30"/>
      <c r="IE138" s="30"/>
      <c r="IF138" s="30"/>
      <c r="IG138" s="30"/>
      <c r="IH138" s="30"/>
      <c r="II138" s="30"/>
      <c r="IJ138" s="30"/>
      <c r="IK138" s="30"/>
      <c r="IL138" s="30"/>
      <c r="IM138" s="30"/>
      <c r="IN138" s="30"/>
      <c r="IO138" s="30"/>
      <c r="IP138" s="30"/>
      <c r="IQ138" s="30"/>
      <c r="IR138" s="30"/>
      <c r="IS138" s="30"/>
      <c r="IT138" s="30"/>
      <c r="IU138" s="30"/>
      <c r="IV138" s="30"/>
      <c r="IW138" s="30"/>
      <c r="IX138" s="30"/>
      <c r="IY138" s="30"/>
      <c r="IZ138" s="30"/>
      <c r="JA138" s="30"/>
      <c r="JB138" s="30"/>
      <c r="JC138" s="30"/>
      <c r="JD138" s="30"/>
      <c r="JE138" s="30"/>
      <c r="JF138" s="30"/>
      <c r="JG138" s="30"/>
      <c r="JH138" s="30"/>
      <c r="JI138" s="30"/>
      <c r="JJ138" s="30"/>
      <c r="JK138" s="30"/>
      <c r="JL138" s="30"/>
      <c r="JM138" s="30"/>
      <c r="JN138" s="30"/>
      <c r="JO138" s="30"/>
      <c r="JP138" s="30"/>
      <c r="JQ138" s="30"/>
      <c r="JR138" s="30"/>
      <c r="JS138" s="30"/>
      <c r="JT138" s="30"/>
      <c r="JU138" s="30"/>
      <c r="JV138" s="30"/>
      <c r="JW138" s="30"/>
      <c r="JX138" s="30"/>
      <c r="JY138" s="30"/>
      <c r="JZ138" s="30"/>
      <c r="KA138" s="30"/>
      <c r="KB138" s="30"/>
      <c r="KC138" s="30"/>
      <c r="KD138" s="30"/>
      <c r="KE138" s="30"/>
      <c r="KF138" s="30"/>
      <c r="KG138" s="30"/>
      <c r="KH138" s="30"/>
    </row>
    <row r="139" spans="1:294" x14ac:dyDescent="0.3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c r="JE139" s="30"/>
      <c r="JF139" s="30"/>
      <c r="JG139" s="30"/>
      <c r="JH139" s="30"/>
      <c r="JI139" s="30"/>
      <c r="JJ139" s="30"/>
      <c r="JK139" s="30"/>
      <c r="JL139" s="30"/>
      <c r="JM139" s="30"/>
      <c r="JN139" s="30"/>
      <c r="JO139" s="30"/>
      <c r="JP139" s="30"/>
      <c r="JQ139" s="30"/>
      <c r="JR139" s="30"/>
      <c r="JS139" s="30"/>
      <c r="JT139" s="30"/>
      <c r="JU139" s="30"/>
      <c r="JV139" s="30"/>
      <c r="JW139" s="30"/>
      <c r="JX139" s="30"/>
      <c r="JY139" s="30"/>
      <c r="JZ139" s="30"/>
      <c r="KA139" s="30"/>
      <c r="KB139" s="30"/>
      <c r="KC139" s="30"/>
      <c r="KD139" s="30"/>
      <c r="KE139" s="30"/>
      <c r="KF139" s="30"/>
      <c r="KG139" s="30"/>
      <c r="KH139" s="30"/>
    </row>
    <row r="140" spans="1:294" x14ac:dyDescent="0.3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c r="HX140" s="30"/>
      <c r="HY140" s="30"/>
      <c r="HZ140" s="30"/>
      <c r="IA140" s="30"/>
      <c r="IB140" s="30"/>
      <c r="IC140" s="30"/>
      <c r="ID140" s="30"/>
      <c r="IE140" s="30"/>
      <c r="IF140" s="30"/>
      <c r="IG140" s="30"/>
      <c r="IH140" s="30"/>
      <c r="II140" s="30"/>
      <c r="IJ140" s="30"/>
      <c r="IK140" s="30"/>
      <c r="IL140" s="30"/>
      <c r="IM140" s="30"/>
      <c r="IN140" s="30"/>
      <c r="IO140" s="30"/>
      <c r="IP140" s="30"/>
      <c r="IQ140" s="30"/>
      <c r="IR140" s="30"/>
      <c r="IS140" s="30"/>
      <c r="IT140" s="30"/>
      <c r="IU140" s="30"/>
      <c r="IV140" s="30"/>
      <c r="IW140" s="30"/>
      <c r="IX140" s="30"/>
      <c r="IY140" s="30"/>
      <c r="IZ140" s="30"/>
      <c r="JA140" s="30"/>
      <c r="JB140" s="30"/>
      <c r="JC140" s="30"/>
      <c r="JD140" s="30"/>
      <c r="JE140" s="30"/>
      <c r="JF140" s="30"/>
      <c r="JG140" s="30"/>
      <c r="JH140" s="30"/>
      <c r="JI140" s="30"/>
      <c r="JJ140" s="30"/>
      <c r="JK140" s="30"/>
      <c r="JL140" s="30"/>
      <c r="JM140" s="30"/>
      <c r="JN140" s="30"/>
      <c r="JO140" s="30"/>
      <c r="JP140" s="30"/>
      <c r="JQ140" s="30"/>
      <c r="JR140" s="30"/>
      <c r="JS140" s="30"/>
      <c r="JT140" s="30"/>
      <c r="JU140" s="30"/>
      <c r="JV140" s="30"/>
      <c r="JW140" s="30"/>
      <c r="JX140" s="30"/>
      <c r="JY140" s="30"/>
      <c r="JZ140" s="30"/>
      <c r="KA140" s="30"/>
      <c r="KB140" s="30"/>
      <c r="KC140" s="30"/>
      <c r="KD140" s="30"/>
      <c r="KE140" s="30"/>
      <c r="KF140" s="30"/>
      <c r="KG140" s="30"/>
      <c r="KH140" s="30"/>
    </row>
    <row r="141" spans="1:294" x14ac:dyDescent="0.3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c r="JE141" s="30"/>
      <c r="JF141" s="30"/>
      <c r="JG141" s="30"/>
      <c r="JH141" s="30"/>
      <c r="JI141" s="30"/>
      <c r="JJ141" s="30"/>
      <c r="JK141" s="30"/>
      <c r="JL141" s="30"/>
      <c r="JM141" s="30"/>
      <c r="JN141" s="30"/>
      <c r="JO141" s="30"/>
      <c r="JP141" s="30"/>
      <c r="JQ141" s="30"/>
      <c r="JR141" s="30"/>
      <c r="JS141" s="30"/>
      <c r="JT141" s="30"/>
      <c r="JU141" s="30"/>
      <c r="JV141" s="30"/>
      <c r="JW141" s="30"/>
      <c r="JX141" s="30"/>
      <c r="JY141" s="30"/>
      <c r="JZ141" s="30"/>
      <c r="KA141" s="30"/>
      <c r="KB141" s="30"/>
      <c r="KC141" s="30"/>
      <c r="KD141" s="30"/>
      <c r="KE141" s="30"/>
      <c r="KF141" s="30"/>
      <c r="KG141" s="30"/>
      <c r="KH141" s="30"/>
    </row>
    <row r="142" spans="1:294" x14ac:dyDescent="0.3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c r="HX142" s="30"/>
      <c r="HY142" s="30"/>
      <c r="HZ142" s="30"/>
      <c r="IA142" s="30"/>
      <c r="IB142" s="30"/>
      <c r="IC142" s="30"/>
      <c r="ID142" s="30"/>
      <c r="IE142" s="30"/>
      <c r="IF142" s="30"/>
      <c r="IG142" s="30"/>
      <c r="IH142" s="30"/>
      <c r="II142" s="30"/>
      <c r="IJ142" s="30"/>
      <c r="IK142" s="30"/>
      <c r="IL142" s="30"/>
      <c r="IM142" s="30"/>
      <c r="IN142" s="30"/>
      <c r="IO142" s="30"/>
      <c r="IP142" s="30"/>
      <c r="IQ142" s="30"/>
      <c r="IR142" s="30"/>
      <c r="IS142" s="30"/>
      <c r="IT142" s="30"/>
      <c r="IU142" s="30"/>
      <c r="IV142" s="30"/>
      <c r="IW142" s="30"/>
      <c r="IX142" s="30"/>
      <c r="IY142" s="30"/>
      <c r="IZ142" s="30"/>
      <c r="JA142" s="30"/>
      <c r="JB142" s="30"/>
      <c r="JC142" s="30"/>
      <c r="JD142" s="30"/>
      <c r="JE142" s="30"/>
      <c r="JF142" s="30"/>
      <c r="JG142" s="30"/>
      <c r="JH142" s="30"/>
      <c r="JI142" s="30"/>
      <c r="JJ142" s="30"/>
      <c r="JK142" s="30"/>
      <c r="JL142" s="30"/>
      <c r="JM142" s="30"/>
      <c r="JN142" s="30"/>
      <c r="JO142" s="30"/>
      <c r="JP142" s="30"/>
      <c r="JQ142" s="30"/>
      <c r="JR142" s="30"/>
      <c r="JS142" s="30"/>
      <c r="JT142" s="30"/>
      <c r="JU142" s="30"/>
      <c r="JV142" s="30"/>
      <c r="JW142" s="30"/>
      <c r="JX142" s="30"/>
      <c r="JY142" s="30"/>
      <c r="JZ142" s="30"/>
      <c r="KA142" s="30"/>
      <c r="KB142" s="30"/>
      <c r="KC142" s="30"/>
      <c r="KD142" s="30"/>
      <c r="KE142" s="30"/>
      <c r="KF142" s="30"/>
      <c r="KG142" s="30"/>
      <c r="KH142" s="30"/>
    </row>
    <row r="143" spans="1:294" x14ac:dyDescent="0.3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c r="HX143" s="30"/>
      <c r="HY143" s="30"/>
      <c r="HZ143" s="30"/>
      <c r="IA143" s="30"/>
      <c r="IB143" s="30"/>
      <c r="IC143" s="30"/>
      <c r="ID143" s="30"/>
      <c r="IE143" s="30"/>
      <c r="IF143" s="30"/>
      <c r="IG143" s="30"/>
      <c r="IH143" s="30"/>
      <c r="II143" s="30"/>
      <c r="IJ143" s="30"/>
      <c r="IK143" s="30"/>
      <c r="IL143" s="30"/>
      <c r="IM143" s="30"/>
      <c r="IN143" s="30"/>
      <c r="IO143" s="30"/>
      <c r="IP143" s="30"/>
      <c r="IQ143" s="30"/>
      <c r="IR143" s="30"/>
      <c r="IS143" s="30"/>
      <c r="IT143" s="30"/>
      <c r="IU143" s="30"/>
      <c r="IV143" s="30"/>
      <c r="IW143" s="30"/>
      <c r="IX143" s="30"/>
      <c r="IY143" s="30"/>
      <c r="IZ143" s="30"/>
      <c r="JA143" s="30"/>
      <c r="JB143" s="30"/>
      <c r="JC143" s="30"/>
      <c r="JD143" s="30"/>
      <c r="JE143" s="30"/>
      <c r="JF143" s="30"/>
      <c r="JG143" s="30"/>
      <c r="JH143" s="30"/>
      <c r="JI143" s="30"/>
      <c r="JJ143" s="30"/>
      <c r="JK143" s="30"/>
      <c r="JL143" s="30"/>
      <c r="JM143" s="30"/>
      <c r="JN143" s="30"/>
      <c r="JO143" s="30"/>
      <c r="JP143" s="30"/>
      <c r="JQ143" s="30"/>
      <c r="JR143" s="30"/>
      <c r="JS143" s="30"/>
      <c r="JT143" s="30"/>
      <c r="JU143" s="30"/>
      <c r="JV143" s="30"/>
      <c r="JW143" s="30"/>
      <c r="JX143" s="30"/>
      <c r="JY143" s="30"/>
      <c r="JZ143" s="30"/>
      <c r="KA143" s="30"/>
      <c r="KB143" s="30"/>
      <c r="KC143" s="30"/>
      <c r="KD143" s="30"/>
      <c r="KE143" s="30"/>
      <c r="KF143" s="30"/>
      <c r="KG143" s="30"/>
      <c r="KH143" s="30"/>
    </row>
    <row r="144" spans="1:294" x14ac:dyDescent="0.3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c r="JE144" s="30"/>
      <c r="JF144" s="30"/>
      <c r="JG144" s="30"/>
      <c r="JH144" s="30"/>
      <c r="JI144" s="30"/>
      <c r="JJ144" s="30"/>
      <c r="JK144" s="30"/>
      <c r="JL144" s="30"/>
      <c r="JM144" s="30"/>
      <c r="JN144" s="30"/>
      <c r="JO144" s="30"/>
      <c r="JP144" s="30"/>
      <c r="JQ144" s="30"/>
      <c r="JR144" s="30"/>
      <c r="JS144" s="30"/>
      <c r="JT144" s="30"/>
      <c r="JU144" s="30"/>
      <c r="JV144" s="30"/>
      <c r="JW144" s="30"/>
      <c r="JX144" s="30"/>
      <c r="JY144" s="30"/>
      <c r="JZ144" s="30"/>
      <c r="KA144" s="30"/>
      <c r="KB144" s="30"/>
      <c r="KC144" s="30"/>
      <c r="KD144" s="30"/>
      <c r="KE144" s="30"/>
      <c r="KF144" s="30"/>
      <c r="KG144" s="30"/>
      <c r="KH144" s="30"/>
    </row>
    <row r="145" spans="1:294" x14ac:dyDescent="0.3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c r="IW145" s="30"/>
      <c r="IX145" s="30"/>
      <c r="IY145" s="30"/>
      <c r="IZ145" s="30"/>
      <c r="JA145" s="30"/>
      <c r="JB145" s="30"/>
      <c r="JC145" s="30"/>
      <c r="JD145" s="30"/>
      <c r="JE145" s="30"/>
      <c r="JF145" s="30"/>
      <c r="JG145" s="30"/>
      <c r="JH145" s="30"/>
      <c r="JI145" s="30"/>
      <c r="JJ145" s="30"/>
      <c r="JK145" s="30"/>
      <c r="JL145" s="30"/>
      <c r="JM145" s="30"/>
      <c r="JN145" s="30"/>
      <c r="JO145" s="30"/>
      <c r="JP145" s="30"/>
      <c r="JQ145" s="30"/>
      <c r="JR145" s="30"/>
      <c r="JS145" s="30"/>
      <c r="JT145" s="30"/>
      <c r="JU145" s="30"/>
      <c r="JV145" s="30"/>
      <c r="JW145" s="30"/>
      <c r="JX145" s="30"/>
      <c r="JY145" s="30"/>
      <c r="JZ145" s="30"/>
      <c r="KA145" s="30"/>
      <c r="KB145" s="30"/>
      <c r="KC145" s="30"/>
      <c r="KD145" s="30"/>
      <c r="KE145" s="30"/>
      <c r="KF145" s="30"/>
      <c r="KG145" s="30"/>
      <c r="KH145" s="30"/>
    </row>
    <row r="146" spans="1:294" x14ac:dyDescent="0.3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c r="JE146" s="30"/>
      <c r="JF146" s="30"/>
      <c r="JG146" s="30"/>
      <c r="JH146" s="30"/>
      <c r="JI146" s="30"/>
      <c r="JJ146" s="30"/>
      <c r="JK146" s="30"/>
      <c r="JL146" s="30"/>
      <c r="JM146" s="30"/>
      <c r="JN146" s="30"/>
      <c r="JO146" s="30"/>
      <c r="JP146" s="30"/>
      <c r="JQ146" s="30"/>
      <c r="JR146" s="30"/>
      <c r="JS146" s="30"/>
      <c r="JT146" s="30"/>
      <c r="JU146" s="30"/>
      <c r="JV146" s="30"/>
      <c r="JW146" s="30"/>
      <c r="JX146" s="30"/>
      <c r="JY146" s="30"/>
      <c r="JZ146" s="30"/>
      <c r="KA146" s="30"/>
      <c r="KB146" s="30"/>
      <c r="KC146" s="30"/>
      <c r="KD146" s="30"/>
      <c r="KE146" s="30"/>
      <c r="KF146" s="30"/>
      <c r="KG146" s="30"/>
      <c r="KH146" s="30"/>
    </row>
    <row r="147" spans="1:294" x14ac:dyDescent="0.3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c r="JE147" s="30"/>
      <c r="JF147" s="30"/>
      <c r="JG147" s="30"/>
      <c r="JH147" s="30"/>
      <c r="JI147" s="30"/>
      <c r="JJ147" s="30"/>
      <c r="JK147" s="30"/>
      <c r="JL147" s="30"/>
      <c r="JM147" s="30"/>
      <c r="JN147" s="30"/>
      <c r="JO147" s="30"/>
      <c r="JP147" s="30"/>
      <c r="JQ147" s="30"/>
      <c r="JR147" s="30"/>
      <c r="JS147" s="30"/>
      <c r="JT147" s="30"/>
      <c r="JU147" s="30"/>
      <c r="JV147" s="30"/>
      <c r="JW147" s="30"/>
      <c r="JX147" s="30"/>
      <c r="JY147" s="30"/>
      <c r="JZ147" s="30"/>
      <c r="KA147" s="30"/>
      <c r="KB147" s="30"/>
      <c r="KC147" s="30"/>
      <c r="KD147" s="30"/>
      <c r="KE147" s="30"/>
      <c r="KF147" s="30"/>
      <c r="KG147" s="30"/>
      <c r="KH147" s="30"/>
    </row>
    <row r="148" spans="1:294" x14ac:dyDescent="0.3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c r="HX148" s="30"/>
      <c r="HY148" s="30"/>
      <c r="HZ148" s="30"/>
      <c r="IA148" s="30"/>
      <c r="IB148" s="30"/>
      <c r="IC148" s="30"/>
      <c r="ID148" s="30"/>
      <c r="IE148" s="30"/>
      <c r="IF148" s="30"/>
      <c r="IG148" s="30"/>
      <c r="IH148" s="30"/>
      <c r="II148" s="30"/>
      <c r="IJ148" s="30"/>
      <c r="IK148" s="30"/>
      <c r="IL148" s="30"/>
      <c r="IM148" s="30"/>
      <c r="IN148" s="30"/>
      <c r="IO148" s="30"/>
      <c r="IP148" s="30"/>
      <c r="IQ148" s="30"/>
      <c r="IR148" s="30"/>
      <c r="IS148" s="30"/>
      <c r="IT148" s="30"/>
      <c r="IU148" s="30"/>
      <c r="IV148" s="30"/>
      <c r="IW148" s="30"/>
      <c r="IX148" s="30"/>
      <c r="IY148" s="30"/>
      <c r="IZ148" s="30"/>
      <c r="JA148" s="30"/>
      <c r="JB148" s="30"/>
      <c r="JC148" s="30"/>
      <c r="JD148" s="30"/>
      <c r="JE148" s="30"/>
      <c r="JF148" s="30"/>
      <c r="JG148" s="30"/>
      <c r="JH148" s="30"/>
      <c r="JI148" s="30"/>
      <c r="JJ148" s="30"/>
      <c r="JK148" s="30"/>
      <c r="JL148" s="30"/>
      <c r="JM148" s="30"/>
      <c r="JN148" s="30"/>
      <c r="JO148" s="30"/>
      <c r="JP148" s="30"/>
      <c r="JQ148" s="30"/>
      <c r="JR148" s="30"/>
      <c r="JS148" s="30"/>
      <c r="JT148" s="30"/>
      <c r="JU148" s="30"/>
      <c r="JV148" s="30"/>
      <c r="JW148" s="30"/>
      <c r="JX148" s="30"/>
      <c r="JY148" s="30"/>
      <c r="JZ148" s="30"/>
      <c r="KA148" s="30"/>
      <c r="KB148" s="30"/>
      <c r="KC148" s="30"/>
      <c r="KD148" s="30"/>
      <c r="KE148" s="30"/>
      <c r="KF148" s="30"/>
      <c r="KG148" s="30"/>
      <c r="KH148" s="30"/>
    </row>
    <row r="149" spans="1:294" x14ac:dyDescent="0.3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c r="JE149" s="30"/>
      <c r="JF149" s="30"/>
      <c r="JG149" s="30"/>
      <c r="JH149" s="30"/>
      <c r="JI149" s="30"/>
      <c r="JJ149" s="30"/>
      <c r="JK149" s="30"/>
      <c r="JL149" s="30"/>
      <c r="JM149" s="30"/>
      <c r="JN149" s="30"/>
      <c r="JO149" s="30"/>
      <c r="JP149" s="30"/>
      <c r="JQ149" s="30"/>
      <c r="JR149" s="30"/>
      <c r="JS149" s="30"/>
      <c r="JT149" s="30"/>
      <c r="JU149" s="30"/>
      <c r="JV149" s="30"/>
      <c r="JW149" s="30"/>
      <c r="JX149" s="30"/>
      <c r="JY149" s="30"/>
      <c r="JZ149" s="30"/>
      <c r="KA149" s="30"/>
      <c r="KB149" s="30"/>
      <c r="KC149" s="30"/>
      <c r="KD149" s="30"/>
      <c r="KE149" s="30"/>
      <c r="KF149" s="30"/>
      <c r="KG149" s="30"/>
      <c r="KH149" s="30"/>
    </row>
    <row r="150" spans="1:294" x14ac:dyDescent="0.3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c r="JE150" s="30"/>
      <c r="JF150" s="30"/>
      <c r="JG150" s="30"/>
      <c r="JH150" s="30"/>
      <c r="JI150" s="30"/>
      <c r="JJ150" s="30"/>
      <c r="JK150" s="30"/>
      <c r="JL150" s="30"/>
      <c r="JM150" s="30"/>
      <c r="JN150" s="30"/>
      <c r="JO150" s="30"/>
      <c r="JP150" s="30"/>
      <c r="JQ150" s="30"/>
      <c r="JR150" s="30"/>
      <c r="JS150" s="30"/>
      <c r="JT150" s="30"/>
      <c r="JU150" s="30"/>
      <c r="JV150" s="30"/>
      <c r="JW150" s="30"/>
      <c r="JX150" s="30"/>
      <c r="JY150" s="30"/>
      <c r="JZ150" s="30"/>
      <c r="KA150" s="30"/>
      <c r="KB150" s="30"/>
      <c r="KC150" s="30"/>
      <c r="KD150" s="30"/>
      <c r="KE150" s="30"/>
      <c r="KF150" s="30"/>
      <c r="KG150" s="30"/>
      <c r="KH150" s="30"/>
    </row>
    <row r="151" spans="1:294" x14ac:dyDescent="0.3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c r="JE151" s="30"/>
      <c r="JF151" s="30"/>
      <c r="JG151" s="30"/>
      <c r="JH151" s="30"/>
      <c r="JI151" s="30"/>
      <c r="JJ151" s="30"/>
      <c r="JK151" s="30"/>
      <c r="JL151" s="30"/>
      <c r="JM151" s="30"/>
      <c r="JN151" s="30"/>
      <c r="JO151" s="30"/>
      <c r="JP151" s="30"/>
      <c r="JQ151" s="30"/>
      <c r="JR151" s="30"/>
      <c r="JS151" s="30"/>
      <c r="JT151" s="30"/>
      <c r="JU151" s="30"/>
      <c r="JV151" s="30"/>
      <c r="JW151" s="30"/>
      <c r="JX151" s="30"/>
      <c r="JY151" s="30"/>
      <c r="JZ151" s="30"/>
      <c r="KA151" s="30"/>
      <c r="KB151" s="30"/>
      <c r="KC151" s="30"/>
      <c r="KD151" s="30"/>
      <c r="KE151" s="30"/>
      <c r="KF151" s="30"/>
      <c r="KG151" s="30"/>
      <c r="KH151" s="30"/>
    </row>
    <row r="152" spans="1:294" x14ac:dyDescent="0.3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c r="HX152" s="30"/>
      <c r="HY152" s="30"/>
      <c r="HZ152" s="30"/>
      <c r="IA152" s="30"/>
      <c r="IB152" s="30"/>
      <c r="IC152" s="30"/>
      <c r="ID152" s="30"/>
      <c r="IE152" s="30"/>
      <c r="IF152" s="30"/>
      <c r="IG152" s="30"/>
      <c r="IH152" s="30"/>
      <c r="II152" s="30"/>
      <c r="IJ152" s="30"/>
      <c r="IK152" s="30"/>
      <c r="IL152" s="30"/>
      <c r="IM152" s="30"/>
      <c r="IN152" s="30"/>
      <c r="IO152" s="30"/>
      <c r="IP152" s="30"/>
      <c r="IQ152" s="30"/>
      <c r="IR152" s="30"/>
      <c r="IS152" s="30"/>
      <c r="IT152" s="30"/>
      <c r="IU152" s="30"/>
      <c r="IV152" s="30"/>
      <c r="IW152" s="30"/>
      <c r="IX152" s="30"/>
      <c r="IY152" s="30"/>
      <c r="IZ152" s="30"/>
      <c r="JA152" s="30"/>
      <c r="JB152" s="30"/>
      <c r="JC152" s="30"/>
      <c r="JD152" s="30"/>
      <c r="JE152" s="30"/>
      <c r="JF152" s="30"/>
      <c r="JG152" s="30"/>
      <c r="JH152" s="30"/>
      <c r="JI152" s="30"/>
      <c r="JJ152" s="30"/>
      <c r="JK152" s="30"/>
      <c r="JL152" s="30"/>
      <c r="JM152" s="30"/>
      <c r="JN152" s="30"/>
      <c r="JO152" s="30"/>
      <c r="JP152" s="30"/>
      <c r="JQ152" s="30"/>
      <c r="JR152" s="30"/>
      <c r="JS152" s="30"/>
      <c r="JT152" s="30"/>
      <c r="JU152" s="30"/>
      <c r="JV152" s="30"/>
      <c r="JW152" s="30"/>
      <c r="JX152" s="30"/>
      <c r="JY152" s="30"/>
      <c r="JZ152" s="30"/>
      <c r="KA152" s="30"/>
      <c r="KB152" s="30"/>
      <c r="KC152" s="30"/>
      <c r="KD152" s="30"/>
      <c r="KE152" s="30"/>
      <c r="KF152" s="30"/>
      <c r="KG152" s="30"/>
      <c r="KH152" s="30"/>
    </row>
    <row r="153" spans="1:294" x14ac:dyDescent="0.35">
      <c r="A153" s="30"/>
      <c r="B153" s="30"/>
      <c r="C153" s="30"/>
      <c r="D153" s="30"/>
      <c r="E153" s="30"/>
      <c r="F153" s="30"/>
      <c r="G153" s="30"/>
      <c r="H153" s="30"/>
      <c r="I153" s="30"/>
      <c r="J153" s="30"/>
      <c r="K153" s="30"/>
      <c r="L153" s="30"/>
      <c r="M153" s="30"/>
      <c r="N153" s="30"/>
      <c r="O153" s="30"/>
      <c r="P153" s="30"/>
    </row>
    <row r="154" spans="1:294" x14ac:dyDescent="0.35">
      <c r="A154" s="30"/>
      <c r="B154" s="30"/>
      <c r="C154" s="30"/>
      <c r="D154" s="30"/>
      <c r="E154" s="30"/>
      <c r="F154" s="30"/>
      <c r="G154" s="30"/>
      <c r="H154" s="30"/>
      <c r="I154" s="30"/>
      <c r="J154" s="30"/>
      <c r="K154" s="30"/>
      <c r="L154" s="30"/>
      <c r="M154" s="30"/>
      <c r="N154" s="30"/>
      <c r="O154" s="30"/>
      <c r="P154" s="30"/>
    </row>
    <row r="155" spans="1:294" x14ac:dyDescent="0.35">
      <c r="A155" s="30"/>
      <c r="B155" s="30"/>
      <c r="C155" s="30"/>
      <c r="D155" s="30"/>
      <c r="E155" s="30"/>
      <c r="F155" s="30"/>
      <c r="G155" s="30"/>
      <c r="H155" s="30"/>
      <c r="I155" s="30"/>
      <c r="J155" s="30"/>
      <c r="K155" s="30"/>
      <c r="L155" s="30"/>
      <c r="M155" s="30"/>
      <c r="N155" s="30"/>
      <c r="O155" s="30"/>
      <c r="P155" s="30"/>
    </row>
    <row r="156" spans="1:294" x14ac:dyDescent="0.35">
      <c r="A156" s="30"/>
      <c r="B156" s="30"/>
      <c r="C156" s="30"/>
      <c r="D156" s="30"/>
      <c r="E156" s="30"/>
      <c r="F156" s="30"/>
      <c r="G156" s="30"/>
      <c r="H156" s="30"/>
      <c r="I156" s="30"/>
      <c r="J156" s="30"/>
      <c r="K156" s="30"/>
      <c r="L156" s="30"/>
      <c r="M156" s="30"/>
      <c r="N156" s="30"/>
      <c r="O156" s="30"/>
      <c r="P156" s="30"/>
    </row>
    <row r="157" spans="1:294" x14ac:dyDescent="0.35">
      <c r="A157" s="30"/>
      <c r="B157" s="30"/>
      <c r="C157" s="30"/>
      <c r="D157" s="30"/>
      <c r="E157" s="30"/>
      <c r="F157" s="30"/>
      <c r="G157" s="30"/>
      <c r="H157" s="30"/>
      <c r="I157" s="30"/>
      <c r="J157" s="30"/>
      <c r="K157" s="30"/>
      <c r="L157" s="30"/>
      <c r="M157" s="30"/>
      <c r="N157" s="30"/>
      <c r="O157" s="30"/>
      <c r="P157" s="30"/>
    </row>
    <row r="158" spans="1:294" x14ac:dyDescent="0.35">
      <c r="A158" s="30"/>
      <c r="B158" s="30"/>
      <c r="C158" s="30"/>
      <c r="D158" s="30"/>
      <c r="E158" s="30"/>
      <c r="F158" s="30"/>
      <c r="G158" s="30"/>
      <c r="H158" s="30"/>
      <c r="I158" s="30"/>
      <c r="J158" s="30"/>
      <c r="K158" s="30"/>
      <c r="L158" s="30"/>
      <c r="M158" s="30"/>
      <c r="N158" s="30"/>
      <c r="O158" s="30"/>
      <c r="P158" s="30"/>
    </row>
    <row r="159" spans="1:294" x14ac:dyDescent="0.35">
      <c r="A159" s="30"/>
      <c r="B159" s="30"/>
      <c r="C159" s="30"/>
      <c r="D159" s="30"/>
      <c r="E159" s="30"/>
      <c r="F159" s="30"/>
      <c r="G159" s="30"/>
      <c r="H159" s="30"/>
      <c r="I159" s="30"/>
      <c r="J159" s="30"/>
      <c r="K159" s="30"/>
      <c r="L159" s="30"/>
      <c r="M159" s="30"/>
      <c r="N159" s="30"/>
      <c r="O159" s="30"/>
      <c r="P159" s="30"/>
    </row>
    <row r="160" spans="1:294" x14ac:dyDescent="0.35">
      <c r="A160" s="30"/>
      <c r="B160" s="30"/>
      <c r="C160" s="30"/>
      <c r="D160" s="30"/>
      <c r="E160" s="30"/>
      <c r="F160" s="30"/>
      <c r="G160" s="30"/>
      <c r="H160" s="30"/>
      <c r="I160" s="30"/>
      <c r="J160" s="30"/>
      <c r="K160" s="30"/>
      <c r="L160" s="30"/>
      <c r="M160" s="30"/>
      <c r="N160" s="30"/>
      <c r="O160" s="30"/>
      <c r="P160" s="30"/>
    </row>
    <row r="161" spans="1:16" x14ac:dyDescent="0.35">
      <c r="A161" s="30"/>
      <c r="B161" s="30"/>
      <c r="C161" s="30"/>
      <c r="D161" s="30"/>
      <c r="E161" s="30"/>
      <c r="F161" s="30"/>
      <c r="G161" s="30"/>
      <c r="H161" s="30"/>
      <c r="I161" s="30"/>
      <c r="J161" s="30"/>
      <c r="K161" s="30"/>
      <c r="L161" s="30"/>
      <c r="M161" s="30"/>
      <c r="N161" s="30"/>
      <c r="O161" s="30"/>
      <c r="P161" s="30"/>
    </row>
    <row r="162" spans="1:16" x14ac:dyDescent="0.35">
      <c r="A162" s="30"/>
      <c r="B162" s="30"/>
      <c r="C162" s="30"/>
      <c r="D162" s="30"/>
      <c r="E162" s="30"/>
      <c r="F162" s="30"/>
      <c r="G162" s="30"/>
      <c r="H162" s="30"/>
      <c r="I162" s="30"/>
      <c r="J162" s="30"/>
      <c r="K162" s="30"/>
      <c r="L162" s="30"/>
      <c r="M162" s="30"/>
      <c r="N162" s="30"/>
      <c r="O162" s="30"/>
      <c r="P162" s="30"/>
    </row>
    <row r="163" spans="1:16" x14ac:dyDescent="0.35">
      <c r="A163" s="30"/>
      <c r="B163" s="30"/>
      <c r="C163" s="30"/>
      <c r="D163" s="30"/>
      <c r="E163" s="30"/>
      <c r="F163" s="30"/>
      <c r="G163" s="30"/>
      <c r="H163" s="30"/>
      <c r="I163" s="30"/>
      <c r="J163" s="30"/>
      <c r="K163" s="30"/>
      <c r="L163" s="30"/>
      <c r="M163" s="30"/>
      <c r="N163" s="30"/>
      <c r="O163" s="30"/>
      <c r="P163" s="30"/>
    </row>
    <row r="164" spans="1:16" x14ac:dyDescent="0.35">
      <c r="A164" s="30"/>
      <c r="B164" s="30"/>
      <c r="C164" s="30"/>
      <c r="D164" s="30"/>
      <c r="E164" s="30"/>
      <c r="F164" s="30"/>
      <c r="G164" s="30"/>
      <c r="H164" s="30"/>
      <c r="I164" s="30"/>
      <c r="J164" s="30"/>
      <c r="K164" s="30"/>
      <c r="L164" s="30"/>
      <c r="M164" s="30"/>
      <c r="N164" s="30"/>
      <c r="O164" s="30"/>
      <c r="P164" s="30"/>
    </row>
    <row r="165" spans="1:16" x14ac:dyDescent="0.35">
      <c r="A165" s="30"/>
      <c r="B165" s="30"/>
      <c r="C165" s="30"/>
      <c r="D165" s="30"/>
      <c r="E165" s="30"/>
      <c r="F165" s="30"/>
      <c r="G165" s="30"/>
      <c r="H165" s="30"/>
      <c r="I165" s="30"/>
      <c r="J165" s="30"/>
      <c r="K165" s="30"/>
      <c r="L165" s="30"/>
      <c r="M165" s="30"/>
      <c r="N165" s="30"/>
      <c r="O165" s="30"/>
      <c r="P165" s="30"/>
    </row>
    <row r="166" spans="1:16" x14ac:dyDescent="0.35">
      <c r="A166" s="30"/>
      <c r="B166" s="30"/>
      <c r="C166" s="30"/>
      <c r="D166" s="30"/>
      <c r="E166" s="30"/>
      <c r="F166" s="30"/>
      <c r="G166" s="30"/>
      <c r="H166" s="30"/>
      <c r="I166" s="30"/>
      <c r="J166" s="30"/>
      <c r="K166" s="30"/>
      <c r="L166" s="30"/>
      <c r="M166" s="30"/>
      <c r="N166" s="30"/>
      <c r="O166" s="30"/>
      <c r="P166" s="30"/>
    </row>
    <row r="167" spans="1:16" x14ac:dyDescent="0.35">
      <c r="A167" s="30"/>
      <c r="B167" s="30"/>
      <c r="C167" s="30"/>
      <c r="D167" s="30"/>
      <c r="E167" s="30"/>
      <c r="F167" s="30"/>
      <c r="G167" s="30"/>
      <c r="H167" s="30"/>
      <c r="I167" s="30"/>
      <c r="J167" s="30"/>
      <c r="K167" s="30"/>
      <c r="L167" s="30"/>
      <c r="M167" s="30"/>
      <c r="N167" s="30"/>
      <c r="O167" s="30"/>
      <c r="P167" s="30"/>
    </row>
    <row r="168" spans="1:16" x14ac:dyDescent="0.35">
      <c r="A168" s="30"/>
      <c r="B168" s="30"/>
      <c r="C168" s="30"/>
      <c r="D168" s="30"/>
      <c r="E168" s="30"/>
      <c r="F168" s="30"/>
      <c r="G168" s="30"/>
      <c r="H168" s="30"/>
      <c r="I168" s="30"/>
      <c r="J168" s="30"/>
      <c r="K168" s="30"/>
      <c r="L168" s="30"/>
      <c r="M168" s="30"/>
      <c r="N168" s="30"/>
      <c r="O168" s="30"/>
      <c r="P168" s="30"/>
    </row>
    <row r="169" spans="1:16" x14ac:dyDescent="0.35">
      <c r="A169" s="30"/>
      <c r="B169" s="30"/>
      <c r="C169" s="30"/>
      <c r="D169" s="30"/>
      <c r="E169" s="30"/>
      <c r="F169" s="30"/>
      <c r="G169" s="30"/>
      <c r="H169" s="30"/>
      <c r="I169" s="30"/>
      <c r="J169" s="30"/>
      <c r="K169" s="30"/>
      <c r="L169" s="30"/>
      <c r="M169" s="30"/>
      <c r="N169" s="30"/>
      <c r="O169" s="30"/>
      <c r="P169" s="30"/>
    </row>
    <row r="170" spans="1:16" x14ac:dyDescent="0.35">
      <c r="A170" s="30"/>
      <c r="B170" s="30"/>
      <c r="C170" s="30"/>
      <c r="D170" s="30"/>
      <c r="E170" s="30"/>
      <c r="F170" s="30"/>
      <c r="G170" s="30"/>
      <c r="H170" s="30"/>
      <c r="I170" s="30"/>
      <c r="J170" s="30"/>
      <c r="K170" s="30"/>
      <c r="L170" s="30"/>
      <c r="M170" s="30"/>
      <c r="N170" s="30"/>
      <c r="O170" s="30"/>
      <c r="P170" s="30"/>
    </row>
    <row r="171" spans="1:16" x14ac:dyDescent="0.35">
      <c r="A171" s="30"/>
      <c r="B171" s="30"/>
      <c r="C171" s="30"/>
      <c r="D171" s="30"/>
      <c r="E171" s="30"/>
      <c r="F171" s="30"/>
      <c r="G171" s="30"/>
      <c r="H171" s="30"/>
      <c r="I171" s="30"/>
      <c r="J171" s="30"/>
      <c r="K171" s="30"/>
      <c r="L171" s="30"/>
      <c r="M171" s="30"/>
      <c r="N171" s="30"/>
      <c r="O171" s="30"/>
      <c r="P171" s="30"/>
    </row>
    <row r="172" spans="1:16" x14ac:dyDescent="0.35">
      <c r="A172" s="30"/>
      <c r="B172" s="30"/>
      <c r="C172" s="30"/>
      <c r="D172" s="30"/>
      <c r="E172" s="30"/>
      <c r="F172" s="30"/>
      <c r="G172" s="30"/>
      <c r="H172" s="30"/>
      <c r="I172" s="30"/>
      <c r="J172" s="30"/>
      <c r="K172" s="30"/>
      <c r="L172" s="30"/>
      <c r="M172" s="30"/>
      <c r="N172" s="30"/>
      <c r="O172" s="30"/>
      <c r="P172" s="30"/>
    </row>
    <row r="173" spans="1:16" x14ac:dyDescent="0.35">
      <c r="A173" s="30"/>
      <c r="B173" s="30"/>
      <c r="C173" s="30"/>
      <c r="D173" s="30"/>
      <c r="E173" s="30"/>
      <c r="F173" s="30"/>
      <c r="G173" s="30"/>
      <c r="H173" s="30"/>
      <c r="I173" s="30"/>
      <c r="J173" s="30"/>
      <c r="K173" s="30"/>
      <c r="L173" s="30"/>
      <c r="M173" s="30"/>
      <c r="N173" s="30"/>
      <c r="O173" s="30"/>
      <c r="P173" s="30"/>
    </row>
    <row r="174" spans="1:16" x14ac:dyDescent="0.35">
      <c r="A174" s="30"/>
      <c r="B174" s="30"/>
      <c r="C174" s="30"/>
      <c r="D174" s="30"/>
      <c r="E174" s="30"/>
      <c r="F174" s="30"/>
      <c r="G174" s="30"/>
      <c r="H174" s="30"/>
      <c r="I174" s="30"/>
      <c r="J174" s="30"/>
      <c r="K174" s="30"/>
      <c r="L174" s="30"/>
      <c r="M174" s="30"/>
      <c r="N174" s="30"/>
      <c r="O174" s="30"/>
      <c r="P174" s="30"/>
    </row>
    <row r="175" spans="1:16" x14ac:dyDescent="0.35">
      <c r="A175" s="30"/>
      <c r="B175" s="30"/>
      <c r="C175" s="30"/>
      <c r="D175" s="30"/>
      <c r="E175" s="30"/>
      <c r="F175" s="30"/>
      <c r="G175" s="30"/>
      <c r="H175" s="30"/>
      <c r="I175" s="30"/>
      <c r="J175" s="30"/>
      <c r="K175" s="30"/>
      <c r="L175" s="30"/>
      <c r="M175" s="30"/>
      <c r="N175" s="30"/>
      <c r="O175" s="30"/>
      <c r="P175" s="30"/>
    </row>
    <row r="176" spans="1:16" x14ac:dyDescent="0.35">
      <c r="A176" s="30"/>
      <c r="B176" s="30"/>
      <c r="C176" s="30"/>
      <c r="D176" s="30"/>
      <c r="E176" s="30"/>
      <c r="F176" s="30"/>
      <c r="G176" s="30"/>
      <c r="H176" s="30"/>
      <c r="I176" s="30"/>
      <c r="J176" s="30"/>
      <c r="K176" s="30"/>
      <c r="L176" s="30"/>
      <c r="M176" s="30"/>
      <c r="N176" s="30"/>
      <c r="O176" s="30"/>
      <c r="P176" s="30"/>
    </row>
    <row r="177" spans="1:16" x14ac:dyDescent="0.35">
      <c r="A177" s="30"/>
      <c r="B177" s="30"/>
      <c r="C177" s="30"/>
      <c r="D177" s="30"/>
      <c r="E177" s="30"/>
      <c r="F177" s="30"/>
      <c r="G177" s="30"/>
      <c r="H177" s="30"/>
      <c r="I177" s="30"/>
      <c r="J177" s="30"/>
      <c r="K177" s="30"/>
      <c r="L177" s="30"/>
      <c r="M177" s="30"/>
      <c r="N177" s="30"/>
      <c r="O177" s="30"/>
      <c r="P177" s="30"/>
    </row>
    <row r="178" spans="1:16" x14ac:dyDescent="0.35">
      <c r="A178" s="30"/>
      <c r="B178" s="30"/>
      <c r="C178" s="30"/>
      <c r="D178" s="30"/>
      <c r="E178" s="30"/>
      <c r="F178" s="30"/>
      <c r="G178" s="30"/>
      <c r="H178" s="30"/>
      <c r="I178" s="30"/>
      <c r="J178" s="30"/>
      <c r="K178" s="30"/>
      <c r="L178" s="30"/>
      <c r="M178" s="30"/>
      <c r="N178" s="30"/>
      <c r="O178" s="30"/>
      <c r="P178" s="30"/>
    </row>
    <row r="179" spans="1:16" x14ac:dyDescent="0.35">
      <c r="A179" s="30"/>
      <c r="B179" s="30"/>
      <c r="C179" s="30"/>
      <c r="D179" s="30"/>
      <c r="E179" s="30"/>
      <c r="F179" s="30"/>
      <c r="G179" s="30"/>
      <c r="H179" s="30"/>
      <c r="I179" s="30"/>
      <c r="J179" s="30"/>
      <c r="K179" s="30"/>
      <c r="L179" s="30"/>
      <c r="M179" s="30"/>
      <c r="N179" s="30"/>
      <c r="O179" s="30"/>
      <c r="P179" s="30"/>
    </row>
    <row r="180" spans="1:16" x14ac:dyDescent="0.35">
      <c r="A180" s="30"/>
      <c r="B180" s="30"/>
      <c r="C180" s="30"/>
      <c r="D180" s="30"/>
      <c r="E180" s="30"/>
      <c r="F180" s="30"/>
      <c r="G180" s="30"/>
      <c r="H180" s="30"/>
      <c r="I180" s="30"/>
      <c r="J180" s="30"/>
      <c r="K180" s="30"/>
      <c r="L180" s="30"/>
      <c r="M180" s="30"/>
      <c r="N180" s="30"/>
      <c r="O180" s="30"/>
      <c r="P180" s="30"/>
    </row>
    <row r="181" spans="1:16" x14ac:dyDescent="0.35">
      <c r="A181" s="30"/>
      <c r="B181" s="30"/>
      <c r="C181" s="30"/>
      <c r="D181" s="30"/>
      <c r="E181" s="30"/>
      <c r="F181" s="30"/>
      <c r="G181" s="30"/>
      <c r="H181" s="30"/>
      <c r="I181" s="30"/>
      <c r="J181" s="30"/>
      <c r="K181" s="30"/>
      <c r="L181" s="30"/>
      <c r="M181" s="30"/>
      <c r="N181" s="30"/>
      <c r="O181" s="30"/>
      <c r="P181" s="30"/>
    </row>
    <row r="182" spans="1:16" x14ac:dyDescent="0.35">
      <c r="A182" s="30"/>
      <c r="B182" s="30"/>
      <c r="C182" s="30"/>
      <c r="D182" s="30"/>
      <c r="E182" s="30"/>
      <c r="F182" s="30"/>
      <c r="G182" s="30"/>
      <c r="H182" s="30"/>
      <c r="I182" s="30"/>
      <c r="J182" s="30"/>
      <c r="K182" s="30"/>
      <c r="L182" s="30"/>
      <c r="M182" s="30"/>
      <c r="N182" s="30"/>
      <c r="O182" s="30"/>
      <c r="P182" s="30"/>
    </row>
    <row r="183" spans="1:16" x14ac:dyDescent="0.35">
      <c r="A183" s="30"/>
      <c r="B183" s="30"/>
      <c r="C183" s="30"/>
      <c r="D183" s="30"/>
      <c r="E183" s="30"/>
      <c r="F183" s="30"/>
      <c r="G183" s="30"/>
      <c r="H183" s="30"/>
      <c r="I183" s="30"/>
      <c r="J183" s="30"/>
      <c r="K183" s="30"/>
      <c r="L183" s="30"/>
      <c r="M183" s="30"/>
      <c r="N183" s="30"/>
      <c r="O183" s="30"/>
      <c r="P183" s="30"/>
    </row>
    <row r="184" spans="1:16" x14ac:dyDescent="0.35">
      <c r="A184" s="30"/>
      <c r="B184" s="30"/>
      <c r="C184" s="30"/>
      <c r="D184" s="30"/>
      <c r="E184" s="30"/>
      <c r="F184" s="30"/>
      <c r="G184" s="30"/>
      <c r="H184" s="30"/>
      <c r="I184" s="30"/>
      <c r="J184" s="30"/>
      <c r="K184" s="30"/>
      <c r="L184" s="30"/>
      <c r="M184" s="30"/>
      <c r="N184" s="30"/>
      <c r="O184" s="30"/>
      <c r="P184" s="30"/>
    </row>
    <row r="185" spans="1:16" x14ac:dyDescent="0.35">
      <c r="A185" s="30"/>
      <c r="B185" s="30"/>
      <c r="C185" s="30"/>
      <c r="D185" s="30"/>
      <c r="E185" s="30"/>
      <c r="F185" s="30"/>
      <c r="G185" s="30"/>
      <c r="H185" s="30"/>
      <c r="I185" s="30"/>
      <c r="J185" s="30"/>
      <c r="K185" s="30"/>
      <c r="L185" s="30"/>
      <c r="M185" s="30"/>
      <c r="N185" s="30"/>
      <c r="O185" s="30"/>
      <c r="P185" s="30"/>
    </row>
    <row r="186" spans="1:16" x14ac:dyDescent="0.35">
      <c r="A186" s="30"/>
      <c r="B186" s="30"/>
      <c r="C186" s="30"/>
      <c r="D186" s="30"/>
      <c r="E186" s="30"/>
      <c r="F186" s="30"/>
      <c r="G186" s="30"/>
      <c r="H186" s="30"/>
      <c r="I186" s="30"/>
      <c r="J186" s="30"/>
      <c r="K186" s="30"/>
      <c r="L186" s="30"/>
      <c r="M186" s="30"/>
      <c r="N186" s="30"/>
      <c r="O186" s="30"/>
      <c r="P186" s="30"/>
    </row>
    <row r="187" spans="1:16" x14ac:dyDescent="0.35">
      <c r="A187" s="30"/>
      <c r="B187" s="30"/>
      <c r="C187" s="30"/>
      <c r="D187" s="30"/>
      <c r="E187" s="30"/>
      <c r="F187" s="30"/>
      <c r="G187" s="30"/>
      <c r="H187" s="30"/>
      <c r="I187" s="30"/>
      <c r="J187" s="30"/>
      <c r="K187" s="30"/>
      <c r="L187" s="30"/>
      <c r="M187" s="30"/>
      <c r="N187" s="30"/>
      <c r="O187" s="30"/>
      <c r="P187" s="30"/>
    </row>
    <row r="188" spans="1:16" x14ac:dyDescent="0.35">
      <c r="A188" s="30"/>
      <c r="B188" s="30"/>
      <c r="C188" s="30"/>
      <c r="D188" s="30"/>
      <c r="E188" s="30"/>
      <c r="F188" s="30"/>
      <c r="G188" s="30"/>
      <c r="H188" s="30"/>
      <c r="I188" s="30"/>
      <c r="J188" s="30"/>
      <c r="K188" s="30"/>
      <c r="L188" s="30"/>
      <c r="M188" s="30"/>
      <c r="N188" s="30"/>
      <c r="O188" s="30"/>
      <c r="P188" s="30"/>
    </row>
    <row r="189" spans="1:16" x14ac:dyDescent="0.35">
      <c r="A189" s="30"/>
      <c r="B189" s="30"/>
      <c r="C189" s="30"/>
      <c r="D189" s="30"/>
      <c r="E189" s="30"/>
      <c r="F189" s="30"/>
      <c r="G189" s="30"/>
      <c r="H189" s="30"/>
      <c r="I189" s="30"/>
      <c r="J189" s="30"/>
      <c r="K189" s="30"/>
      <c r="L189" s="30"/>
      <c r="M189" s="30"/>
      <c r="N189" s="30"/>
      <c r="O189" s="30"/>
      <c r="P189" s="30"/>
    </row>
    <row r="190" spans="1:16" x14ac:dyDescent="0.35">
      <c r="A190" s="30"/>
      <c r="B190" s="30"/>
      <c r="C190" s="30"/>
      <c r="D190" s="30"/>
      <c r="E190" s="30"/>
      <c r="F190" s="30"/>
      <c r="G190" s="30"/>
      <c r="H190" s="30"/>
      <c r="I190" s="30"/>
      <c r="J190" s="30"/>
      <c r="K190" s="30"/>
      <c r="L190" s="30"/>
      <c r="M190" s="30"/>
      <c r="N190" s="30"/>
      <c r="O190" s="30"/>
      <c r="P190" s="30"/>
    </row>
    <row r="191" spans="1:16" x14ac:dyDescent="0.35">
      <c r="A191" s="30"/>
      <c r="B191" s="30"/>
      <c r="C191" s="30"/>
      <c r="D191" s="30"/>
      <c r="E191" s="30"/>
      <c r="F191" s="30"/>
      <c r="G191" s="30"/>
      <c r="H191" s="30"/>
      <c r="I191" s="30"/>
      <c r="J191" s="30"/>
      <c r="K191" s="30"/>
      <c r="L191" s="30"/>
      <c r="M191" s="30"/>
      <c r="N191" s="30"/>
      <c r="O191" s="30"/>
      <c r="P191" s="30"/>
    </row>
    <row r="192" spans="1:16" x14ac:dyDescent="0.35">
      <c r="A192" s="30"/>
      <c r="B192" s="30"/>
      <c r="C192" s="30"/>
      <c r="D192" s="30"/>
      <c r="E192" s="30"/>
      <c r="F192" s="30"/>
      <c r="G192" s="30"/>
      <c r="H192" s="30"/>
      <c r="I192" s="30"/>
      <c r="J192" s="30"/>
      <c r="K192" s="30"/>
      <c r="L192" s="30"/>
      <c r="M192" s="30"/>
      <c r="N192" s="30"/>
      <c r="O192" s="30"/>
      <c r="P192" s="30"/>
    </row>
    <row r="193" spans="1:16" x14ac:dyDescent="0.35">
      <c r="A193" s="30"/>
      <c r="B193" s="30"/>
      <c r="C193" s="30"/>
      <c r="D193" s="30"/>
      <c r="E193" s="30"/>
      <c r="F193" s="30"/>
      <c r="G193" s="30"/>
      <c r="H193" s="30"/>
      <c r="I193" s="30"/>
      <c r="J193" s="30"/>
      <c r="K193" s="30"/>
      <c r="L193" s="30"/>
      <c r="M193" s="30"/>
      <c r="N193" s="30"/>
      <c r="O193" s="30"/>
      <c r="P193" s="30"/>
    </row>
    <row r="194" spans="1:16" x14ac:dyDescent="0.35">
      <c r="A194" s="30"/>
      <c r="B194" s="30"/>
      <c r="C194" s="30"/>
      <c r="D194" s="30"/>
      <c r="E194" s="30"/>
      <c r="F194" s="30"/>
      <c r="G194" s="30"/>
      <c r="H194" s="30"/>
      <c r="I194" s="30"/>
      <c r="J194" s="30"/>
      <c r="K194" s="30"/>
      <c r="L194" s="30"/>
      <c r="M194" s="30"/>
      <c r="N194" s="30"/>
      <c r="O194" s="30"/>
      <c r="P194" s="30"/>
    </row>
    <row r="195" spans="1:16" x14ac:dyDescent="0.35">
      <c r="A195" s="30"/>
      <c r="B195" s="30"/>
      <c r="C195" s="30"/>
      <c r="D195" s="30"/>
      <c r="E195" s="30"/>
      <c r="F195" s="30"/>
      <c r="G195" s="30"/>
      <c r="H195" s="30"/>
      <c r="I195" s="30"/>
      <c r="J195" s="30"/>
      <c r="K195" s="30"/>
      <c r="L195" s="30"/>
      <c r="M195" s="30"/>
      <c r="N195" s="30"/>
      <c r="O195" s="30"/>
      <c r="P195" s="30"/>
    </row>
    <row r="196" spans="1:16" x14ac:dyDescent="0.35">
      <c r="A196" s="30"/>
      <c r="B196" s="30"/>
      <c r="C196" s="30"/>
      <c r="D196" s="30"/>
      <c r="E196" s="30"/>
      <c r="F196" s="30"/>
      <c r="G196" s="30"/>
      <c r="H196" s="30"/>
      <c r="I196" s="30"/>
      <c r="J196" s="30"/>
      <c r="K196" s="30"/>
      <c r="L196" s="30"/>
      <c r="M196" s="30"/>
      <c r="N196" s="30"/>
      <c r="O196" s="30"/>
      <c r="P196" s="30"/>
    </row>
    <row r="197" spans="1:16" x14ac:dyDescent="0.35">
      <c r="A197" s="30"/>
      <c r="B197" s="30"/>
      <c r="C197" s="30"/>
      <c r="D197" s="30"/>
      <c r="E197" s="30"/>
      <c r="F197" s="30"/>
      <c r="G197" s="30"/>
      <c r="H197" s="30"/>
      <c r="I197" s="30"/>
      <c r="J197" s="30"/>
      <c r="K197" s="30"/>
      <c r="L197" s="30"/>
      <c r="M197" s="30"/>
      <c r="N197" s="30"/>
      <c r="O197" s="30"/>
      <c r="P197" s="30"/>
    </row>
    <row r="198" spans="1:16" x14ac:dyDescent="0.35">
      <c r="A198" s="30"/>
      <c r="B198" s="30"/>
      <c r="C198" s="30"/>
      <c r="D198" s="30"/>
      <c r="E198" s="30"/>
      <c r="F198" s="30"/>
      <c r="G198" s="30"/>
      <c r="H198" s="30"/>
      <c r="I198" s="30"/>
      <c r="J198" s="30"/>
      <c r="K198" s="30"/>
      <c r="L198" s="30"/>
      <c r="M198" s="30"/>
      <c r="N198" s="30"/>
      <c r="O198" s="30"/>
      <c r="P198" s="30"/>
    </row>
    <row r="199" spans="1:16" x14ac:dyDescent="0.35">
      <c r="A199" s="30"/>
      <c r="B199" s="30"/>
      <c r="C199" s="30"/>
      <c r="D199" s="30"/>
      <c r="E199" s="30"/>
      <c r="F199" s="30"/>
      <c r="G199" s="30"/>
      <c r="H199" s="30"/>
      <c r="I199" s="30"/>
      <c r="J199" s="30"/>
      <c r="K199" s="30"/>
      <c r="L199" s="30"/>
      <c r="M199" s="30"/>
      <c r="N199" s="30"/>
      <c r="O199" s="30"/>
      <c r="P199" s="30"/>
    </row>
    <row r="200" spans="1:16" x14ac:dyDescent="0.35">
      <c r="A200" s="30"/>
      <c r="B200" s="30"/>
      <c r="C200" s="30"/>
      <c r="D200" s="30"/>
      <c r="E200" s="30"/>
      <c r="F200" s="30"/>
      <c r="G200" s="30"/>
      <c r="H200" s="30"/>
      <c r="I200" s="30"/>
      <c r="J200" s="30"/>
      <c r="K200" s="30"/>
      <c r="L200" s="30"/>
      <c r="M200" s="30"/>
      <c r="N200" s="30"/>
      <c r="O200" s="30"/>
      <c r="P200" s="30"/>
    </row>
    <row r="201" spans="1:16" x14ac:dyDescent="0.35">
      <c r="A201" s="30"/>
      <c r="B201" s="30"/>
      <c r="C201" s="30"/>
      <c r="D201" s="30"/>
      <c r="E201" s="30"/>
      <c r="F201" s="30"/>
      <c r="G201" s="30"/>
      <c r="H201" s="30"/>
      <c r="I201" s="30"/>
      <c r="J201" s="30"/>
      <c r="K201" s="30"/>
      <c r="L201" s="30"/>
      <c r="M201" s="30"/>
      <c r="N201" s="30"/>
      <c r="O201" s="30"/>
      <c r="P201" s="30"/>
    </row>
    <row r="202" spans="1:16" x14ac:dyDescent="0.35">
      <c r="A202" s="30"/>
      <c r="B202" s="30"/>
      <c r="C202" s="30"/>
      <c r="D202" s="30"/>
      <c r="E202" s="30"/>
      <c r="F202" s="30"/>
      <c r="G202" s="30"/>
      <c r="H202" s="30"/>
      <c r="I202" s="30"/>
      <c r="J202" s="30"/>
      <c r="K202" s="30"/>
      <c r="L202" s="30"/>
      <c r="M202" s="30"/>
      <c r="N202" s="30"/>
      <c r="O202" s="30"/>
      <c r="P202" s="30"/>
    </row>
    <row r="203" spans="1:16" x14ac:dyDescent="0.35">
      <c r="A203" s="30"/>
      <c r="B203" s="30"/>
      <c r="C203" s="30"/>
      <c r="D203" s="30"/>
      <c r="E203" s="30"/>
      <c r="F203" s="30"/>
      <c r="G203" s="30"/>
      <c r="H203" s="30"/>
      <c r="I203" s="30"/>
      <c r="J203" s="30"/>
      <c r="K203" s="30"/>
      <c r="L203" s="30"/>
      <c r="M203" s="30"/>
      <c r="N203" s="30"/>
      <c r="O203" s="30"/>
      <c r="P203" s="30"/>
    </row>
    <row r="204" spans="1:16" x14ac:dyDescent="0.35">
      <c r="A204" s="30"/>
      <c r="B204" s="30"/>
      <c r="C204" s="30"/>
      <c r="D204" s="30"/>
      <c r="E204" s="30"/>
      <c r="F204" s="30"/>
      <c r="G204" s="30"/>
      <c r="H204" s="30"/>
      <c r="I204" s="30"/>
      <c r="J204" s="30"/>
      <c r="K204" s="30"/>
      <c r="L204" s="30"/>
      <c r="M204" s="30"/>
      <c r="N204" s="30"/>
      <c r="O204" s="30"/>
      <c r="P204" s="30"/>
    </row>
    <row r="205" spans="1:16" x14ac:dyDescent="0.35">
      <c r="A205" s="30"/>
      <c r="B205" s="30"/>
      <c r="C205" s="30"/>
      <c r="D205" s="30"/>
      <c r="E205" s="30"/>
      <c r="F205" s="30"/>
      <c r="G205" s="30"/>
      <c r="H205" s="30"/>
      <c r="I205" s="30"/>
      <c r="J205" s="30"/>
      <c r="K205" s="30"/>
      <c r="L205" s="30"/>
      <c r="M205" s="30"/>
      <c r="N205" s="30"/>
      <c r="O205" s="30"/>
      <c r="P205" s="30"/>
    </row>
    <row r="206" spans="1:16" x14ac:dyDescent="0.35">
      <c r="A206" s="30"/>
      <c r="B206" s="30"/>
      <c r="C206" s="30"/>
      <c r="D206" s="30"/>
      <c r="E206" s="30"/>
      <c r="F206" s="30"/>
      <c r="G206" s="30"/>
      <c r="H206" s="30"/>
      <c r="I206" s="30"/>
      <c r="J206" s="30"/>
      <c r="K206" s="30"/>
      <c r="L206" s="30"/>
      <c r="M206" s="30"/>
      <c r="N206" s="30"/>
      <c r="O206" s="30"/>
      <c r="P206" s="30"/>
    </row>
    <row r="207" spans="1:16" x14ac:dyDescent="0.35">
      <c r="A207" s="30"/>
      <c r="B207" s="30"/>
      <c r="C207" s="30"/>
      <c r="D207" s="30"/>
      <c r="E207" s="30"/>
      <c r="F207" s="30"/>
      <c r="G207" s="30"/>
      <c r="H207" s="30"/>
      <c r="I207" s="30"/>
      <c r="J207" s="30"/>
      <c r="K207" s="30"/>
      <c r="L207" s="30"/>
      <c r="M207" s="30"/>
      <c r="N207" s="30"/>
      <c r="O207" s="30"/>
      <c r="P207" s="30"/>
    </row>
    <row r="208" spans="1:16" x14ac:dyDescent="0.35">
      <c r="A208" s="30"/>
      <c r="B208" s="30"/>
      <c r="C208" s="30"/>
      <c r="D208" s="30"/>
      <c r="E208" s="30"/>
      <c r="F208" s="30"/>
      <c r="G208" s="30"/>
      <c r="H208" s="30"/>
      <c r="I208" s="30"/>
      <c r="J208" s="30"/>
      <c r="K208" s="30"/>
      <c r="L208" s="30"/>
      <c r="M208" s="30"/>
      <c r="N208" s="30"/>
      <c r="O208" s="30"/>
      <c r="P208" s="30"/>
    </row>
    <row r="209" spans="1:16" x14ac:dyDescent="0.35">
      <c r="A209" s="30"/>
      <c r="B209" s="30"/>
      <c r="C209" s="30"/>
      <c r="D209" s="30"/>
      <c r="E209" s="30"/>
      <c r="F209" s="30"/>
      <c r="G209" s="30"/>
      <c r="H209" s="30"/>
      <c r="I209" s="30"/>
      <c r="J209" s="30"/>
      <c r="K209" s="30"/>
      <c r="L209" s="30"/>
      <c r="M209" s="30"/>
      <c r="N209" s="30"/>
      <c r="O209" s="30"/>
      <c r="P209" s="30"/>
    </row>
    <row r="210" spans="1:16" x14ac:dyDescent="0.35">
      <c r="A210" s="30"/>
      <c r="B210" s="30"/>
      <c r="C210" s="30"/>
      <c r="D210" s="30"/>
      <c r="E210" s="30"/>
      <c r="F210" s="30"/>
      <c r="G210" s="30"/>
      <c r="H210" s="30"/>
      <c r="I210" s="30"/>
      <c r="J210" s="30"/>
      <c r="K210" s="30"/>
      <c r="L210" s="30"/>
      <c r="M210" s="30"/>
      <c r="N210" s="30"/>
      <c r="O210" s="30"/>
      <c r="P210" s="30"/>
    </row>
    <row r="211" spans="1:16" x14ac:dyDescent="0.35">
      <c r="A211" s="30"/>
      <c r="B211" s="30"/>
      <c r="C211" s="30"/>
      <c r="D211" s="30"/>
      <c r="E211" s="30"/>
      <c r="F211" s="30"/>
      <c r="G211" s="30"/>
      <c r="H211" s="30"/>
      <c r="I211" s="30"/>
      <c r="J211" s="30"/>
      <c r="K211" s="30"/>
      <c r="L211" s="30"/>
      <c r="M211" s="30"/>
      <c r="N211" s="30"/>
      <c r="O211" s="30"/>
      <c r="P211" s="30"/>
    </row>
    <row r="212" spans="1:16" x14ac:dyDescent="0.35">
      <c r="A212" s="30"/>
      <c r="B212" s="30"/>
      <c r="C212" s="30"/>
      <c r="D212" s="30"/>
      <c r="E212" s="30"/>
      <c r="F212" s="30"/>
      <c r="G212" s="30"/>
      <c r="H212" s="30"/>
      <c r="I212" s="30"/>
      <c r="J212" s="30"/>
      <c r="K212" s="30"/>
      <c r="L212" s="30"/>
      <c r="M212" s="30"/>
      <c r="N212" s="30"/>
      <c r="O212" s="30"/>
      <c r="P212" s="30"/>
    </row>
    <row r="213" spans="1:16" x14ac:dyDescent="0.35">
      <c r="A213" s="30"/>
      <c r="B213" s="30"/>
      <c r="C213" s="30"/>
      <c r="D213" s="30"/>
      <c r="E213" s="30"/>
      <c r="F213" s="30"/>
      <c r="G213" s="30"/>
      <c r="H213" s="30"/>
      <c r="I213" s="30"/>
      <c r="J213" s="30"/>
      <c r="K213" s="30"/>
      <c r="L213" s="30"/>
      <c r="M213" s="30"/>
      <c r="N213" s="30"/>
      <c r="O213" s="30"/>
      <c r="P213" s="30"/>
    </row>
    <row r="214" spans="1:16" x14ac:dyDescent="0.35">
      <c r="A214" s="30"/>
      <c r="B214" s="30"/>
      <c r="C214" s="30"/>
      <c r="D214" s="30"/>
      <c r="E214" s="30"/>
      <c r="F214" s="30"/>
      <c r="G214" s="30"/>
      <c r="H214" s="30"/>
      <c r="I214" s="30"/>
      <c r="J214" s="30"/>
      <c r="K214" s="30"/>
      <c r="L214" s="30"/>
      <c r="M214" s="30"/>
      <c r="N214" s="30"/>
      <c r="O214" s="30"/>
      <c r="P214" s="30"/>
    </row>
    <row r="215" spans="1:16" x14ac:dyDescent="0.35">
      <c r="A215" s="30"/>
      <c r="B215" s="30"/>
      <c r="C215" s="30"/>
      <c r="D215" s="30"/>
      <c r="E215" s="30"/>
      <c r="F215" s="30"/>
      <c r="G215" s="30"/>
      <c r="H215" s="30"/>
      <c r="I215" s="30"/>
      <c r="J215" s="30"/>
      <c r="K215" s="30"/>
      <c r="L215" s="30"/>
      <c r="M215" s="30"/>
      <c r="N215" s="30"/>
      <c r="O215" s="30"/>
      <c r="P215" s="30"/>
    </row>
    <row r="216" spans="1:16" x14ac:dyDescent="0.35">
      <c r="A216" s="30"/>
      <c r="B216" s="30"/>
      <c r="C216" s="30"/>
      <c r="D216" s="30"/>
      <c r="E216" s="30"/>
      <c r="F216" s="30"/>
      <c r="G216" s="30"/>
      <c r="H216" s="30"/>
      <c r="I216" s="30"/>
      <c r="J216" s="30"/>
      <c r="K216" s="30"/>
      <c r="L216" s="30"/>
      <c r="M216" s="30"/>
      <c r="N216" s="30"/>
      <c r="O216" s="30"/>
      <c r="P216" s="30"/>
    </row>
    <row r="217" spans="1:16" x14ac:dyDescent="0.35">
      <c r="A217" s="30"/>
      <c r="B217" s="30"/>
      <c r="C217" s="30"/>
      <c r="D217" s="30"/>
      <c r="E217" s="30"/>
      <c r="F217" s="30"/>
      <c r="G217" s="30"/>
      <c r="H217" s="30"/>
      <c r="I217" s="30"/>
      <c r="J217" s="30"/>
      <c r="K217" s="30"/>
      <c r="L217" s="30"/>
      <c r="M217" s="30"/>
      <c r="N217" s="30"/>
      <c r="O217" s="30"/>
      <c r="P217" s="30"/>
    </row>
    <row r="218" spans="1:16" x14ac:dyDescent="0.35">
      <c r="A218" s="30"/>
      <c r="B218" s="30"/>
      <c r="C218" s="30"/>
      <c r="D218" s="30"/>
      <c r="E218" s="30"/>
      <c r="F218" s="30"/>
      <c r="G218" s="30"/>
      <c r="H218" s="30"/>
      <c r="I218" s="30"/>
      <c r="J218" s="30"/>
      <c r="K218" s="30"/>
      <c r="L218" s="30"/>
      <c r="M218" s="30"/>
      <c r="N218" s="30"/>
      <c r="O218" s="30"/>
      <c r="P218" s="30"/>
    </row>
    <row r="219" spans="1:16" x14ac:dyDescent="0.35">
      <c r="A219" s="30"/>
      <c r="B219" s="30"/>
      <c r="C219" s="30"/>
      <c r="D219" s="30"/>
      <c r="E219" s="30"/>
      <c r="F219" s="30"/>
      <c r="G219" s="30"/>
      <c r="H219" s="30"/>
      <c r="I219" s="30"/>
      <c r="J219" s="30"/>
      <c r="K219" s="30"/>
      <c r="L219" s="30"/>
      <c r="M219" s="30"/>
      <c r="N219" s="30"/>
      <c r="O219" s="30"/>
      <c r="P219" s="30"/>
    </row>
    <row r="220" spans="1:16" x14ac:dyDescent="0.35">
      <c r="A220" s="30"/>
      <c r="B220" s="30"/>
      <c r="C220" s="30"/>
      <c r="D220" s="30"/>
      <c r="E220" s="30"/>
      <c r="F220" s="30"/>
      <c r="G220" s="30"/>
      <c r="H220" s="30"/>
      <c r="I220" s="30"/>
      <c r="J220" s="30"/>
      <c r="K220" s="30"/>
      <c r="L220" s="30"/>
      <c r="M220" s="30"/>
      <c r="N220" s="30"/>
      <c r="O220" s="30"/>
      <c r="P220" s="30"/>
    </row>
    <row r="221" spans="1:16" x14ac:dyDescent="0.35">
      <c r="A221" s="30"/>
      <c r="B221" s="30"/>
      <c r="C221" s="30"/>
      <c r="D221" s="30"/>
      <c r="E221" s="30"/>
      <c r="F221" s="30"/>
      <c r="G221" s="30"/>
      <c r="H221" s="30"/>
      <c r="I221" s="30"/>
      <c r="J221" s="30"/>
      <c r="K221" s="30"/>
      <c r="L221" s="30"/>
      <c r="M221" s="30"/>
      <c r="N221" s="30"/>
      <c r="O221" s="30"/>
      <c r="P221" s="30"/>
    </row>
    <row r="222" spans="1:16" x14ac:dyDescent="0.35">
      <c r="A222" s="30"/>
      <c r="B222" s="30"/>
      <c r="C222" s="30"/>
      <c r="D222" s="30"/>
      <c r="E222" s="30"/>
      <c r="F222" s="30"/>
      <c r="G222" s="30"/>
      <c r="H222" s="30"/>
      <c r="I222" s="30"/>
      <c r="J222" s="30"/>
      <c r="K222" s="30"/>
      <c r="L222" s="30"/>
      <c r="M222" s="30"/>
      <c r="N222" s="30"/>
      <c r="O222" s="30"/>
      <c r="P222" s="30"/>
    </row>
    <row r="223" spans="1:16" x14ac:dyDescent="0.35">
      <c r="A223" s="30"/>
      <c r="B223" s="30"/>
      <c r="C223" s="30"/>
      <c r="D223" s="30"/>
      <c r="E223" s="30"/>
      <c r="F223" s="30"/>
      <c r="G223" s="30"/>
      <c r="H223" s="30"/>
      <c r="I223" s="30"/>
      <c r="J223" s="30"/>
      <c r="K223" s="30"/>
      <c r="L223" s="30"/>
      <c r="M223" s="30"/>
      <c r="N223" s="30"/>
      <c r="O223" s="30"/>
      <c r="P223" s="30"/>
    </row>
    <row r="224" spans="1:16" x14ac:dyDescent="0.35">
      <c r="A224" s="30"/>
      <c r="B224" s="30"/>
      <c r="C224" s="30"/>
      <c r="D224" s="30"/>
      <c r="E224" s="30"/>
      <c r="F224" s="30"/>
      <c r="G224" s="30"/>
      <c r="H224" s="30"/>
      <c r="I224" s="30"/>
      <c r="J224" s="30"/>
      <c r="K224" s="30"/>
      <c r="L224" s="30"/>
      <c r="M224" s="30"/>
      <c r="N224" s="30"/>
      <c r="O224" s="30"/>
      <c r="P224" s="30"/>
    </row>
    <row r="225" spans="1:16" x14ac:dyDescent="0.35">
      <c r="A225" s="30"/>
      <c r="B225" s="30"/>
      <c r="C225" s="30"/>
      <c r="D225" s="30"/>
      <c r="E225" s="30"/>
      <c r="F225" s="30"/>
      <c r="G225" s="30"/>
      <c r="H225" s="30"/>
      <c r="I225" s="30"/>
      <c r="J225" s="30"/>
      <c r="K225" s="30"/>
      <c r="L225" s="30"/>
      <c r="M225" s="30"/>
      <c r="N225" s="30"/>
      <c r="O225" s="30"/>
      <c r="P225" s="30"/>
    </row>
    <row r="226" spans="1:16" x14ac:dyDescent="0.35">
      <c r="A226" s="30"/>
      <c r="B226" s="30"/>
      <c r="C226" s="30"/>
      <c r="D226" s="30"/>
      <c r="E226" s="30"/>
      <c r="F226" s="30"/>
      <c r="G226" s="30"/>
      <c r="H226" s="30"/>
      <c r="I226" s="30"/>
      <c r="J226" s="30"/>
      <c r="K226" s="30"/>
      <c r="L226" s="30"/>
      <c r="M226" s="30"/>
      <c r="N226" s="30"/>
      <c r="O226" s="30"/>
      <c r="P226" s="30"/>
    </row>
    <row r="227" spans="1:16" x14ac:dyDescent="0.35">
      <c r="A227" s="30"/>
      <c r="B227" s="30"/>
      <c r="C227" s="30"/>
      <c r="D227" s="30"/>
      <c r="E227" s="30"/>
      <c r="F227" s="30"/>
      <c r="G227" s="30"/>
      <c r="H227" s="30"/>
      <c r="I227" s="30"/>
      <c r="J227" s="30"/>
      <c r="K227" s="30"/>
      <c r="L227" s="30"/>
      <c r="M227" s="30"/>
      <c r="N227" s="30"/>
      <c r="O227" s="30"/>
      <c r="P227" s="30"/>
    </row>
    <row r="228" spans="1:16" x14ac:dyDescent="0.35">
      <c r="A228" s="30"/>
      <c r="B228" s="30"/>
      <c r="C228" s="30"/>
      <c r="D228" s="30"/>
      <c r="E228" s="30"/>
      <c r="F228" s="30"/>
      <c r="G228" s="30"/>
      <c r="H228" s="30"/>
      <c r="I228" s="30"/>
      <c r="J228" s="30"/>
      <c r="K228" s="30"/>
      <c r="L228" s="30"/>
      <c r="M228" s="30"/>
      <c r="N228" s="30"/>
      <c r="O228" s="30"/>
      <c r="P228" s="30"/>
    </row>
    <row r="229" spans="1:16" x14ac:dyDescent="0.35">
      <c r="A229" s="30"/>
      <c r="B229" s="30"/>
      <c r="C229" s="30"/>
      <c r="D229" s="30"/>
      <c r="E229" s="30"/>
      <c r="F229" s="30"/>
      <c r="G229" s="30"/>
      <c r="H229" s="30"/>
      <c r="I229" s="30"/>
      <c r="J229" s="30"/>
      <c r="K229" s="30"/>
      <c r="L229" s="30"/>
      <c r="M229" s="30"/>
      <c r="N229" s="30"/>
      <c r="O229" s="30"/>
      <c r="P229" s="30"/>
    </row>
    <row r="230" spans="1:16" x14ac:dyDescent="0.35">
      <c r="A230" s="30"/>
      <c r="B230" s="30"/>
      <c r="C230" s="30"/>
      <c r="D230" s="30"/>
      <c r="E230" s="30"/>
      <c r="F230" s="30"/>
      <c r="G230" s="30"/>
      <c r="H230" s="30"/>
      <c r="I230" s="30"/>
      <c r="J230" s="30"/>
      <c r="K230" s="30"/>
      <c r="L230" s="30"/>
      <c r="M230" s="30"/>
      <c r="N230" s="30"/>
      <c r="O230" s="30"/>
      <c r="P230" s="30"/>
    </row>
    <row r="231" spans="1:16" x14ac:dyDescent="0.35">
      <c r="A231" s="30"/>
      <c r="B231" s="30"/>
      <c r="C231" s="30"/>
      <c r="D231" s="30"/>
      <c r="E231" s="30"/>
      <c r="F231" s="30"/>
      <c r="G231" s="30"/>
      <c r="H231" s="30"/>
      <c r="I231" s="30"/>
      <c r="J231" s="30"/>
      <c r="K231" s="30"/>
      <c r="L231" s="30"/>
      <c r="M231" s="30"/>
      <c r="N231" s="30"/>
      <c r="O231" s="30"/>
      <c r="P231" s="30"/>
    </row>
    <row r="232" spans="1:16" x14ac:dyDescent="0.35">
      <c r="A232" s="30"/>
      <c r="B232" s="30"/>
      <c r="C232" s="30"/>
      <c r="D232" s="30"/>
      <c r="E232" s="30"/>
      <c r="F232" s="30"/>
      <c r="G232" s="30"/>
      <c r="H232" s="30"/>
      <c r="I232" s="30"/>
      <c r="J232" s="30"/>
      <c r="K232" s="30"/>
      <c r="L232" s="30"/>
      <c r="M232" s="30"/>
      <c r="N232" s="30"/>
      <c r="O232" s="30"/>
      <c r="P232" s="30"/>
    </row>
    <row r="233" spans="1:16" x14ac:dyDescent="0.35">
      <c r="A233" s="30"/>
      <c r="B233" s="30"/>
      <c r="C233" s="30"/>
      <c r="D233" s="30"/>
      <c r="E233" s="30"/>
      <c r="F233" s="30"/>
      <c r="G233" s="30"/>
      <c r="H233" s="30"/>
      <c r="I233" s="30"/>
      <c r="J233" s="30"/>
      <c r="K233" s="30"/>
      <c r="L233" s="30"/>
      <c r="M233" s="30"/>
      <c r="N233" s="30"/>
      <c r="O233" s="30"/>
      <c r="P233" s="30"/>
    </row>
    <row r="234" spans="1:16" x14ac:dyDescent="0.35">
      <c r="A234" s="30"/>
      <c r="B234" s="30"/>
      <c r="C234" s="30"/>
      <c r="D234" s="30"/>
      <c r="E234" s="30"/>
      <c r="F234" s="30"/>
      <c r="G234" s="30"/>
      <c r="H234" s="30"/>
      <c r="I234" s="30"/>
      <c r="J234" s="30"/>
      <c r="K234" s="30"/>
      <c r="L234" s="30"/>
      <c r="M234" s="30"/>
      <c r="N234" s="30"/>
      <c r="O234" s="30"/>
      <c r="P234" s="30"/>
    </row>
    <row r="235" spans="1:16" x14ac:dyDescent="0.35">
      <c r="A235" s="30"/>
      <c r="B235" s="30"/>
      <c r="C235" s="30"/>
      <c r="D235" s="30"/>
      <c r="E235" s="30"/>
      <c r="F235" s="30"/>
      <c r="G235" s="30"/>
      <c r="H235" s="30"/>
      <c r="I235" s="30"/>
      <c r="J235" s="30"/>
      <c r="K235" s="30"/>
      <c r="L235" s="30"/>
      <c r="M235" s="30"/>
      <c r="N235" s="30"/>
      <c r="O235" s="30"/>
      <c r="P235" s="30"/>
    </row>
    <row r="236" spans="1:16" x14ac:dyDescent="0.35">
      <c r="A236" s="30"/>
      <c r="B236" s="30"/>
      <c r="C236" s="30"/>
      <c r="D236" s="30"/>
      <c r="E236" s="30"/>
      <c r="F236" s="30"/>
      <c r="G236" s="30"/>
      <c r="H236" s="30"/>
      <c r="I236" s="30"/>
      <c r="J236" s="30"/>
      <c r="K236" s="30"/>
      <c r="L236" s="30"/>
      <c r="M236" s="30"/>
      <c r="N236" s="30"/>
      <c r="O236" s="30"/>
      <c r="P236" s="30"/>
    </row>
    <row r="237" spans="1:16" x14ac:dyDescent="0.35">
      <c r="A237" s="30"/>
      <c r="B237" s="30"/>
      <c r="C237" s="30"/>
      <c r="D237" s="30"/>
      <c r="E237" s="30"/>
      <c r="F237" s="30"/>
      <c r="G237" s="30"/>
      <c r="H237" s="30"/>
      <c r="I237" s="30"/>
      <c r="J237" s="30"/>
      <c r="K237" s="30"/>
      <c r="L237" s="30"/>
      <c r="M237" s="30"/>
      <c r="N237" s="30"/>
      <c r="O237" s="30"/>
      <c r="P237" s="30"/>
    </row>
    <row r="238" spans="1:16" x14ac:dyDescent="0.35">
      <c r="A238" s="30"/>
      <c r="B238" s="30"/>
      <c r="C238" s="30"/>
      <c r="D238" s="30"/>
      <c r="E238" s="30"/>
      <c r="F238" s="30"/>
      <c r="G238" s="30"/>
      <c r="H238" s="30"/>
      <c r="I238" s="30"/>
      <c r="J238" s="30"/>
      <c r="K238" s="30"/>
      <c r="L238" s="30"/>
      <c r="M238" s="30"/>
      <c r="N238" s="30"/>
      <c r="O238" s="30"/>
      <c r="P238" s="30"/>
    </row>
    <row r="239" spans="1:16" x14ac:dyDescent="0.35">
      <c r="A239" s="30"/>
      <c r="B239" s="30"/>
      <c r="C239" s="30"/>
      <c r="D239" s="30"/>
      <c r="E239" s="30"/>
      <c r="F239" s="30"/>
      <c r="G239" s="30"/>
      <c r="H239" s="30"/>
      <c r="I239" s="30"/>
      <c r="J239" s="30"/>
      <c r="K239" s="30"/>
      <c r="L239" s="30"/>
      <c r="M239" s="30"/>
      <c r="N239" s="30"/>
      <c r="O239" s="30"/>
      <c r="P239" s="30"/>
    </row>
    <row r="240" spans="1:16" x14ac:dyDescent="0.35">
      <c r="A240" s="30"/>
      <c r="B240" s="30"/>
      <c r="C240" s="30"/>
      <c r="D240" s="30"/>
      <c r="E240" s="30"/>
      <c r="F240" s="30"/>
      <c r="G240" s="30"/>
      <c r="H240" s="30"/>
      <c r="I240" s="30"/>
      <c r="J240" s="30"/>
      <c r="K240" s="30"/>
      <c r="L240" s="30"/>
      <c r="M240" s="30"/>
      <c r="N240" s="30"/>
      <c r="O240" s="30"/>
      <c r="P240" s="30"/>
    </row>
    <row r="241" spans="1:16" x14ac:dyDescent="0.35">
      <c r="A241" s="30"/>
      <c r="B241" s="30"/>
      <c r="C241" s="30"/>
      <c r="D241" s="30"/>
      <c r="E241" s="30"/>
      <c r="F241" s="30"/>
      <c r="G241" s="30"/>
      <c r="H241" s="30"/>
      <c r="I241" s="30"/>
      <c r="J241" s="30"/>
      <c r="K241" s="30"/>
      <c r="L241" s="30"/>
      <c r="M241" s="30"/>
      <c r="N241" s="30"/>
      <c r="O241" s="30"/>
      <c r="P241" s="30"/>
    </row>
    <row r="242" spans="1:16" x14ac:dyDescent="0.35">
      <c r="A242" s="30"/>
      <c r="B242" s="30"/>
      <c r="C242" s="30"/>
      <c r="D242" s="30"/>
      <c r="E242" s="30"/>
      <c r="F242" s="30"/>
      <c r="G242" s="30"/>
      <c r="H242" s="30"/>
      <c r="I242" s="30"/>
      <c r="J242" s="30"/>
      <c r="K242" s="30"/>
      <c r="L242" s="30"/>
      <c r="M242" s="30"/>
      <c r="N242" s="30"/>
      <c r="O242" s="30"/>
      <c r="P242" s="30"/>
    </row>
    <row r="243" spans="1:16" x14ac:dyDescent="0.35">
      <c r="A243" s="30"/>
      <c r="B243" s="30"/>
      <c r="C243" s="30"/>
      <c r="D243" s="30"/>
      <c r="E243" s="30"/>
      <c r="F243" s="30"/>
      <c r="G243" s="30"/>
      <c r="H243" s="30"/>
      <c r="I243" s="30"/>
      <c r="J243" s="30"/>
      <c r="K243" s="30"/>
      <c r="L243" s="30"/>
      <c r="M243" s="30"/>
      <c r="N243" s="30"/>
      <c r="O243" s="30"/>
      <c r="P243" s="30"/>
    </row>
    <row r="244" spans="1:16" x14ac:dyDescent="0.35">
      <c r="A244" s="30"/>
      <c r="B244" s="30"/>
      <c r="C244" s="30"/>
      <c r="D244" s="30"/>
      <c r="E244" s="30"/>
      <c r="F244" s="30"/>
      <c r="G244" s="30"/>
      <c r="H244" s="30"/>
      <c r="I244" s="30"/>
      <c r="J244" s="30"/>
      <c r="K244" s="30"/>
      <c r="L244" s="30"/>
      <c r="M244" s="30"/>
      <c r="N244" s="30"/>
      <c r="O244" s="30"/>
      <c r="P244" s="30"/>
    </row>
    <row r="245" spans="1:16" x14ac:dyDescent="0.35">
      <c r="A245" s="30"/>
      <c r="B245" s="30"/>
      <c r="C245" s="30"/>
      <c r="D245" s="30"/>
      <c r="E245" s="30"/>
      <c r="F245" s="30"/>
      <c r="G245" s="30"/>
      <c r="H245" s="30"/>
      <c r="I245" s="30"/>
      <c r="J245" s="30"/>
      <c r="K245" s="30"/>
      <c r="L245" s="30"/>
      <c r="M245" s="30"/>
      <c r="N245" s="30"/>
      <c r="O245" s="30"/>
      <c r="P245" s="30"/>
    </row>
    <row r="246" spans="1:16" x14ac:dyDescent="0.35">
      <c r="A246" s="30"/>
      <c r="B246" s="30"/>
      <c r="C246" s="30"/>
      <c r="D246" s="30"/>
      <c r="E246" s="30"/>
      <c r="F246" s="30"/>
      <c r="G246" s="30"/>
      <c r="H246" s="30"/>
      <c r="I246" s="30"/>
      <c r="J246" s="30"/>
      <c r="K246" s="30"/>
      <c r="L246" s="30"/>
      <c r="M246" s="30"/>
      <c r="N246" s="30"/>
      <c r="O246" s="30"/>
      <c r="P246" s="30"/>
    </row>
    <row r="247" spans="1:16" x14ac:dyDescent="0.35">
      <c r="A247" s="30"/>
      <c r="B247" s="30"/>
      <c r="C247" s="30"/>
      <c r="D247" s="30"/>
      <c r="E247" s="30"/>
      <c r="F247" s="30"/>
      <c r="G247" s="30"/>
      <c r="H247" s="30"/>
      <c r="I247" s="30"/>
      <c r="J247" s="30"/>
      <c r="K247" s="30"/>
      <c r="L247" s="30"/>
      <c r="M247" s="30"/>
      <c r="N247" s="30"/>
      <c r="O247" s="30"/>
      <c r="P247" s="30"/>
    </row>
    <row r="248" spans="1:16" x14ac:dyDescent="0.35">
      <c r="A248" s="30"/>
      <c r="B248" s="30"/>
      <c r="C248" s="30"/>
      <c r="D248" s="30"/>
      <c r="E248" s="30"/>
      <c r="F248" s="30"/>
      <c r="G248" s="30"/>
      <c r="H248" s="30"/>
      <c r="I248" s="30"/>
      <c r="J248" s="30"/>
      <c r="K248" s="30"/>
      <c r="L248" s="30"/>
      <c r="M248" s="30"/>
      <c r="N248" s="30"/>
      <c r="O248" s="30"/>
      <c r="P248" s="30"/>
    </row>
    <row r="249" spans="1:16" x14ac:dyDescent="0.35">
      <c r="A249" s="30"/>
      <c r="B249" s="30"/>
      <c r="C249" s="30"/>
      <c r="D249" s="30"/>
      <c r="E249" s="30"/>
      <c r="F249" s="30"/>
      <c r="G249" s="30"/>
      <c r="H249" s="30"/>
      <c r="I249" s="30"/>
      <c r="J249" s="30"/>
      <c r="K249" s="30"/>
      <c r="L249" s="30"/>
      <c r="M249" s="30"/>
      <c r="N249" s="30"/>
      <c r="O249" s="30"/>
      <c r="P249" s="30"/>
    </row>
    <row r="250" spans="1:16" x14ac:dyDescent="0.35">
      <c r="A250" s="30"/>
      <c r="B250" s="30"/>
      <c r="C250" s="30"/>
      <c r="D250" s="30"/>
      <c r="E250" s="30"/>
      <c r="F250" s="30"/>
      <c r="G250" s="30"/>
      <c r="H250" s="30"/>
      <c r="I250" s="30"/>
      <c r="J250" s="30"/>
      <c r="K250" s="30"/>
      <c r="L250" s="30"/>
      <c r="M250" s="30"/>
      <c r="N250" s="30"/>
      <c r="O250" s="30"/>
      <c r="P250" s="30"/>
    </row>
    <row r="251" spans="1:16" x14ac:dyDescent="0.35">
      <c r="A251" s="30"/>
      <c r="B251" s="30"/>
      <c r="C251" s="30"/>
      <c r="D251" s="30"/>
      <c r="E251" s="30"/>
      <c r="F251" s="30"/>
      <c r="G251" s="30"/>
      <c r="H251" s="30"/>
      <c r="I251" s="30"/>
      <c r="J251" s="30"/>
      <c r="K251" s="30"/>
      <c r="L251" s="30"/>
      <c r="M251" s="30"/>
      <c r="N251" s="30"/>
      <c r="O251" s="30"/>
      <c r="P251" s="30"/>
    </row>
    <row r="252" spans="1:16" x14ac:dyDescent="0.35">
      <c r="A252" s="30"/>
      <c r="B252" s="30"/>
      <c r="C252" s="30"/>
      <c r="D252" s="30"/>
      <c r="E252" s="30"/>
      <c r="F252" s="30"/>
      <c r="G252" s="30"/>
      <c r="H252" s="30"/>
      <c r="I252" s="30"/>
      <c r="J252" s="30"/>
      <c r="K252" s="30"/>
      <c r="L252" s="30"/>
      <c r="M252" s="30"/>
      <c r="N252" s="30"/>
      <c r="O252" s="30"/>
      <c r="P252" s="30"/>
    </row>
    <row r="253" spans="1:16" x14ac:dyDescent="0.35">
      <c r="A253" s="30"/>
      <c r="B253" s="30"/>
      <c r="C253" s="30"/>
      <c r="D253" s="30"/>
      <c r="E253" s="30"/>
      <c r="F253" s="30"/>
      <c r="G253" s="30"/>
      <c r="H253" s="30"/>
      <c r="I253" s="30"/>
      <c r="J253" s="30"/>
      <c r="K253" s="30"/>
      <c r="L253" s="30"/>
      <c r="M253" s="30"/>
      <c r="N253" s="30"/>
      <c r="O253" s="30"/>
      <c r="P253" s="30"/>
    </row>
    <row r="254" spans="1:16" x14ac:dyDescent="0.35">
      <c r="A254" s="30"/>
      <c r="B254" s="30"/>
      <c r="C254" s="30"/>
      <c r="D254" s="30"/>
      <c r="E254" s="30"/>
      <c r="F254" s="30"/>
      <c r="G254" s="30"/>
      <c r="H254" s="30"/>
      <c r="I254" s="30"/>
      <c r="J254" s="30"/>
      <c r="K254" s="30"/>
      <c r="L254" s="30"/>
      <c r="M254" s="30"/>
      <c r="N254" s="30"/>
      <c r="O254" s="30"/>
      <c r="P254" s="30"/>
    </row>
    <row r="255" spans="1:16" x14ac:dyDescent="0.35">
      <c r="A255" s="30"/>
      <c r="B255" s="30"/>
      <c r="C255" s="30"/>
      <c r="D255" s="30"/>
      <c r="E255" s="30"/>
      <c r="F255" s="30"/>
      <c r="G255" s="30"/>
      <c r="H255" s="30"/>
      <c r="I255" s="30"/>
      <c r="J255" s="30"/>
      <c r="K255" s="30"/>
      <c r="L255" s="30"/>
      <c r="M255" s="30"/>
      <c r="N255" s="30"/>
      <c r="O255" s="30"/>
      <c r="P255" s="30"/>
    </row>
    <row r="256" spans="1:16" x14ac:dyDescent="0.35">
      <c r="A256" s="30"/>
      <c r="B256" s="30"/>
      <c r="C256" s="30"/>
      <c r="D256" s="30"/>
      <c r="E256" s="30"/>
      <c r="F256" s="30"/>
      <c r="G256" s="30"/>
      <c r="H256" s="30"/>
      <c r="I256" s="30"/>
      <c r="J256" s="30"/>
      <c r="K256" s="30"/>
      <c r="L256" s="30"/>
      <c r="M256" s="30"/>
      <c r="N256" s="30"/>
      <c r="O256" s="30"/>
      <c r="P256" s="30"/>
    </row>
    <row r="257" spans="1:16" x14ac:dyDescent="0.35">
      <c r="A257" s="30"/>
      <c r="B257" s="30"/>
      <c r="C257" s="30"/>
      <c r="D257" s="30"/>
      <c r="E257" s="30"/>
      <c r="F257" s="30"/>
      <c r="G257" s="30"/>
      <c r="H257" s="30"/>
      <c r="I257" s="30"/>
      <c r="J257" s="30"/>
      <c r="K257" s="30"/>
      <c r="L257" s="30"/>
      <c r="M257" s="30"/>
      <c r="N257" s="30"/>
      <c r="O257" s="30"/>
      <c r="P257" s="30"/>
    </row>
    <row r="258" spans="1:16" x14ac:dyDescent="0.35">
      <c r="A258" s="30"/>
      <c r="B258" s="30"/>
      <c r="C258" s="30"/>
      <c r="D258" s="30"/>
      <c r="E258" s="30"/>
      <c r="F258" s="30"/>
      <c r="G258" s="30"/>
      <c r="H258" s="30"/>
      <c r="I258" s="30"/>
      <c r="J258" s="30"/>
      <c r="K258" s="30"/>
      <c r="L258" s="30"/>
      <c r="M258" s="30"/>
      <c r="N258" s="30"/>
      <c r="O258" s="30"/>
      <c r="P258" s="30"/>
    </row>
    <row r="259" spans="1:16" x14ac:dyDescent="0.35">
      <c r="A259" s="30"/>
      <c r="B259" s="30"/>
      <c r="C259" s="30"/>
      <c r="D259" s="30"/>
      <c r="E259" s="30"/>
      <c r="F259" s="30"/>
      <c r="G259" s="30"/>
      <c r="H259" s="30"/>
      <c r="I259" s="30"/>
      <c r="J259" s="30"/>
      <c r="K259" s="30"/>
      <c r="L259" s="30"/>
      <c r="M259" s="30"/>
      <c r="N259" s="30"/>
      <c r="O259" s="30"/>
      <c r="P259" s="30"/>
    </row>
    <row r="260" spans="1:16" x14ac:dyDescent="0.35">
      <c r="A260" s="30"/>
      <c r="B260" s="30"/>
      <c r="C260" s="30"/>
      <c r="D260" s="30"/>
      <c r="E260" s="30"/>
      <c r="F260" s="30"/>
      <c r="G260" s="30"/>
      <c r="H260" s="30"/>
      <c r="I260" s="30"/>
      <c r="J260" s="30"/>
      <c r="K260" s="30"/>
      <c r="L260" s="30"/>
      <c r="M260" s="30"/>
      <c r="N260" s="30"/>
      <c r="O260" s="30"/>
      <c r="P260" s="30"/>
    </row>
    <row r="261" spans="1:16" x14ac:dyDescent="0.35">
      <c r="A261" s="30"/>
      <c r="B261" s="30"/>
      <c r="C261" s="30"/>
      <c r="D261" s="30"/>
      <c r="E261" s="30"/>
      <c r="F261" s="30"/>
      <c r="G261" s="30"/>
      <c r="H261" s="30"/>
      <c r="I261" s="30"/>
      <c r="J261" s="30"/>
      <c r="K261" s="30"/>
      <c r="L261" s="30"/>
      <c r="M261" s="30"/>
      <c r="N261" s="30"/>
      <c r="O261" s="30"/>
      <c r="P261" s="30"/>
    </row>
    <row r="262" spans="1:16" x14ac:dyDescent="0.35">
      <c r="A262" s="30"/>
      <c r="B262" s="30"/>
      <c r="C262" s="30"/>
      <c r="D262" s="30"/>
      <c r="E262" s="30"/>
      <c r="F262" s="30"/>
      <c r="G262" s="30"/>
      <c r="H262" s="30"/>
      <c r="I262" s="30"/>
      <c r="J262" s="30"/>
      <c r="K262" s="30"/>
      <c r="L262" s="30"/>
      <c r="M262" s="30"/>
      <c r="N262" s="30"/>
      <c r="O262" s="30"/>
      <c r="P262" s="30"/>
    </row>
    <row r="263" spans="1:16" x14ac:dyDescent="0.35">
      <c r="A263" s="30"/>
      <c r="B263" s="30"/>
      <c r="C263" s="30"/>
      <c r="D263" s="30"/>
      <c r="E263" s="30"/>
      <c r="F263" s="30"/>
      <c r="G263" s="30"/>
      <c r="H263" s="30"/>
      <c r="I263" s="30"/>
      <c r="J263" s="30"/>
      <c r="K263" s="30"/>
      <c r="L263" s="30"/>
      <c r="M263" s="30"/>
      <c r="N263" s="30"/>
      <c r="O263" s="30"/>
      <c r="P263" s="30"/>
    </row>
    <row r="264" spans="1:16" x14ac:dyDescent="0.35">
      <c r="A264" s="30"/>
      <c r="B264" s="30"/>
      <c r="C264" s="30"/>
      <c r="D264" s="30"/>
      <c r="E264" s="30"/>
      <c r="F264" s="30"/>
      <c r="G264" s="30"/>
      <c r="H264" s="30"/>
      <c r="I264" s="30"/>
      <c r="J264" s="30"/>
      <c r="K264" s="30"/>
      <c r="L264" s="30"/>
      <c r="M264" s="30"/>
      <c r="N264" s="30"/>
      <c r="O264" s="30"/>
      <c r="P264" s="30"/>
    </row>
    <row r="265" spans="1:16" x14ac:dyDescent="0.35">
      <c r="A265" s="30"/>
      <c r="B265" s="30"/>
      <c r="C265" s="30"/>
      <c r="D265" s="30"/>
      <c r="E265" s="30"/>
      <c r="F265" s="30"/>
      <c r="G265" s="30"/>
      <c r="H265" s="30"/>
      <c r="I265" s="30"/>
      <c r="J265" s="30"/>
      <c r="K265" s="30"/>
      <c r="L265" s="30"/>
      <c r="M265" s="30"/>
      <c r="N265" s="30"/>
      <c r="O265" s="30"/>
      <c r="P265" s="30"/>
    </row>
    <row r="266" spans="1:16" x14ac:dyDescent="0.35">
      <c r="A266" s="30"/>
      <c r="B266" s="30"/>
      <c r="C266" s="30"/>
      <c r="D266" s="30"/>
      <c r="E266" s="30"/>
      <c r="F266" s="30"/>
      <c r="G266" s="30"/>
      <c r="H266" s="30"/>
      <c r="I266" s="30"/>
      <c r="J266" s="30"/>
      <c r="K266" s="30"/>
      <c r="L266" s="30"/>
      <c r="M266" s="30"/>
      <c r="N266" s="30"/>
      <c r="O266" s="30"/>
      <c r="P266" s="30"/>
    </row>
    <row r="267" spans="1:16" x14ac:dyDescent="0.35">
      <c r="A267" s="30"/>
      <c r="B267" s="30"/>
      <c r="C267" s="30"/>
      <c r="D267" s="30"/>
      <c r="E267" s="30"/>
      <c r="F267" s="30"/>
      <c r="G267" s="30"/>
      <c r="H267" s="30"/>
      <c r="I267" s="30"/>
      <c r="J267" s="30"/>
      <c r="K267" s="30"/>
      <c r="L267" s="30"/>
      <c r="M267" s="30"/>
      <c r="N267" s="30"/>
      <c r="O267" s="30"/>
      <c r="P267" s="30"/>
    </row>
    <row r="268" spans="1:16" x14ac:dyDescent="0.35">
      <c r="A268" s="30"/>
      <c r="B268" s="30"/>
      <c r="C268" s="30"/>
      <c r="D268" s="30"/>
      <c r="E268" s="30"/>
      <c r="F268" s="30"/>
      <c r="G268" s="30"/>
      <c r="H268" s="30"/>
      <c r="I268" s="30"/>
      <c r="J268" s="30"/>
      <c r="K268" s="30"/>
      <c r="L268" s="30"/>
      <c r="M268" s="30"/>
      <c r="N268" s="30"/>
      <c r="O268" s="30"/>
      <c r="P268" s="30"/>
    </row>
    <row r="269" spans="1:16" x14ac:dyDescent="0.35">
      <c r="A269" s="30"/>
      <c r="B269" s="30"/>
      <c r="C269" s="30"/>
      <c r="D269" s="30"/>
      <c r="E269" s="30"/>
      <c r="F269" s="30"/>
      <c r="G269" s="30"/>
      <c r="H269" s="30"/>
      <c r="I269" s="30"/>
      <c r="J269" s="30"/>
      <c r="K269" s="30"/>
      <c r="L269" s="30"/>
      <c r="M269" s="30"/>
      <c r="N269" s="30"/>
      <c r="O269" s="30"/>
      <c r="P269" s="30"/>
    </row>
    <row r="270" spans="1:16" x14ac:dyDescent="0.35">
      <c r="A270" s="30"/>
      <c r="B270" s="30"/>
      <c r="C270" s="30"/>
      <c r="D270" s="30"/>
      <c r="E270" s="30"/>
      <c r="F270" s="30"/>
      <c r="G270" s="30"/>
      <c r="H270" s="30"/>
      <c r="I270" s="30"/>
      <c r="J270" s="30"/>
      <c r="K270" s="30"/>
      <c r="L270" s="30"/>
      <c r="M270" s="30"/>
      <c r="N270" s="30"/>
      <c r="O270" s="30"/>
      <c r="P270" s="30"/>
    </row>
    <row r="271" spans="1:16" x14ac:dyDescent="0.35">
      <c r="A271" s="30"/>
      <c r="B271" s="30"/>
      <c r="C271" s="30"/>
      <c r="D271" s="30"/>
      <c r="E271" s="30"/>
      <c r="F271" s="30"/>
      <c r="G271" s="30"/>
      <c r="H271" s="30"/>
      <c r="I271" s="30"/>
      <c r="J271" s="30"/>
      <c r="K271" s="30"/>
      <c r="L271" s="30"/>
      <c r="M271" s="30"/>
      <c r="N271" s="30"/>
      <c r="O271" s="30"/>
      <c r="P271" s="30"/>
    </row>
    <row r="272" spans="1:16" x14ac:dyDescent="0.35">
      <c r="A272" s="30"/>
      <c r="B272" s="30"/>
      <c r="C272" s="30"/>
      <c r="D272" s="30"/>
      <c r="E272" s="30"/>
      <c r="F272" s="30"/>
      <c r="G272" s="30"/>
      <c r="H272" s="30"/>
      <c r="I272" s="30"/>
      <c r="J272" s="30"/>
      <c r="K272" s="30"/>
      <c r="L272" s="30"/>
      <c r="M272" s="30"/>
      <c r="N272" s="30"/>
      <c r="O272" s="30"/>
      <c r="P272" s="30"/>
    </row>
    <row r="273" spans="1:16" x14ac:dyDescent="0.35">
      <c r="A273" s="30"/>
      <c r="B273" s="30"/>
      <c r="C273" s="30"/>
      <c r="D273" s="30"/>
      <c r="E273" s="30"/>
      <c r="F273" s="30"/>
      <c r="G273" s="30"/>
      <c r="H273" s="30"/>
      <c r="I273" s="30"/>
      <c r="J273" s="30"/>
      <c r="K273" s="30"/>
      <c r="L273" s="30"/>
      <c r="M273" s="30"/>
      <c r="N273" s="30"/>
      <c r="O273" s="30"/>
      <c r="P273" s="30"/>
    </row>
    <row r="274" spans="1:16" x14ac:dyDescent="0.35">
      <c r="A274" s="30"/>
      <c r="B274" s="30"/>
      <c r="C274" s="30"/>
      <c r="D274" s="30"/>
      <c r="E274" s="30"/>
      <c r="F274" s="30"/>
      <c r="G274" s="30"/>
      <c r="H274" s="30"/>
      <c r="I274" s="30"/>
      <c r="J274" s="30"/>
      <c r="K274" s="30"/>
      <c r="L274" s="30"/>
      <c r="M274" s="30"/>
      <c r="N274" s="30"/>
      <c r="O274" s="30"/>
      <c r="P274" s="30"/>
    </row>
    <row r="275" spans="1:16" x14ac:dyDescent="0.35">
      <c r="A275" s="30"/>
      <c r="B275" s="30"/>
      <c r="C275" s="30"/>
      <c r="D275" s="30"/>
      <c r="E275" s="30"/>
      <c r="F275" s="30"/>
      <c r="G275" s="30"/>
      <c r="H275" s="30"/>
      <c r="I275" s="30"/>
      <c r="J275" s="30"/>
      <c r="K275" s="30"/>
      <c r="L275" s="30"/>
      <c r="M275" s="30"/>
      <c r="N275" s="30"/>
      <c r="O275" s="30"/>
      <c r="P275" s="30"/>
    </row>
    <row r="276" spans="1:16" x14ac:dyDescent="0.35">
      <c r="A276" s="30"/>
      <c r="B276" s="30"/>
      <c r="C276" s="30"/>
      <c r="D276" s="30"/>
      <c r="E276" s="30"/>
      <c r="F276" s="30"/>
      <c r="G276" s="30"/>
      <c r="H276" s="30"/>
      <c r="I276" s="30"/>
      <c r="J276" s="30"/>
      <c r="K276" s="30"/>
      <c r="L276" s="30"/>
      <c r="M276" s="30"/>
      <c r="N276" s="30"/>
      <c r="O276" s="30"/>
      <c r="P276" s="30"/>
    </row>
    <row r="277" spans="1:16" x14ac:dyDescent="0.35">
      <c r="A277" s="30"/>
      <c r="B277" s="30"/>
      <c r="C277" s="30"/>
      <c r="D277" s="30"/>
      <c r="E277" s="30"/>
      <c r="F277" s="30"/>
      <c r="G277" s="30"/>
      <c r="H277" s="30"/>
      <c r="I277" s="30"/>
      <c r="J277" s="30"/>
      <c r="K277" s="30"/>
      <c r="L277" s="30"/>
      <c r="M277" s="30"/>
      <c r="N277" s="30"/>
      <c r="O277" s="30"/>
      <c r="P277" s="30"/>
    </row>
    <row r="278" spans="1:16" x14ac:dyDescent="0.35">
      <c r="A278" s="30"/>
      <c r="B278" s="30"/>
      <c r="C278" s="30"/>
      <c r="D278" s="30"/>
      <c r="E278" s="30"/>
      <c r="F278" s="30"/>
      <c r="G278" s="30"/>
      <c r="H278" s="30"/>
      <c r="I278" s="30"/>
      <c r="J278" s="30"/>
      <c r="K278" s="30"/>
      <c r="L278" s="30"/>
      <c r="M278" s="30"/>
      <c r="N278" s="30"/>
      <c r="O278" s="30"/>
      <c r="P278" s="30"/>
    </row>
    <row r="279" spans="1:16" x14ac:dyDescent="0.35">
      <c r="A279" s="30"/>
      <c r="B279" s="30"/>
      <c r="C279" s="30"/>
      <c r="D279" s="30"/>
      <c r="E279" s="30"/>
      <c r="F279" s="30"/>
      <c r="G279" s="30"/>
      <c r="H279" s="30"/>
      <c r="I279" s="30"/>
      <c r="J279" s="30"/>
      <c r="K279" s="30"/>
      <c r="L279" s="30"/>
      <c r="M279" s="30"/>
      <c r="N279" s="30"/>
      <c r="O279" s="30"/>
      <c r="P279" s="30"/>
    </row>
    <row r="280" spans="1:16" x14ac:dyDescent="0.35">
      <c r="A280" s="30"/>
      <c r="B280" s="30"/>
      <c r="C280" s="30"/>
      <c r="D280" s="30"/>
      <c r="E280" s="30"/>
      <c r="F280" s="30"/>
      <c r="G280" s="30"/>
      <c r="H280" s="30"/>
      <c r="I280" s="30"/>
      <c r="J280" s="30"/>
      <c r="K280" s="30"/>
      <c r="L280" s="30"/>
      <c r="M280" s="30"/>
      <c r="N280" s="30"/>
      <c r="O280" s="30"/>
      <c r="P280" s="30"/>
    </row>
    <row r="281" spans="1:16" x14ac:dyDescent="0.35">
      <c r="A281" s="30"/>
      <c r="B281" s="30"/>
      <c r="C281" s="30"/>
      <c r="D281" s="30"/>
      <c r="E281" s="30"/>
      <c r="F281" s="30"/>
      <c r="G281" s="30"/>
      <c r="H281" s="30"/>
      <c r="I281" s="30"/>
      <c r="J281" s="30"/>
      <c r="K281" s="30"/>
      <c r="L281" s="30"/>
      <c r="M281" s="30"/>
      <c r="N281" s="30"/>
      <c r="O281" s="30"/>
      <c r="P281" s="30"/>
    </row>
    <row r="282" spans="1:16" x14ac:dyDescent="0.35">
      <c r="A282" s="30"/>
      <c r="B282" s="30"/>
      <c r="C282" s="30"/>
      <c r="D282" s="30"/>
      <c r="E282" s="30"/>
      <c r="F282" s="30"/>
      <c r="G282" s="30"/>
      <c r="H282" s="30"/>
      <c r="I282" s="30"/>
      <c r="J282" s="30"/>
      <c r="K282" s="30"/>
      <c r="L282" s="30"/>
      <c r="M282" s="30"/>
      <c r="N282" s="30"/>
      <c r="O282" s="30"/>
      <c r="P282" s="30"/>
    </row>
    <row r="283" spans="1:16" x14ac:dyDescent="0.35">
      <c r="A283" s="30"/>
      <c r="B283" s="30"/>
      <c r="C283" s="30"/>
      <c r="D283" s="30"/>
      <c r="E283" s="30"/>
      <c r="F283" s="30"/>
      <c r="G283" s="30"/>
      <c r="H283" s="30"/>
      <c r="I283" s="30"/>
      <c r="J283" s="30"/>
      <c r="K283" s="30"/>
      <c r="L283" s="30"/>
      <c r="M283" s="30"/>
      <c r="N283" s="30"/>
      <c r="O283" s="30"/>
      <c r="P283" s="30"/>
    </row>
    <row r="284" spans="1:16" x14ac:dyDescent="0.35">
      <c r="A284" s="30"/>
      <c r="B284" s="30"/>
      <c r="C284" s="30"/>
      <c r="D284" s="30"/>
      <c r="E284" s="30"/>
      <c r="F284" s="30"/>
      <c r="G284" s="30"/>
      <c r="H284" s="30"/>
      <c r="I284" s="30"/>
      <c r="J284" s="30"/>
      <c r="K284" s="30"/>
      <c r="L284" s="30"/>
      <c r="M284" s="30"/>
      <c r="N284" s="30"/>
      <c r="O284" s="30"/>
      <c r="P284" s="30"/>
    </row>
    <row r="285" spans="1:16" x14ac:dyDescent="0.35">
      <c r="A285" s="30"/>
      <c r="B285" s="30"/>
      <c r="C285" s="30"/>
      <c r="D285" s="30"/>
      <c r="E285" s="30"/>
      <c r="F285" s="30"/>
      <c r="G285" s="30"/>
      <c r="H285" s="30"/>
      <c r="I285" s="30"/>
      <c r="J285" s="30"/>
      <c r="K285" s="30"/>
      <c r="L285" s="30"/>
      <c r="M285" s="30"/>
      <c r="N285" s="30"/>
      <c r="O285" s="30"/>
      <c r="P285" s="30"/>
    </row>
    <row r="286" spans="1:16" x14ac:dyDescent="0.35">
      <c r="A286" s="30"/>
      <c r="B286" s="30"/>
      <c r="C286" s="30"/>
      <c r="D286" s="30"/>
      <c r="E286" s="30"/>
      <c r="F286" s="30"/>
      <c r="G286" s="30"/>
      <c r="H286" s="30"/>
      <c r="I286" s="30"/>
      <c r="J286" s="30"/>
      <c r="K286" s="30"/>
      <c r="L286" s="30"/>
      <c r="M286" s="30"/>
      <c r="N286" s="30"/>
      <c r="O286" s="30"/>
      <c r="P286" s="30"/>
    </row>
    <row r="287" spans="1:16" x14ac:dyDescent="0.35">
      <c r="A287" s="30"/>
      <c r="B287" s="30"/>
      <c r="C287" s="30"/>
      <c r="D287" s="30"/>
      <c r="E287" s="30"/>
      <c r="F287" s="30"/>
      <c r="G287" s="30"/>
      <c r="H287" s="30"/>
      <c r="I287" s="30"/>
      <c r="J287" s="30"/>
      <c r="K287" s="30"/>
      <c r="L287" s="30"/>
      <c r="M287" s="30"/>
      <c r="N287" s="30"/>
      <c r="O287" s="30"/>
      <c r="P287" s="30"/>
    </row>
    <row r="288" spans="1:16" x14ac:dyDescent="0.35">
      <c r="A288" s="30"/>
      <c r="B288" s="30"/>
      <c r="C288" s="30"/>
      <c r="D288" s="30"/>
      <c r="E288" s="30"/>
      <c r="F288" s="30"/>
      <c r="G288" s="30"/>
      <c r="H288" s="30"/>
      <c r="I288" s="30"/>
      <c r="J288" s="30"/>
      <c r="K288" s="30"/>
      <c r="L288" s="30"/>
      <c r="M288" s="30"/>
      <c r="N288" s="30"/>
      <c r="O288" s="30"/>
      <c r="P288" s="30"/>
    </row>
    <row r="289" spans="1:16" x14ac:dyDescent="0.35">
      <c r="A289" s="30"/>
      <c r="B289" s="30"/>
      <c r="C289" s="30"/>
      <c r="D289" s="30"/>
      <c r="E289" s="30"/>
      <c r="F289" s="30"/>
      <c r="G289" s="30"/>
      <c r="H289" s="30"/>
      <c r="I289" s="30"/>
      <c r="J289" s="30"/>
      <c r="K289" s="30"/>
      <c r="L289" s="30"/>
      <c r="M289" s="30"/>
      <c r="N289" s="30"/>
      <c r="O289" s="30"/>
      <c r="P289" s="30"/>
    </row>
    <row r="290" spans="1:16" x14ac:dyDescent="0.35">
      <c r="A290" s="30"/>
      <c r="B290" s="30"/>
      <c r="C290" s="30"/>
      <c r="D290" s="30"/>
      <c r="E290" s="30"/>
      <c r="F290" s="30"/>
      <c r="G290" s="30"/>
      <c r="H290" s="30"/>
      <c r="I290" s="30"/>
      <c r="J290" s="30"/>
      <c r="K290" s="30"/>
      <c r="L290" s="30"/>
      <c r="M290" s="30"/>
      <c r="N290" s="30"/>
      <c r="O290" s="30"/>
      <c r="P290" s="30"/>
    </row>
    <row r="291" spans="1:16" x14ac:dyDescent="0.35">
      <c r="A291" s="30"/>
      <c r="B291" s="30"/>
      <c r="C291" s="30"/>
      <c r="D291" s="30"/>
      <c r="E291" s="30"/>
      <c r="F291" s="30"/>
      <c r="G291" s="30"/>
      <c r="H291" s="30"/>
      <c r="I291" s="30"/>
      <c r="J291" s="30"/>
      <c r="K291" s="30"/>
      <c r="L291" s="30"/>
      <c r="M291" s="30"/>
      <c r="N291" s="30"/>
      <c r="O291" s="30"/>
      <c r="P291" s="30"/>
    </row>
    <row r="292" spans="1:16" x14ac:dyDescent="0.35">
      <c r="A292" s="30"/>
      <c r="B292" s="30"/>
      <c r="C292" s="30"/>
      <c r="D292" s="30"/>
      <c r="E292" s="30"/>
      <c r="F292" s="30"/>
      <c r="G292" s="30"/>
      <c r="H292" s="30"/>
      <c r="I292" s="30"/>
      <c r="J292" s="30"/>
      <c r="K292" s="30"/>
      <c r="L292" s="30"/>
      <c r="M292" s="30"/>
      <c r="N292" s="30"/>
      <c r="O292" s="30"/>
      <c r="P292" s="30"/>
    </row>
    <row r="293" spans="1:16" x14ac:dyDescent="0.35">
      <c r="A293" s="30"/>
      <c r="B293" s="30"/>
      <c r="C293" s="30"/>
      <c r="D293" s="30"/>
      <c r="E293" s="30"/>
      <c r="F293" s="30"/>
      <c r="G293" s="30"/>
      <c r="H293" s="30"/>
      <c r="I293" s="30"/>
      <c r="J293" s="30"/>
      <c r="K293" s="30"/>
      <c r="L293" s="30"/>
      <c r="M293" s="30"/>
      <c r="N293" s="30"/>
      <c r="O293" s="30"/>
      <c r="P293" s="30"/>
    </row>
    <row r="294" spans="1:16" x14ac:dyDescent="0.35">
      <c r="A294" s="30"/>
      <c r="B294" s="30"/>
      <c r="C294" s="30"/>
      <c r="D294" s="30"/>
      <c r="E294" s="30"/>
      <c r="F294" s="30"/>
      <c r="G294" s="30"/>
      <c r="H294" s="30"/>
      <c r="I294" s="30"/>
      <c r="J294" s="30"/>
      <c r="K294" s="30"/>
      <c r="L294" s="30"/>
      <c r="M294" s="30"/>
      <c r="N294" s="30"/>
      <c r="O294" s="30"/>
      <c r="P294" s="30"/>
    </row>
    <row r="295" spans="1:16" x14ac:dyDescent="0.35">
      <c r="A295" s="30"/>
      <c r="B295" s="30"/>
      <c r="C295" s="30"/>
      <c r="D295" s="30"/>
      <c r="E295" s="30"/>
      <c r="F295" s="30"/>
      <c r="G295" s="30"/>
      <c r="H295" s="30"/>
      <c r="I295" s="30"/>
      <c r="J295" s="30"/>
      <c r="K295" s="30"/>
      <c r="L295" s="30"/>
      <c r="M295" s="30"/>
      <c r="N295" s="30"/>
      <c r="O295" s="30"/>
      <c r="P295" s="30"/>
    </row>
    <row r="296" spans="1:16" x14ac:dyDescent="0.35">
      <c r="A296" s="30"/>
      <c r="B296" s="30"/>
      <c r="C296" s="30"/>
      <c r="D296" s="30"/>
      <c r="E296" s="30"/>
      <c r="F296" s="30"/>
      <c r="G296" s="30"/>
      <c r="H296" s="30"/>
      <c r="I296" s="30"/>
      <c r="J296" s="30"/>
      <c r="K296" s="30"/>
      <c r="L296" s="30"/>
      <c r="M296" s="30"/>
      <c r="N296" s="30"/>
      <c r="O296" s="30"/>
      <c r="P296" s="30"/>
    </row>
    <row r="297" spans="1:16" x14ac:dyDescent="0.35">
      <c r="A297" s="30"/>
      <c r="B297" s="30"/>
      <c r="C297" s="30"/>
      <c r="D297" s="30"/>
      <c r="E297" s="30"/>
      <c r="F297" s="30"/>
      <c r="G297" s="30"/>
      <c r="H297" s="30"/>
      <c r="I297" s="30"/>
      <c r="J297" s="30"/>
      <c r="K297" s="30"/>
      <c r="L297" s="30"/>
      <c r="M297" s="30"/>
      <c r="N297" s="30"/>
      <c r="O297" s="30"/>
      <c r="P297" s="30"/>
    </row>
    <row r="298" spans="1:16" x14ac:dyDescent="0.35">
      <c r="A298" s="30"/>
      <c r="B298" s="30"/>
      <c r="C298" s="30"/>
      <c r="D298" s="30"/>
      <c r="E298" s="30"/>
      <c r="F298" s="30"/>
      <c r="G298" s="30"/>
      <c r="H298" s="30"/>
      <c r="I298" s="30"/>
      <c r="J298" s="30"/>
      <c r="K298" s="30"/>
      <c r="L298" s="30"/>
      <c r="M298" s="30"/>
      <c r="N298" s="30"/>
      <c r="O298" s="30"/>
      <c r="P298" s="30"/>
    </row>
    <row r="299" spans="1:16" x14ac:dyDescent="0.35">
      <c r="A299" s="30"/>
      <c r="B299" s="30"/>
      <c r="C299" s="30"/>
      <c r="D299" s="30"/>
      <c r="E299" s="30"/>
      <c r="F299" s="30"/>
      <c r="G299" s="30"/>
      <c r="H299" s="30"/>
      <c r="I299" s="30"/>
      <c r="J299" s="30"/>
      <c r="K299" s="30"/>
      <c r="L299" s="30"/>
      <c r="M299" s="30"/>
      <c r="N299" s="30"/>
      <c r="O299" s="30"/>
      <c r="P299" s="30"/>
    </row>
    <row r="300" spans="1:16" x14ac:dyDescent="0.35">
      <c r="A300" s="30"/>
      <c r="B300" s="30"/>
      <c r="C300" s="30"/>
      <c r="D300" s="30"/>
      <c r="E300" s="30"/>
      <c r="F300" s="30"/>
      <c r="G300" s="30"/>
      <c r="H300" s="30"/>
      <c r="I300" s="30"/>
      <c r="J300" s="30"/>
      <c r="K300" s="30"/>
      <c r="L300" s="30"/>
      <c r="M300" s="30"/>
      <c r="N300" s="30"/>
      <c r="O300" s="30"/>
      <c r="P300" s="30"/>
    </row>
    <row r="301" spans="1:16" x14ac:dyDescent="0.35">
      <c r="A301" s="30"/>
      <c r="B301" s="30"/>
      <c r="C301" s="30"/>
      <c r="D301" s="30"/>
      <c r="E301" s="30"/>
      <c r="F301" s="30"/>
      <c r="G301" s="30"/>
      <c r="H301" s="30"/>
      <c r="I301" s="30"/>
      <c r="J301" s="30"/>
      <c r="K301" s="30"/>
      <c r="L301" s="30"/>
      <c r="M301" s="30"/>
      <c r="N301" s="30"/>
      <c r="O301" s="30"/>
      <c r="P301" s="30"/>
    </row>
    <row r="302" spans="1:16" x14ac:dyDescent="0.35">
      <c r="A302" s="30"/>
      <c r="B302" s="30"/>
      <c r="C302" s="30"/>
      <c r="D302" s="30"/>
      <c r="E302" s="30"/>
      <c r="F302" s="30"/>
      <c r="G302" s="30"/>
      <c r="H302" s="30"/>
      <c r="I302" s="30"/>
      <c r="J302" s="30"/>
      <c r="K302" s="30"/>
      <c r="L302" s="30"/>
      <c r="M302" s="30"/>
      <c r="N302" s="30"/>
      <c r="O302" s="30"/>
      <c r="P302" s="30"/>
    </row>
    <row r="303" spans="1:16" x14ac:dyDescent="0.35">
      <c r="A303" s="30"/>
      <c r="B303" s="30"/>
      <c r="C303" s="30"/>
      <c r="D303" s="30"/>
      <c r="E303" s="30"/>
      <c r="F303" s="30"/>
      <c r="G303" s="30"/>
      <c r="H303" s="30"/>
      <c r="I303" s="30"/>
      <c r="J303" s="30"/>
      <c r="K303" s="30"/>
      <c r="L303" s="30"/>
      <c r="M303" s="30"/>
      <c r="N303" s="30"/>
      <c r="O303" s="30"/>
      <c r="P303" s="30"/>
    </row>
    <row r="304" spans="1:16" x14ac:dyDescent="0.35">
      <c r="A304" s="30"/>
      <c r="B304" s="30"/>
      <c r="C304" s="30"/>
      <c r="D304" s="30"/>
      <c r="E304" s="30"/>
      <c r="F304" s="30"/>
      <c r="G304" s="30"/>
      <c r="H304" s="30"/>
      <c r="I304" s="30"/>
      <c r="J304" s="30"/>
      <c r="K304" s="30"/>
      <c r="L304" s="30"/>
      <c r="M304" s="30"/>
      <c r="N304" s="30"/>
      <c r="O304" s="30"/>
      <c r="P304" s="30"/>
    </row>
    <row r="305" spans="1:16" x14ac:dyDescent="0.35">
      <c r="A305" s="30"/>
      <c r="B305" s="30"/>
      <c r="C305" s="30"/>
      <c r="D305" s="30"/>
      <c r="E305" s="30"/>
      <c r="F305" s="30"/>
      <c r="G305" s="30"/>
      <c r="H305" s="30"/>
      <c r="I305" s="30"/>
      <c r="J305" s="30"/>
      <c r="K305" s="30"/>
      <c r="L305" s="30"/>
      <c r="M305" s="30"/>
      <c r="N305" s="30"/>
      <c r="O305" s="30"/>
      <c r="P305" s="30"/>
    </row>
    <row r="306" spans="1:16" x14ac:dyDescent="0.35">
      <c r="A306" s="30"/>
      <c r="B306" s="30"/>
      <c r="C306" s="30"/>
      <c r="D306" s="30"/>
      <c r="E306" s="30"/>
      <c r="F306" s="30"/>
      <c r="G306" s="30"/>
      <c r="H306" s="30"/>
      <c r="I306" s="30"/>
      <c r="J306" s="30"/>
      <c r="K306" s="30"/>
      <c r="L306" s="30"/>
      <c r="M306" s="30"/>
      <c r="N306" s="30"/>
      <c r="O306" s="30"/>
      <c r="P306" s="30"/>
    </row>
    <row r="307" spans="1:16" x14ac:dyDescent="0.35">
      <c r="A307" s="30"/>
      <c r="B307" s="30"/>
      <c r="C307" s="30"/>
      <c r="D307" s="30"/>
      <c r="E307" s="30"/>
      <c r="F307" s="30"/>
      <c r="G307" s="30"/>
      <c r="H307" s="30"/>
      <c r="I307" s="30"/>
      <c r="J307" s="30"/>
      <c r="K307" s="30"/>
      <c r="L307" s="30"/>
      <c r="M307" s="30"/>
      <c r="N307" s="30"/>
      <c r="O307" s="30"/>
      <c r="P307" s="30"/>
    </row>
    <row r="308" spans="1:16" x14ac:dyDescent="0.35">
      <c r="A308" s="30"/>
      <c r="B308" s="30"/>
      <c r="C308" s="30"/>
      <c r="D308" s="30"/>
      <c r="E308" s="30"/>
      <c r="F308" s="30"/>
      <c r="G308" s="30"/>
      <c r="H308" s="30"/>
      <c r="I308" s="30"/>
      <c r="J308" s="30"/>
      <c r="K308" s="30"/>
      <c r="L308" s="30"/>
      <c r="M308" s="30"/>
      <c r="N308" s="30"/>
      <c r="O308" s="30"/>
      <c r="P308" s="30"/>
    </row>
    <row r="309" spans="1:16" x14ac:dyDescent="0.35">
      <c r="A309" s="30"/>
      <c r="B309" s="30"/>
      <c r="C309" s="30"/>
      <c r="D309" s="30"/>
      <c r="E309" s="30"/>
      <c r="F309" s="30"/>
      <c r="G309" s="30"/>
      <c r="H309" s="30"/>
      <c r="I309" s="30"/>
      <c r="J309" s="30"/>
      <c r="K309" s="30"/>
      <c r="L309" s="30"/>
      <c r="M309" s="30"/>
      <c r="N309" s="30"/>
      <c r="O309" s="30"/>
      <c r="P309" s="30"/>
    </row>
    <row r="310" spans="1:16" x14ac:dyDescent="0.35">
      <c r="A310" s="30"/>
      <c r="B310" s="30"/>
      <c r="C310" s="30"/>
      <c r="D310" s="30"/>
      <c r="E310" s="30"/>
      <c r="F310" s="30"/>
      <c r="G310" s="30"/>
      <c r="H310" s="30"/>
      <c r="I310" s="30"/>
      <c r="J310" s="30"/>
      <c r="K310" s="30"/>
      <c r="L310" s="30"/>
      <c r="M310" s="30"/>
      <c r="N310" s="30"/>
      <c r="O310" s="30"/>
      <c r="P310" s="30"/>
    </row>
    <row r="311" spans="1:16" x14ac:dyDescent="0.35">
      <c r="A311" s="30"/>
      <c r="B311" s="30"/>
      <c r="C311" s="30"/>
      <c r="D311" s="30"/>
      <c r="E311" s="30"/>
      <c r="F311" s="30"/>
      <c r="G311" s="30"/>
      <c r="H311" s="30"/>
      <c r="I311" s="30"/>
      <c r="J311" s="30"/>
      <c r="K311" s="30"/>
      <c r="L311" s="30"/>
      <c r="M311" s="30"/>
      <c r="N311" s="30"/>
      <c r="O311" s="30"/>
      <c r="P311" s="30"/>
    </row>
    <row r="312" spans="1:16" x14ac:dyDescent="0.35">
      <c r="A312" s="30"/>
      <c r="B312" s="30"/>
      <c r="C312" s="30"/>
      <c r="D312" s="30"/>
      <c r="E312" s="30"/>
      <c r="F312" s="30"/>
      <c r="G312" s="30"/>
      <c r="H312" s="30"/>
      <c r="I312" s="30"/>
      <c r="J312" s="30"/>
      <c r="K312" s="30"/>
      <c r="L312" s="30"/>
      <c r="M312" s="30"/>
      <c r="N312" s="30"/>
      <c r="O312" s="30"/>
      <c r="P312" s="30"/>
    </row>
    <row r="313" spans="1:16" x14ac:dyDescent="0.35">
      <c r="A313" s="30"/>
      <c r="B313" s="30"/>
      <c r="C313" s="30"/>
      <c r="D313" s="30"/>
      <c r="E313" s="30"/>
      <c r="F313" s="30"/>
      <c r="G313" s="30"/>
      <c r="H313" s="30"/>
      <c r="I313" s="30"/>
      <c r="J313" s="30"/>
      <c r="K313" s="30"/>
      <c r="L313" s="30"/>
      <c r="M313" s="30"/>
      <c r="N313" s="30"/>
      <c r="O313" s="30"/>
      <c r="P313" s="30"/>
    </row>
    <row r="314" spans="1:16" x14ac:dyDescent="0.35">
      <c r="A314" s="30"/>
      <c r="B314" s="30"/>
      <c r="C314" s="30"/>
      <c r="D314" s="30"/>
      <c r="E314" s="30"/>
      <c r="F314" s="30"/>
      <c r="G314" s="30"/>
      <c r="H314" s="30"/>
      <c r="I314" s="30"/>
      <c r="J314" s="30"/>
      <c r="K314" s="30"/>
      <c r="L314" s="30"/>
      <c r="M314" s="30"/>
      <c r="N314" s="30"/>
      <c r="O314" s="30"/>
      <c r="P314" s="30"/>
    </row>
    <row r="315" spans="1:16" x14ac:dyDescent="0.35">
      <c r="A315" s="30"/>
      <c r="B315" s="30"/>
      <c r="C315" s="30"/>
      <c r="D315" s="30"/>
      <c r="E315" s="30"/>
      <c r="F315" s="30"/>
      <c r="G315" s="30"/>
      <c r="H315" s="30"/>
      <c r="I315" s="30"/>
      <c r="J315" s="30"/>
      <c r="K315" s="30"/>
      <c r="L315" s="30"/>
      <c r="M315" s="30"/>
      <c r="N315" s="30"/>
      <c r="O315" s="30"/>
      <c r="P315" s="30"/>
    </row>
    <row r="316" spans="1:16" x14ac:dyDescent="0.35">
      <c r="A316" s="30"/>
      <c r="B316" s="30"/>
      <c r="C316" s="30"/>
      <c r="D316" s="30"/>
      <c r="E316" s="30"/>
      <c r="F316" s="30"/>
      <c r="G316" s="30"/>
      <c r="H316" s="30"/>
      <c r="I316" s="30"/>
      <c r="J316" s="30"/>
      <c r="K316" s="30"/>
      <c r="L316" s="30"/>
      <c r="M316" s="30"/>
      <c r="N316" s="30"/>
      <c r="O316" s="30"/>
      <c r="P316" s="30"/>
    </row>
    <row r="317" spans="1:16" x14ac:dyDescent="0.35">
      <c r="A317" s="30"/>
      <c r="B317" s="30"/>
      <c r="C317" s="30"/>
      <c r="D317" s="30"/>
      <c r="E317" s="30"/>
      <c r="F317" s="30"/>
      <c r="G317" s="30"/>
      <c r="H317" s="30"/>
      <c r="I317" s="30"/>
      <c r="J317" s="30"/>
      <c r="K317" s="30"/>
      <c r="L317" s="30"/>
      <c r="M317" s="30"/>
      <c r="N317" s="30"/>
      <c r="O317" s="30"/>
      <c r="P317" s="30"/>
    </row>
    <row r="318" spans="1:16" x14ac:dyDescent="0.35">
      <c r="A318" s="30"/>
      <c r="B318" s="30"/>
      <c r="C318" s="30"/>
      <c r="D318" s="30"/>
      <c r="E318" s="30"/>
      <c r="F318" s="30"/>
      <c r="G318" s="30"/>
      <c r="H318" s="30"/>
      <c r="I318" s="30"/>
      <c r="J318" s="30"/>
      <c r="K318" s="30"/>
      <c r="L318" s="30"/>
      <c r="M318" s="30"/>
      <c r="N318" s="30"/>
      <c r="O318" s="30"/>
      <c r="P318" s="30"/>
    </row>
    <row r="319" spans="1:16" x14ac:dyDescent="0.35">
      <c r="A319" s="30"/>
      <c r="B319" s="30"/>
      <c r="C319" s="30"/>
      <c r="D319" s="30"/>
      <c r="E319" s="30"/>
      <c r="F319" s="30"/>
      <c r="G319" s="30"/>
      <c r="H319" s="30"/>
      <c r="I319" s="30"/>
      <c r="J319" s="30"/>
      <c r="K319" s="30"/>
      <c r="L319" s="30"/>
      <c r="M319" s="30"/>
      <c r="N319" s="30"/>
      <c r="O319" s="30"/>
      <c r="P319" s="30"/>
    </row>
    <row r="320" spans="1:16" x14ac:dyDescent="0.35">
      <c r="A320" s="30"/>
      <c r="B320" s="30"/>
      <c r="C320" s="30"/>
      <c r="D320" s="30"/>
      <c r="E320" s="30"/>
      <c r="F320" s="30"/>
      <c r="G320" s="30"/>
      <c r="H320" s="30"/>
      <c r="I320" s="30"/>
      <c r="J320" s="30"/>
      <c r="K320" s="30"/>
      <c r="L320" s="30"/>
      <c r="M320" s="30"/>
      <c r="N320" s="30"/>
      <c r="O320" s="30"/>
      <c r="P320" s="30"/>
    </row>
    <row r="321" spans="1:16" x14ac:dyDescent="0.35">
      <c r="A321" s="30"/>
      <c r="B321" s="30"/>
      <c r="C321" s="30"/>
      <c r="D321" s="30"/>
      <c r="E321" s="30"/>
      <c r="F321" s="30"/>
      <c r="G321" s="30"/>
      <c r="H321" s="30"/>
      <c r="I321" s="30"/>
      <c r="J321" s="30"/>
      <c r="K321" s="30"/>
      <c r="L321" s="30"/>
      <c r="M321" s="30"/>
      <c r="N321" s="30"/>
      <c r="O321" s="30"/>
      <c r="P321" s="30"/>
    </row>
    <row r="322" spans="1:16" x14ac:dyDescent="0.35">
      <c r="A322" s="30"/>
      <c r="B322" s="30"/>
      <c r="C322" s="30"/>
      <c r="D322" s="30"/>
      <c r="E322" s="30"/>
      <c r="F322" s="30"/>
      <c r="G322" s="30"/>
      <c r="H322" s="30"/>
      <c r="I322" s="30"/>
      <c r="J322" s="30"/>
      <c r="K322" s="30"/>
      <c r="L322" s="30"/>
      <c r="M322" s="30"/>
      <c r="N322" s="30"/>
      <c r="O322" s="30"/>
      <c r="P322" s="30"/>
    </row>
    <row r="323" spans="1:16" x14ac:dyDescent="0.35">
      <c r="A323" s="30"/>
      <c r="B323" s="30"/>
      <c r="C323" s="30"/>
      <c r="D323" s="30"/>
      <c r="E323" s="30"/>
      <c r="F323" s="30"/>
      <c r="G323" s="30"/>
      <c r="H323" s="30"/>
      <c r="I323" s="30"/>
      <c r="J323" s="30"/>
      <c r="K323" s="30"/>
      <c r="L323" s="30"/>
      <c r="M323" s="30"/>
      <c r="N323" s="30"/>
      <c r="O323" s="30"/>
      <c r="P323" s="30"/>
    </row>
    <row r="324" spans="1:16" x14ac:dyDescent="0.35">
      <c r="A324" s="30"/>
      <c r="B324" s="30"/>
      <c r="C324" s="30"/>
      <c r="D324" s="30"/>
      <c r="E324" s="30"/>
      <c r="F324" s="30"/>
      <c r="G324" s="30"/>
      <c r="H324" s="30"/>
      <c r="I324" s="30"/>
      <c r="J324" s="30"/>
      <c r="K324" s="30"/>
      <c r="L324" s="30"/>
      <c r="M324" s="30"/>
      <c r="N324" s="30"/>
      <c r="O324" s="30"/>
      <c r="P324" s="30"/>
    </row>
    <row r="325" spans="1:16" x14ac:dyDescent="0.35">
      <c r="A325" s="30"/>
      <c r="B325" s="30"/>
      <c r="C325" s="30"/>
      <c r="D325" s="30"/>
      <c r="E325" s="30"/>
      <c r="F325" s="30"/>
      <c r="G325" s="30"/>
      <c r="H325" s="30"/>
      <c r="I325" s="30"/>
      <c r="J325" s="30"/>
      <c r="K325" s="30"/>
      <c r="L325" s="30"/>
      <c r="M325" s="30"/>
      <c r="N325" s="30"/>
      <c r="O325" s="30"/>
      <c r="P325" s="30"/>
    </row>
    <row r="326" spans="1:16" x14ac:dyDescent="0.35">
      <c r="A326" s="30"/>
      <c r="B326" s="30"/>
      <c r="C326" s="30"/>
      <c r="D326" s="30"/>
      <c r="E326" s="30"/>
      <c r="F326" s="30"/>
      <c r="G326" s="30"/>
      <c r="H326" s="30"/>
      <c r="I326" s="30"/>
      <c r="J326" s="30"/>
      <c r="K326" s="30"/>
      <c r="L326" s="30"/>
      <c r="M326" s="30"/>
      <c r="N326" s="30"/>
      <c r="O326" s="30"/>
      <c r="P326" s="30"/>
    </row>
    <row r="327" spans="1:16" x14ac:dyDescent="0.35">
      <c r="A327" s="30"/>
      <c r="B327" s="30"/>
      <c r="C327" s="30"/>
      <c r="D327" s="30"/>
      <c r="E327" s="30"/>
      <c r="F327" s="30"/>
      <c r="G327" s="30"/>
      <c r="H327" s="30"/>
      <c r="I327" s="30"/>
      <c r="J327" s="30"/>
      <c r="K327" s="30"/>
      <c r="L327" s="30"/>
      <c r="M327" s="30"/>
      <c r="N327" s="30"/>
      <c r="O327" s="30"/>
      <c r="P327" s="30"/>
    </row>
    <row r="328" spans="1:16" x14ac:dyDescent="0.35">
      <c r="A328" s="30"/>
      <c r="B328" s="30"/>
      <c r="C328" s="30"/>
      <c r="D328" s="30"/>
      <c r="E328" s="30"/>
      <c r="F328" s="30"/>
      <c r="G328" s="30"/>
      <c r="H328" s="30"/>
      <c r="I328" s="30"/>
      <c r="J328" s="30"/>
      <c r="K328" s="30"/>
      <c r="L328" s="30"/>
      <c r="M328" s="30"/>
      <c r="N328" s="30"/>
      <c r="O328" s="30"/>
      <c r="P328" s="30"/>
    </row>
    <row r="329" spans="1:16" x14ac:dyDescent="0.35">
      <c r="A329" s="30"/>
      <c r="B329" s="30"/>
      <c r="C329" s="30"/>
      <c r="D329" s="30"/>
      <c r="E329" s="30"/>
      <c r="F329" s="30"/>
      <c r="G329" s="30"/>
      <c r="H329" s="30"/>
      <c r="I329" s="30"/>
      <c r="J329" s="30"/>
      <c r="K329" s="30"/>
      <c r="L329" s="30"/>
      <c r="M329" s="30"/>
      <c r="N329" s="30"/>
      <c r="O329" s="30"/>
      <c r="P329" s="30"/>
    </row>
    <row r="330" spans="1:16" x14ac:dyDescent="0.35">
      <c r="A330" s="30"/>
      <c r="B330" s="30"/>
      <c r="C330" s="30"/>
      <c r="D330" s="30"/>
      <c r="E330" s="30"/>
      <c r="F330" s="30"/>
      <c r="G330" s="30"/>
      <c r="H330" s="30"/>
      <c r="I330" s="30"/>
      <c r="J330" s="30"/>
      <c r="K330" s="30"/>
      <c r="L330" s="30"/>
      <c r="M330" s="30"/>
      <c r="N330" s="30"/>
      <c r="O330" s="30"/>
      <c r="P330" s="30"/>
    </row>
    <row r="331" spans="1:16" x14ac:dyDescent="0.35">
      <c r="A331" s="30"/>
      <c r="B331" s="30"/>
      <c r="C331" s="30"/>
      <c r="D331" s="30"/>
      <c r="E331" s="30"/>
      <c r="F331" s="30"/>
      <c r="G331" s="30"/>
      <c r="H331" s="30"/>
      <c r="I331" s="30"/>
      <c r="J331" s="30"/>
      <c r="K331" s="30"/>
      <c r="L331" s="30"/>
      <c r="M331" s="30"/>
      <c r="N331" s="30"/>
      <c r="O331" s="30"/>
      <c r="P331" s="30"/>
    </row>
    <row r="332" spans="1:16" x14ac:dyDescent="0.35">
      <c r="A332" s="30"/>
      <c r="B332" s="30"/>
      <c r="C332" s="30"/>
      <c r="D332" s="30"/>
      <c r="E332" s="30"/>
      <c r="F332" s="30"/>
      <c r="G332" s="30"/>
      <c r="H332" s="30"/>
      <c r="I332" s="30"/>
      <c r="J332" s="30"/>
      <c r="K332" s="30"/>
      <c r="L332" s="30"/>
      <c r="M332" s="30"/>
      <c r="N332" s="30"/>
      <c r="O332" s="30"/>
      <c r="P332" s="30"/>
    </row>
    <row r="333" spans="1:16" x14ac:dyDescent="0.35">
      <c r="A333" s="30"/>
      <c r="B333" s="30"/>
      <c r="C333" s="30"/>
      <c r="D333" s="30"/>
      <c r="E333" s="30"/>
      <c r="F333" s="30"/>
      <c r="G333" s="30"/>
      <c r="H333" s="30"/>
      <c r="I333" s="30"/>
      <c r="J333" s="30"/>
      <c r="K333" s="30"/>
      <c r="L333" s="30"/>
      <c r="M333" s="30"/>
      <c r="N333" s="30"/>
      <c r="O333" s="30"/>
      <c r="P333" s="30"/>
    </row>
    <row r="334" spans="1:16" x14ac:dyDescent="0.35">
      <c r="A334" s="30"/>
      <c r="B334" s="30"/>
      <c r="C334" s="30"/>
      <c r="D334" s="30"/>
      <c r="E334" s="30"/>
      <c r="F334" s="30"/>
      <c r="G334" s="30"/>
      <c r="H334" s="30"/>
      <c r="I334" s="30"/>
      <c r="J334" s="30"/>
      <c r="K334" s="30"/>
      <c r="L334" s="30"/>
      <c r="M334" s="30"/>
      <c r="N334" s="30"/>
      <c r="O334" s="30"/>
      <c r="P334" s="30"/>
    </row>
    <row r="335" spans="1:16" x14ac:dyDescent="0.35">
      <c r="A335" s="30"/>
      <c r="B335" s="30"/>
      <c r="C335" s="30"/>
      <c r="D335" s="30"/>
      <c r="E335" s="30"/>
      <c r="F335" s="30"/>
      <c r="G335" s="30"/>
      <c r="H335" s="30"/>
      <c r="I335" s="30"/>
      <c r="J335" s="30"/>
      <c r="K335" s="30"/>
      <c r="L335" s="30"/>
      <c r="M335" s="30"/>
      <c r="N335" s="30"/>
      <c r="O335" s="30"/>
      <c r="P335" s="30"/>
    </row>
    <row r="336" spans="1:16" x14ac:dyDescent="0.35">
      <c r="A336" s="30"/>
      <c r="B336" s="30"/>
      <c r="C336" s="30"/>
      <c r="D336" s="30"/>
      <c r="E336" s="30"/>
      <c r="F336" s="30"/>
      <c r="G336" s="30"/>
      <c r="H336" s="30"/>
      <c r="I336" s="30"/>
      <c r="J336" s="30"/>
      <c r="K336" s="30"/>
      <c r="L336" s="30"/>
      <c r="M336" s="30"/>
      <c r="N336" s="30"/>
      <c r="O336" s="30"/>
      <c r="P336" s="30"/>
    </row>
    <row r="337" spans="1:16" x14ac:dyDescent="0.35">
      <c r="A337" s="30"/>
      <c r="B337" s="30"/>
      <c r="C337" s="30"/>
      <c r="D337" s="30"/>
      <c r="E337" s="30"/>
      <c r="F337" s="30"/>
      <c r="G337" s="30"/>
      <c r="H337" s="30"/>
      <c r="I337" s="30"/>
      <c r="J337" s="30"/>
      <c r="K337" s="30"/>
      <c r="L337" s="30"/>
      <c r="M337" s="30"/>
      <c r="N337" s="30"/>
      <c r="O337" s="30"/>
      <c r="P337" s="30"/>
    </row>
    <row r="338" spans="1:16" x14ac:dyDescent="0.35">
      <c r="A338" s="30"/>
      <c r="B338" s="30"/>
      <c r="C338" s="30"/>
      <c r="D338" s="30"/>
      <c r="E338" s="30"/>
      <c r="F338" s="30"/>
      <c r="G338" s="30"/>
      <c r="H338" s="30"/>
      <c r="I338" s="30"/>
      <c r="J338" s="30"/>
      <c r="K338" s="30"/>
      <c r="L338" s="30"/>
      <c r="M338" s="30"/>
      <c r="N338" s="30"/>
      <c r="O338" s="30"/>
      <c r="P338" s="30"/>
    </row>
    <row r="339" spans="1:16" x14ac:dyDescent="0.35">
      <c r="A339" s="30"/>
      <c r="B339" s="30"/>
      <c r="C339" s="30"/>
      <c r="D339" s="30"/>
      <c r="E339" s="30"/>
      <c r="F339" s="30"/>
      <c r="G339" s="30"/>
      <c r="H339" s="30"/>
      <c r="I339" s="30"/>
      <c r="J339" s="30"/>
      <c r="K339" s="30"/>
      <c r="L339" s="30"/>
      <c r="M339" s="30"/>
      <c r="N339" s="30"/>
      <c r="O339" s="30"/>
      <c r="P339" s="30"/>
    </row>
    <row r="340" spans="1:16" x14ac:dyDescent="0.35">
      <c r="A340" s="30"/>
      <c r="B340" s="30"/>
      <c r="C340" s="30"/>
      <c r="D340" s="30"/>
      <c r="E340" s="30"/>
      <c r="F340" s="30"/>
      <c r="G340" s="30"/>
      <c r="H340" s="30"/>
      <c r="I340" s="30"/>
      <c r="J340" s="30"/>
      <c r="K340" s="30"/>
      <c r="L340" s="30"/>
      <c r="M340" s="30"/>
      <c r="N340" s="30"/>
      <c r="O340" s="30"/>
      <c r="P340" s="30"/>
    </row>
    <row r="341" spans="1:16" x14ac:dyDescent="0.35">
      <c r="A341" s="30"/>
      <c r="B341" s="30"/>
      <c r="C341" s="30"/>
      <c r="D341" s="30"/>
      <c r="E341" s="30"/>
      <c r="F341" s="30"/>
      <c r="G341" s="30"/>
      <c r="H341" s="30"/>
      <c r="I341" s="30"/>
      <c r="J341" s="30"/>
      <c r="K341" s="30"/>
      <c r="L341" s="30"/>
      <c r="M341" s="30"/>
      <c r="N341" s="30"/>
      <c r="O341" s="30"/>
      <c r="P341" s="30"/>
    </row>
    <row r="342" spans="1:16" x14ac:dyDescent="0.35">
      <c r="A342" s="30"/>
      <c r="B342" s="30"/>
      <c r="C342" s="30"/>
      <c r="D342" s="30"/>
      <c r="E342" s="30"/>
      <c r="F342" s="30"/>
      <c r="G342" s="30"/>
      <c r="H342" s="30"/>
      <c r="I342" s="30"/>
      <c r="J342" s="30"/>
      <c r="K342" s="30"/>
      <c r="L342" s="30"/>
      <c r="M342" s="30"/>
      <c r="N342" s="30"/>
      <c r="O342" s="30"/>
      <c r="P342" s="30"/>
    </row>
    <row r="343" spans="1:16" x14ac:dyDescent="0.35">
      <c r="A343" s="30"/>
      <c r="B343" s="30"/>
      <c r="C343" s="30"/>
      <c r="D343" s="30"/>
      <c r="E343" s="30"/>
      <c r="F343" s="30"/>
      <c r="G343" s="30"/>
      <c r="H343" s="30"/>
      <c r="I343" s="30"/>
      <c r="J343" s="30"/>
      <c r="K343" s="30"/>
      <c r="L343" s="30"/>
      <c r="M343" s="30"/>
      <c r="N343" s="30"/>
      <c r="O343" s="30"/>
      <c r="P343" s="30"/>
    </row>
    <row r="344" spans="1:16" x14ac:dyDescent="0.35">
      <c r="A344" s="30"/>
      <c r="B344" s="30"/>
      <c r="C344" s="30"/>
      <c r="D344" s="30"/>
      <c r="E344" s="30"/>
      <c r="F344" s="30"/>
      <c r="G344" s="30"/>
      <c r="H344" s="30"/>
      <c r="I344" s="30"/>
      <c r="J344" s="30"/>
      <c r="K344" s="30"/>
      <c r="L344" s="30"/>
      <c r="M344" s="30"/>
      <c r="N344" s="30"/>
      <c r="O344" s="30"/>
      <c r="P344" s="30"/>
    </row>
    <row r="345" spans="1:16" x14ac:dyDescent="0.35">
      <c r="A345" s="30"/>
      <c r="B345" s="30"/>
      <c r="C345" s="30"/>
      <c r="D345" s="30"/>
      <c r="E345" s="30"/>
      <c r="F345" s="30"/>
      <c r="G345" s="30"/>
      <c r="H345" s="30"/>
      <c r="I345" s="30"/>
      <c r="J345" s="30"/>
      <c r="K345" s="30"/>
      <c r="L345" s="30"/>
      <c r="M345" s="30"/>
      <c r="N345" s="30"/>
      <c r="O345" s="30"/>
      <c r="P345" s="30"/>
    </row>
    <row r="346" spans="1:16" x14ac:dyDescent="0.35">
      <c r="A346" s="30"/>
      <c r="B346" s="30"/>
      <c r="C346" s="30"/>
      <c r="D346" s="30"/>
      <c r="E346" s="30"/>
      <c r="F346" s="30"/>
      <c r="G346" s="30"/>
      <c r="H346" s="30"/>
      <c r="I346" s="30"/>
      <c r="J346" s="30"/>
      <c r="K346" s="30"/>
      <c r="L346" s="30"/>
      <c r="M346" s="30"/>
      <c r="N346" s="30"/>
      <c r="O346" s="30"/>
      <c r="P346" s="30"/>
    </row>
    <row r="347" spans="1:16" x14ac:dyDescent="0.35">
      <c r="A347" s="30"/>
      <c r="B347" s="30"/>
      <c r="C347" s="30"/>
      <c r="D347" s="30"/>
      <c r="E347" s="30"/>
      <c r="F347" s="30"/>
      <c r="G347" s="30"/>
      <c r="H347" s="30"/>
      <c r="I347" s="30"/>
      <c r="J347" s="30"/>
      <c r="K347" s="30"/>
      <c r="L347" s="30"/>
      <c r="M347" s="30"/>
      <c r="N347" s="30"/>
      <c r="O347" s="30"/>
      <c r="P347" s="30"/>
    </row>
    <row r="348" spans="1:16" x14ac:dyDescent="0.35">
      <c r="A348" s="30"/>
      <c r="B348" s="30"/>
      <c r="C348" s="30"/>
      <c r="D348" s="30"/>
      <c r="E348" s="30"/>
      <c r="F348" s="30"/>
      <c r="G348" s="30"/>
      <c r="H348" s="30"/>
      <c r="I348" s="30"/>
      <c r="J348" s="30"/>
      <c r="K348" s="30"/>
      <c r="L348" s="30"/>
      <c r="M348" s="30"/>
      <c r="N348" s="30"/>
      <c r="O348" s="30"/>
      <c r="P348" s="30"/>
    </row>
    <row r="349" spans="1:16" x14ac:dyDescent="0.35">
      <c r="A349" s="30"/>
      <c r="B349" s="30"/>
      <c r="C349" s="30"/>
      <c r="D349" s="30"/>
      <c r="E349" s="30"/>
      <c r="F349" s="30"/>
      <c r="G349" s="30"/>
      <c r="H349" s="30"/>
      <c r="I349" s="30"/>
      <c r="J349" s="30"/>
      <c r="K349" s="30"/>
      <c r="L349" s="30"/>
      <c r="M349" s="30"/>
      <c r="N349" s="30"/>
      <c r="O349" s="30"/>
      <c r="P349" s="30"/>
    </row>
    <row r="350" spans="1:16" x14ac:dyDescent="0.35">
      <c r="A350" s="30"/>
      <c r="B350" s="30"/>
      <c r="C350" s="30"/>
      <c r="D350" s="30"/>
      <c r="E350" s="30"/>
      <c r="F350" s="30"/>
      <c r="G350" s="30"/>
      <c r="H350" s="30"/>
      <c r="I350" s="30"/>
      <c r="J350" s="30"/>
      <c r="K350" s="30"/>
      <c r="L350" s="30"/>
      <c r="M350" s="30"/>
      <c r="N350" s="30"/>
      <c r="O350" s="30"/>
      <c r="P350" s="30"/>
    </row>
    <row r="351" spans="1:16" x14ac:dyDescent="0.35">
      <c r="A351" s="30"/>
      <c r="B351" s="30"/>
      <c r="C351" s="30"/>
      <c r="D351" s="30"/>
      <c r="E351" s="30"/>
      <c r="F351" s="30"/>
      <c r="G351" s="30"/>
      <c r="H351" s="30"/>
      <c r="I351" s="30"/>
      <c r="J351" s="30"/>
      <c r="K351" s="30"/>
      <c r="L351" s="30"/>
      <c r="M351" s="30"/>
      <c r="N351" s="30"/>
      <c r="O351" s="30"/>
      <c r="P351" s="30"/>
    </row>
    <row r="352" spans="1:16" x14ac:dyDescent="0.35">
      <c r="A352" s="30"/>
      <c r="B352" s="30"/>
      <c r="C352" s="30"/>
      <c r="D352" s="30"/>
      <c r="E352" s="30"/>
      <c r="F352" s="30"/>
      <c r="G352" s="30"/>
      <c r="H352" s="30"/>
      <c r="I352" s="30"/>
      <c r="J352" s="30"/>
      <c r="K352" s="30"/>
      <c r="L352" s="30"/>
      <c r="M352" s="30"/>
      <c r="N352" s="30"/>
      <c r="O352" s="30"/>
      <c r="P352" s="30"/>
    </row>
    <row r="353" spans="1:16" x14ac:dyDescent="0.35">
      <c r="A353" s="30"/>
      <c r="B353" s="30"/>
      <c r="C353" s="30"/>
      <c r="D353" s="30"/>
      <c r="E353" s="30"/>
      <c r="F353" s="30"/>
      <c r="G353" s="30"/>
      <c r="H353" s="30"/>
      <c r="I353" s="30"/>
      <c r="J353" s="30"/>
      <c r="K353" s="30"/>
      <c r="L353" s="30"/>
      <c r="M353" s="30"/>
      <c r="N353" s="30"/>
      <c r="O353" s="30"/>
      <c r="P353" s="30"/>
    </row>
    <row r="354" spans="1:16" x14ac:dyDescent="0.35">
      <c r="A354" s="30"/>
      <c r="B354" s="30"/>
      <c r="C354" s="30"/>
      <c r="D354" s="30"/>
      <c r="E354" s="30"/>
      <c r="F354" s="30"/>
      <c r="G354" s="30"/>
      <c r="H354" s="30"/>
      <c r="I354" s="30"/>
      <c r="J354" s="30"/>
      <c r="K354" s="30"/>
      <c r="L354" s="30"/>
      <c r="M354" s="30"/>
      <c r="N354" s="30"/>
      <c r="O354" s="30"/>
      <c r="P354" s="30"/>
    </row>
    <row r="355" spans="1:16" x14ac:dyDescent="0.35">
      <c r="A355" s="30"/>
      <c r="B355" s="30"/>
      <c r="C355" s="30"/>
      <c r="D355" s="30"/>
      <c r="E355" s="30"/>
      <c r="F355" s="30"/>
      <c r="G355" s="30"/>
      <c r="H355" s="30"/>
      <c r="I355" s="30"/>
      <c r="J355" s="30"/>
      <c r="K355" s="30"/>
      <c r="L355" s="30"/>
      <c r="M355" s="30"/>
      <c r="N355" s="30"/>
      <c r="O355" s="30"/>
      <c r="P355" s="30"/>
    </row>
    <row r="356" spans="1:16" x14ac:dyDescent="0.35">
      <c r="A356" s="30"/>
      <c r="B356" s="30"/>
      <c r="C356" s="30"/>
      <c r="D356" s="30"/>
      <c r="E356" s="30"/>
      <c r="F356" s="30"/>
      <c r="G356" s="30"/>
      <c r="H356" s="30"/>
      <c r="I356" s="30"/>
      <c r="J356" s="30"/>
      <c r="K356" s="30"/>
      <c r="L356" s="30"/>
      <c r="M356" s="30"/>
      <c r="N356" s="30"/>
      <c r="O356" s="30"/>
      <c r="P356" s="30"/>
    </row>
    <row r="357" spans="1:16" x14ac:dyDescent="0.35">
      <c r="A357" s="30"/>
      <c r="B357" s="30"/>
      <c r="C357" s="30"/>
      <c r="D357" s="30"/>
      <c r="E357" s="30"/>
      <c r="F357" s="30"/>
      <c r="G357" s="30"/>
      <c r="H357" s="30"/>
      <c r="I357" s="30"/>
      <c r="J357" s="30"/>
      <c r="K357" s="30"/>
      <c r="L357" s="30"/>
      <c r="M357" s="30"/>
      <c r="N357" s="30"/>
      <c r="O357" s="30"/>
      <c r="P357" s="30"/>
    </row>
    <row r="358" spans="1:16" x14ac:dyDescent="0.35">
      <c r="A358" s="30"/>
      <c r="B358" s="30"/>
      <c r="C358" s="30"/>
      <c r="D358" s="30"/>
      <c r="E358" s="30"/>
      <c r="F358" s="30"/>
      <c r="G358" s="30"/>
      <c r="H358" s="30"/>
      <c r="I358" s="30"/>
      <c r="J358" s="30"/>
      <c r="K358" s="30"/>
      <c r="L358" s="30"/>
      <c r="M358" s="30"/>
      <c r="N358" s="30"/>
      <c r="O358" s="30"/>
      <c r="P358" s="30"/>
    </row>
    <row r="359" spans="1:16" x14ac:dyDescent="0.35">
      <c r="A359" s="30"/>
      <c r="B359" s="30"/>
      <c r="C359" s="30"/>
      <c r="D359" s="30"/>
      <c r="E359" s="30"/>
      <c r="F359" s="30"/>
      <c r="G359" s="30"/>
      <c r="H359" s="30"/>
      <c r="I359" s="30"/>
      <c r="J359" s="30"/>
      <c r="K359" s="30"/>
      <c r="L359" s="30"/>
      <c r="M359" s="30"/>
      <c r="N359" s="30"/>
      <c r="O359" s="30"/>
      <c r="P359" s="30"/>
    </row>
    <row r="360" spans="1:16" x14ac:dyDescent="0.35">
      <c r="A360" s="30"/>
      <c r="B360" s="30"/>
      <c r="C360" s="30"/>
      <c r="D360" s="30"/>
      <c r="E360" s="30"/>
      <c r="F360" s="30"/>
      <c r="G360" s="30"/>
      <c r="H360" s="30"/>
      <c r="I360" s="30"/>
      <c r="J360" s="30"/>
      <c r="K360" s="30"/>
      <c r="L360" s="30"/>
      <c r="M360" s="30"/>
      <c r="N360" s="30"/>
      <c r="O360" s="30"/>
      <c r="P360" s="30"/>
    </row>
    <row r="361" spans="1:16" x14ac:dyDescent="0.35">
      <c r="A361" s="30"/>
      <c r="B361" s="30"/>
      <c r="C361" s="30"/>
      <c r="D361" s="30"/>
      <c r="E361" s="30"/>
      <c r="F361" s="30"/>
      <c r="G361" s="30"/>
      <c r="H361" s="30"/>
      <c r="I361" s="30"/>
      <c r="J361" s="30"/>
      <c r="K361" s="30"/>
      <c r="L361" s="30"/>
      <c r="M361" s="30"/>
      <c r="N361" s="30"/>
      <c r="O361" s="30"/>
      <c r="P361" s="30"/>
    </row>
    <row r="362" spans="1:16" x14ac:dyDescent="0.35">
      <c r="A362" s="30"/>
      <c r="B362" s="30"/>
      <c r="C362" s="30"/>
      <c r="D362" s="30"/>
      <c r="E362" s="30"/>
      <c r="F362" s="30"/>
      <c r="G362" s="30"/>
      <c r="H362" s="30"/>
      <c r="I362" s="30"/>
      <c r="J362" s="30"/>
      <c r="K362" s="30"/>
      <c r="L362" s="30"/>
      <c r="M362" s="30"/>
      <c r="N362" s="30"/>
      <c r="O362" s="30"/>
      <c r="P362" s="30"/>
    </row>
    <row r="363" spans="1:16" x14ac:dyDescent="0.35">
      <c r="A363" s="30"/>
      <c r="B363" s="30"/>
      <c r="C363" s="30"/>
      <c r="D363" s="30"/>
      <c r="E363" s="30"/>
      <c r="F363" s="30"/>
      <c r="G363" s="30"/>
      <c r="H363" s="30"/>
      <c r="I363" s="30"/>
      <c r="J363" s="30"/>
      <c r="K363" s="30"/>
      <c r="L363" s="30"/>
      <c r="M363" s="30"/>
      <c r="N363" s="30"/>
      <c r="O363" s="30"/>
      <c r="P363" s="30"/>
    </row>
    <row r="364" spans="1:16" x14ac:dyDescent="0.35">
      <c r="A364" s="30"/>
      <c r="B364" s="30"/>
      <c r="C364" s="30"/>
      <c r="D364" s="30"/>
      <c r="E364" s="30"/>
      <c r="F364" s="30"/>
      <c r="G364" s="30"/>
      <c r="H364" s="30"/>
      <c r="I364" s="30"/>
      <c r="J364" s="30"/>
      <c r="K364" s="30"/>
      <c r="L364" s="30"/>
      <c r="M364" s="30"/>
      <c r="N364" s="30"/>
      <c r="O364" s="30"/>
      <c r="P364" s="30"/>
    </row>
    <row r="365" spans="1:16" x14ac:dyDescent="0.35">
      <c r="A365" s="30"/>
      <c r="B365" s="30"/>
      <c r="C365" s="30"/>
      <c r="D365" s="30"/>
      <c r="E365" s="30"/>
      <c r="F365" s="30"/>
      <c r="G365" s="30"/>
      <c r="H365" s="30"/>
      <c r="I365" s="30"/>
      <c r="J365" s="30"/>
      <c r="K365" s="30"/>
      <c r="L365" s="30"/>
      <c r="M365" s="30"/>
      <c r="N365" s="30"/>
      <c r="O365" s="30"/>
      <c r="P365" s="30"/>
    </row>
    <row r="366" spans="1:16" x14ac:dyDescent="0.35">
      <c r="A366" s="30"/>
      <c r="B366" s="30"/>
      <c r="C366" s="30"/>
      <c r="D366" s="30"/>
      <c r="E366" s="30"/>
      <c r="F366" s="30"/>
      <c r="G366" s="30"/>
      <c r="H366" s="30"/>
      <c r="I366" s="30"/>
      <c r="J366" s="30"/>
      <c r="K366" s="30"/>
      <c r="L366" s="30"/>
      <c r="M366" s="30"/>
      <c r="N366" s="30"/>
      <c r="O366" s="30"/>
      <c r="P366" s="30"/>
    </row>
    <row r="367" spans="1:16" x14ac:dyDescent="0.35">
      <c r="A367" s="30"/>
      <c r="B367" s="30"/>
      <c r="C367" s="30"/>
      <c r="D367" s="30"/>
      <c r="E367" s="30"/>
      <c r="F367" s="30"/>
      <c r="G367" s="30"/>
      <c r="H367" s="30"/>
      <c r="I367" s="30"/>
      <c r="J367" s="30"/>
      <c r="K367" s="30"/>
      <c r="L367" s="30"/>
      <c r="M367" s="30"/>
      <c r="N367" s="30"/>
      <c r="O367" s="30"/>
      <c r="P367" s="30"/>
    </row>
    <row r="368" spans="1:16" x14ac:dyDescent="0.35">
      <c r="A368" s="30"/>
      <c r="B368" s="30"/>
      <c r="C368" s="30"/>
      <c r="D368" s="30"/>
      <c r="E368" s="30"/>
      <c r="F368" s="30"/>
      <c r="G368" s="30"/>
      <c r="H368" s="30"/>
      <c r="I368" s="30"/>
      <c r="J368" s="30"/>
      <c r="K368" s="30"/>
      <c r="L368" s="30"/>
      <c r="M368" s="30"/>
      <c r="N368" s="30"/>
      <c r="O368" s="30"/>
      <c r="P368" s="30"/>
    </row>
    <row r="369" spans="1:16" x14ac:dyDescent="0.35">
      <c r="A369" s="30"/>
      <c r="B369" s="30"/>
      <c r="C369" s="30"/>
      <c r="D369" s="30"/>
      <c r="E369" s="30"/>
      <c r="F369" s="30"/>
      <c r="G369" s="30"/>
      <c r="H369" s="30"/>
      <c r="I369" s="30"/>
      <c r="J369" s="30"/>
      <c r="K369" s="30"/>
      <c r="L369" s="30"/>
      <c r="M369" s="30"/>
      <c r="N369" s="30"/>
      <c r="O369" s="30"/>
      <c r="P369" s="30"/>
    </row>
    <row r="370" spans="1:16" x14ac:dyDescent="0.35">
      <c r="A370" s="30"/>
      <c r="B370" s="30"/>
      <c r="C370" s="30"/>
      <c r="D370" s="30"/>
      <c r="E370" s="30"/>
      <c r="F370" s="30"/>
      <c r="G370" s="30"/>
      <c r="H370" s="30"/>
      <c r="I370" s="30"/>
      <c r="J370" s="30"/>
      <c r="K370" s="30"/>
      <c r="L370" s="30"/>
      <c r="M370" s="30"/>
      <c r="N370" s="30"/>
      <c r="O370" s="30"/>
      <c r="P370" s="30"/>
    </row>
    <row r="371" spans="1:16" x14ac:dyDescent="0.35">
      <c r="A371" s="30"/>
      <c r="B371" s="30"/>
      <c r="C371" s="30"/>
      <c r="D371" s="30"/>
      <c r="E371" s="30"/>
      <c r="F371" s="30"/>
      <c r="G371" s="30"/>
      <c r="H371" s="30"/>
      <c r="I371" s="30"/>
      <c r="J371" s="30"/>
      <c r="K371" s="30"/>
      <c r="L371" s="30"/>
      <c r="M371" s="30"/>
      <c r="N371" s="30"/>
      <c r="O371" s="30"/>
      <c r="P371" s="30"/>
    </row>
    <row r="372" spans="1:16" x14ac:dyDescent="0.35">
      <c r="A372" s="30"/>
      <c r="B372" s="30"/>
      <c r="C372" s="30"/>
      <c r="D372" s="30"/>
      <c r="E372" s="30"/>
      <c r="F372" s="30"/>
      <c r="G372" s="30"/>
      <c r="H372" s="30"/>
      <c r="I372" s="30"/>
      <c r="J372" s="30"/>
      <c r="K372" s="30"/>
      <c r="L372" s="30"/>
      <c r="M372" s="30"/>
      <c r="N372" s="30"/>
      <c r="O372" s="30"/>
      <c r="P372" s="30"/>
    </row>
    <row r="373" spans="1:16" x14ac:dyDescent="0.35">
      <c r="A373" s="30"/>
      <c r="B373" s="30"/>
      <c r="C373" s="30"/>
      <c r="D373" s="30"/>
      <c r="E373" s="30"/>
      <c r="F373" s="30"/>
      <c r="G373" s="30"/>
      <c r="H373" s="30"/>
      <c r="I373" s="30"/>
      <c r="J373" s="30"/>
      <c r="K373" s="30"/>
      <c r="L373" s="30"/>
      <c r="M373" s="30"/>
      <c r="N373" s="30"/>
      <c r="O373" s="30"/>
      <c r="P373" s="30"/>
    </row>
    <row r="374" spans="1:16" x14ac:dyDescent="0.35">
      <c r="A374" s="30"/>
      <c r="B374" s="30"/>
      <c r="C374" s="30"/>
      <c r="D374" s="30"/>
      <c r="E374" s="30"/>
      <c r="F374" s="30"/>
      <c r="G374" s="30"/>
      <c r="H374" s="30"/>
      <c r="I374" s="30"/>
      <c r="J374" s="30"/>
      <c r="K374" s="30"/>
      <c r="L374" s="30"/>
      <c r="M374" s="30"/>
      <c r="N374" s="30"/>
      <c r="O374" s="30"/>
      <c r="P374" s="30"/>
    </row>
    <row r="375" spans="1:16" x14ac:dyDescent="0.35">
      <c r="A375" s="30"/>
      <c r="B375" s="30"/>
      <c r="C375" s="30"/>
      <c r="D375" s="30"/>
      <c r="E375" s="30"/>
      <c r="F375" s="30"/>
      <c r="G375" s="30"/>
      <c r="H375" s="30"/>
      <c r="I375" s="30"/>
      <c r="J375" s="30"/>
      <c r="K375" s="30"/>
      <c r="L375" s="30"/>
      <c r="M375" s="30"/>
      <c r="N375" s="30"/>
      <c r="O375" s="30"/>
      <c r="P375" s="30"/>
    </row>
    <row r="376" spans="1:16" x14ac:dyDescent="0.35">
      <c r="A376" s="30"/>
      <c r="B376" s="30"/>
      <c r="C376" s="30"/>
      <c r="D376" s="30"/>
      <c r="E376" s="30"/>
      <c r="F376" s="30"/>
      <c r="G376" s="30"/>
      <c r="H376" s="30"/>
      <c r="I376" s="30"/>
      <c r="J376" s="30"/>
      <c r="K376" s="30"/>
      <c r="L376" s="30"/>
      <c r="M376" s="30"/>
      <c r="N376" s="30"/>
      <c r="O376" s="30"/>
      <c r="P376" s="30"/>
    </row>
    <row r="377" spans="1:16" x14ac:dyDescent="0.35">
      <c r="A377" s="30"/>
      <c r="B377" s="30"/>
      <c r="C377" s="30"/>
      <c r="D377" s="30"/>
      <c r="E377" s="30"/>
      <c r="F377" s="30"/>
      <c r="G377" s="30"/>
      <c r="H377" s="30"/>
      <c r="I377" s="30"/>
      <c r="J377" s="30"/>
      <c r="K377" s="30"/>
      <c r="L377" s="30"/>
      <c r="M377" s="30"/>
      <c r="N377" s="30"/>
      <c r="O377" s="30"/>
      <c r="P377" s="30"/>
    </row>
    <row r="378" spans="1:16" x14ac:dyDescent="0.35">
      <c r="A378" s="30"/>
      <c r="B378" s="30"/>
      <c r="C378" s="30"/>
      <c r="D378" s="30"/>
      <c r="E378" s="30"/>
      <c r="F378" s="30"/>
      <c r="G378" s="30"/>
      <c r="H378" s="30"/>
      <c r="I378" s="30"/>
      <c r="J378" s="30"/>
      <c r="K378" s="30"/>
      <c r="L378" s="30"/>
      <c r="M378" s="30"/>
      <c r="N378" s="30"/>
      <c r="O378" s="30"/>
      <c r="P378" s="30"/>
    </row>
    <row r="379" spans="1:16" x14ac:dyDescent="0.35">
      <c r="A379" s="30"/>
      <c r="B379" s="30"/>
      <c r="C379" s="30"/>
      <c r="D379" s="30"/>
      <c r="E379" s="30"/>
      <c r="F379" s="30"/>
      <c r="G379" s="30"/>
      <c r="H379" s="30"/>
      <c r="I379" s="30"/>
      <c r="J379" s="30"/>
      <c r="K379" s="30"/>
      <c r="L379" s="30"/>
      <c r="M379" s="30"/>
      <c r="N379" s="30"/>
      <c r="O379" s="30"/>
      <c r="P379" s="30"/>
    </row>
    <row r="380" spans="1:16" x14ac:dyDescent="0.35">
      <c r="A380" s="30"/>
      <c r="B380" s="30"/>
      <c r="C380" s="30"/>
      <c r="D380" s="30"/>
      <c r="E380" s="30"/>
      <c r="F380" s="30"/>
      <c r="G380" s="30"/>
      <c r="H380" s="30"/>
      <c r="I380" s="30"/>
      <c r="J380" s="30"/>
      <c r="K380" s="30"/>
      <c r="L380" s="30"/>
      <c r="M380" s="30"/>
      <c r="N380" s="30"/>
      <c r="O380" s="30"/>
      <c r="P380" s="30"/>
    </row>
    <row r="381" spans="1:16" x14ac:dyDescent="0.35">
      <c r="A381" s="30"/>
      <c r="B381" s="30"/>
      <c r="C381" s="30"/>
      <c r="D381" s="30"/>
      <c r="E381" s="30"/>
      <c r="F381" s="30"/>
      <c r="G381" s="30"/>
      <c r="H381" s="30"/>
      <c r="I381" s="30"/>
      <c r="J381" s="30"/>
      <c r="K381" s="30"/>
      <c r="L381" s="30"/>
      <c r="M381" s="30"/>
      <c r="N381" s="30"/>
      <c r="O381" s="30"/>
      <c r="P381" s="30"/>
    </row>
    <row r="382" spans="1:16" x14ac:dyDescent="0.35">
      <c r="A382" s="30"/>
      <c r="B382" s="30"/>
      <c r="C382" s="30"/>
      <c r="D382" s="30"/>
      <c r="E382" s="30"/>
      <c r="F382" s="30"/>
      <c r="G382" s="30"/>
      <c r="H382" s="30"/>
      <c r="I382" s="30"/>
      <c r="J382" s="30"/>
      <c r="K382" s="30"/>
      <c r="L382" s="30"/>
      <c r="M382" s="30"/>
      <c r="N382" s="30"/>
      <c r="O382" s="30"/>
      <c r="P382" s="30"/>
    </row>
    <row r="383" spans="1:16" x14ac:dyDescent="0.35">
      <c r="A383" s="30"/>
      <c r="B383" s="30"/>
      <c r="C383" s="30"/>
      <c r="D383" s="30"/>
      <c r="E383" s="30"/>
      <c r="F383" s="30"/>
      <c r="G383" s="30"/>
      <c r="H383" s="30"/>
      <c r="I383" s="30"/>
      <c r="J383" s="30"/>
      <c r="K383" s="30"/>
      <c r="L383" s="30"/>
      <c r="M383" s="30"/>
      <c r="N383" s="30"/>
      <c r="O383" s="30"/>
      <c r="P383" s="30"/>
    </row>
    <row r="384" spans="1:16" x14ac:dyDescent="0.35">
      <c r="A384" s="30"/>
      <c r="B384" s="30"/>
      <c r="C384" s="30"/>
      <c r="D384" s="30"/>
      <c r="E384" s="30"/>
      <c r="F384" s="30"/>
      <c r="G384" s="30"/>
      <c r="H384" s="30"/>
      <c r="I384" s="30"/>
      <c r="J384" s="30"/>
      <c r="K384" s="30"/>
      <c r="L384" s="30"/>
      <c r="M384" s="30"/>
      <c r="N384" s="30"/>
      <c r="O384" s="30"/>
      <c r="P384" s="30"/>
    </row>
    <row r="385" spans="1:16" x14ac:dyDescent="0.35">
      <c r="A385" s="30"/>
      <c r="B385" s="30"/>
      <c r="C385" s="30"/>
      <c r="D385" s="30"/>
      <c r="E385" s="30"/>
      <c r="F385" s="30"/>
      <c r="G385" s="30"/>
      <c r="H385" s="30"/>
      <c r="I385" s="30"/>
      <c r="J385" s="30"/>
      <c r="K385" s="30"/>
      <c r="L385" s="30"/>
      <c r="M385" s="30"/>
      <c r="N385" s="30"/>
      <c r="O385" s="30"/>
      <c r="P385" s="30"/>
    </row>
    <row r="386" spans="1:16" x14ac:dyDescent="0.35">
      <c r="A386" s="30"/>
      <c r="B386" s="30"/>
      <c r="C386" s="30"/>
      <c r="D386" s="30"/>
      <c r="E386" s="30"/>
      <c r="F386" s="30"/>
      <c r="G386" s="30"/>
      <c r="H386" s="30"/>
      <c r="I386" s="30"/>
      <c r="J386" s="30"/>
      <c r="K386" s="30"/>
      <c r="L386" s="30"/>
      <c r="M386" s="30"/>
      <c r="N386" s="30"/>
      <c r="O386" s="30"/>
      <c r="P386" s="30"/>
    </row>
    <row r="387" spans="1:16" x14ac:dyDescent="0.35">
      <c r="A387" s="30"/>
      <c r="B387" s="30"/>
      <c r="C387" s="30"/>
      <c r="D387" s="30"/>
      <c r="E387" s="30"/>
      <c r="F387" s="30"/>
      <c r="G387" s="30"/>
      <c r="H387" s="30"/>
      <c r="I387" s="30"/>
      <c r="J387" s="30"/>
      <c r="K387" s="30"/>
      <c r="L387" s="30"/>
      <c r="M387" s="30"/>
      <c r="N387" s="30"/>
      <c r="O387" s="30"/>
      <c r="P387" s="30"/>
    </row>
    <row r="388" spans="1:16" x14ac:dyDescent="0.35">
      <c r="A388" s="30"/>
      <c r="B388" s="30"/>
      <c r="C388" s="30"/>
      <c r="D388" s="30"/>
      <c r="E388" s="30"/>
      <c r="F388" s="30"/>
      <c r="G388" s="30"/>
      <c r="H388" s="30"/>
      <c r="I388" s="30"/>
      <c r="J388" s="30"/>
      <c r="K388" s="30"/>
      <c r="L388" s="30"/>
      <c r="M388" s="30"/>
      <c r="N388" s="30"/>
      <c r="O388" s="30"/>
      <c r="P388" s="30"/>
    </row>
    <row r="389" spans="1:16" x14ac:dyDescent="0.35">
      <c r="A389" s="30"/>
      <c r="B389" s="30"/>
      <c r="C389" s="30"/>
      <c r="D389" s="30"/>
      <c r="E389" s="30"/>
      <c r="F389" s="30"/>
      <c r="G389" s="30"/>
      <c r="H389" s="30"/>
      <c r="I389" s="30"/>
      <c r="J389" s="30"/>
      <c r="K389" s="30"/>
      <c r="L389" s="30"/>
      <c r="M389" s="30"/>
      <c r="N389" s="30"/>
      <c r="O389" s="30"/>
      <c r="P389" s="30"/>
    </row>
    <row r="390" spans="1:16" x14ac:dyDescent="0.35">
      <c r="A390" s="30"/>
      <c r="B390" s="30"/>
      <c r="C390" s="30"/>
      <c r="D390" s="30"/>
      <c r="E390" s="30"/>
      <c r="F390" s="30"/>
      <c r="G390" s="30"/>
      <c r="H390" s="30"/>
      <c r="I390" s="30"/>
      <c r="J390" s="30"/>
      <c r="K390" s="30"/>
      <c r="L390" s="30"/>
      <c r="M390" s="30"/>
      <c r="N390" s="30"/>
      <c r="O390" s="30"/>
      <c r="P390" s="30"/>
    </row>
    <row r="391" spans="1:16" x14ac:dyDescent="0.35">
      <c r="A391" s="30"/>
      <c r="B391" s="30"/>
      <c r="C391" s="30"/>
      <c r="D391" s="30"/>
      <c r="E391" s="30"/>
      <c r="F391" s="30"/>
      <c r="G391" s="30"/>
      <c r="H391" s="30"/>
      <c r="I391" s="30"/>
      <c r="J391" s="30"/>
      <c r="K391" s="30"/>
      <c r="L391" s="30"/>
      <c r="M391" s="30"/>
      <c r="N391" s="30"/>
      <c r="O391" s="30"/>
      <c r="P391" s="30"/>
    </row>
    <row r="392" spans="1:16" x14ac:dyDescent="0.35">
      <c r="A392" s="30"/>
      <c r="B392" s="30"/>
      <c r="C392" s="30"/>
      <c r="D392" s="30"/>
      <c r="E392" s="30"/>
      <c r="F392" s="30"/>
      <c r="G392" s="30"/>
      <c r="H392" s="30"/>
      <c r="I392" s="30"/>
      <c r="J392" s="30"/>
      <c r="K392" s="30"/>
      <c r="L392" s="30"/>
      <c r="M392" s="30"/>
      <c r="N392" s="30"/>
      <c r="O392" s="30"/>
      <c r="P392" s="30"/>
    </row>
    <row r="393" spans="1:16" x14ac:dyDescent="0.35">
      <c r="A393" s="30"/>
      <c r="B393" s="30"/>
      <c r="C393" s="30"/>
      <c r="D393" s="30"/>
      <c r="E393" s="30"/>
      <c r="F393" s="30"/>
      <c r="G393" s="30"/>
      <c r="H393" s="30"/>
      <c r="I393" s="30"/>
      <c r="J393" s="30"/>
      <c r="K393" s="30"/>
      <c r="L393" s="30"/>
      <c r="M393" s="30"/>
      <c r="N393" s="30"/>
      <c r="O393" s="30"/>
      <c r="P393" s="30"/>
    </row>
    <row r="394" spans="1:16" x14ac:dyDescent="0.35">
      <c r="A394" s="30"/>
      <c r="B394" s="30"/>
      <c r="C394" s="30"/>
      <c r="D394" s="30"/>
      <c r="E394" s="30"/>
      <c r="F394" s="30"/>
      <c r="G394" s="30"/>
      <c r="H394" s="30"/>
      <c r="I394" s="30"/>
      <c r="J394" s="30"/>
      <c r="K394" s="30"/>
      <c r="L394" s="30"/>
      <c r="M394" s="30"/>
      <c r="N394" s="30"/>
      <c r="O394" s="30"/>
      <c r="P394" s="30"/>
    </row>
    <row r="395" spans="1:16" x14ac:dyDescent="0.35">
      <c r="A395" s="30"/>
      <c r="B395" s="30"/>
      <c r="C395" s="30"/>
      <c r="D395" s="30"/>
      <c r="E395" s="30"/>
      <c r="F395" s="30"/>
      <c r="G395" s="30"/>
      <c r="H395" s="30"/>
      <c r="I395" s="30"/>
      <c r="J395" s="30"/>
      <c r="K395" s="30"/>
      <c r="L395" s="30"/>
      <c r="M395" s="30"/>
      <c r="N395" s="30"/>
      <c r="O395" s="30"/>
      <c r="P395" s="30"/>
    </row>
    <row r="396" spans="1:16" x14ac:dyDescent="0.35">
      <c r="A396" s="30"/>
      <c r="B396" s="30"/>
      <c r="C396" s="30"/>
      <c r="D396" s="30"/>
      <c r="E396" s="30"/>
      <c r="F396" s="30"/>
      <c r="G396" s="30"/>
      <c r="H396" s="30"/>
      <c r="I396" s="30"/>
      <c r="J396" s="30"/>
      <c r="K396" s="30"/>
      <c r="L396" s="30"/>
      <c r="M396" s="30"/>
      <c r="N396" s="30"/>
      <c r="O396" s="30"/>
      <c r="P396" s="30"/>
    </row>
    <row r="397" spans="1:16" x14ac:dyDescent="0.35">
      <c r="A397" s="30"/>
      <c r="B397" s="30"/>
      <c r="C397" s="30"/>
      <c r="D397" s="30"/>
      <c r="E397" s="30"/>
      <c r="F397" s="30"/>
      <c r="G397" s="30"/>
      <c r="H397" s="30"/>
      <c r="I397" s="30"/>
      <c r="J397" s="30"/>
      <c r="K397" s="30"/>
      <c r="L397" s="30"/>
      <c r="M397" s="30"/>
      <c r="N397" s="30"/>
      <c r="O397" s="30"/>
      <c r="P397" s="30"/>
    </row>
    <row r="398" spans="1:16" x14ac:dyDescent="0.35">
      <c r="A398" s="30"/>
      <c r="B398" s="30"/>
      <c r="C398" s="30"/>
      <c r="D398" s="30"/>
      <c r="E398" s="30"/>
      <c r="F398" s="30"/>
      <c r="G398" s="30"/>
      <c r="H398" s="30"/>
      <c r="I398" s="30"/>
      <c r="J398" s="30"/>
      <c r="K398" s="30"/>
      <c r="L398" s="30"/>
      <c r="M398" s="30"/>
      <c r="N398" s="30"/>
      <c r="O398" s="30"/>
      <c r="P398" s="30"/>
    </row>
    <row r="399" spans="1:16" x14ac:dyDescent="0.35">
      <c r="A399" s="30"/>
      <c r="B399" s="30"/>
      <c r="C399" s="30"/>
      <c r="D399" s="30"/>
      <c r="E399" s="30"/>
      <c r="F399" s="30"/>
      <c r="G399" s="30"/>
      <c r="H399" s="30"/>
      <c r="I399" s="30"/>
      <c r="J399" s="30"/>
      <c r="K399" s="30"/>
      <c r="L399" s="30"/>
      <c r="M399" s="30"/>
      <c r="N399" s="30"/>
      <c r="O399" s="30"/>
      <c r="P399" s="30"/>
    </row>
    <row r="400" spans="1:16" x14ac:dyDescent="0.35">
      <c r="A400" s="30"/>
      <c r="B400" s="30"/>
      <c r="C400" s="30"/>
      <c r="D400" s="30"/>
      <c r="E400" s="30"/>
      <c r="F400" s="30"/>
      <c r="G400" s="30"/>
      <c r="H400" s="30"/>
      <c r="I400" s="30"/>
      <c r="J400" s="30"/>
      <c r="K400" s="30"/>
      <c r="L400" s="30"/>
      <c r="M400" s="30"/>
      <c r="N400" s="30"/>
      <c r="O400" s="30"/>
      <c r="P400" s="30"/>
    </row>
    <row r="401" spans="1:16" x14ac:dyDescent="0.35">
      <c r="A401" s="30"/>
      <c r="B401" s="30"/>
      <c r="C401" s="30"/>
      <c r="D401" s="30"/>
      <c r="E401" s="30"/>
      <c r="F401" s="30"/>
      <c r="G401" s="30"/>
      <c r="H401" s="30"/>
      <c r="I401" s="30"/>
      <c r="J401" s="30"/>
      <c r="K401" s="30"/>
      <c r="L401" s="30"/>
      <c r="M401" s="30"/>
      <c r="N401" s="30"/>
      <c r="O401" s="30"/>
      <c r="P401" s="30"/>
    </row>
    <row r="402" spans="1:16" x14ac:dyDescent="0.35">
      <c r="A402" s="30"/>
      <c r="B402" s="30"/>
      <c r="C402" s="30"/>
      <c r="D402" s="30"/>
      <c r="E402" s="30"/>
      <c r="F402" s="30"/>
      <c r="G402" s="30"/>
      <c r="H402" s="30"/>
      <c r="I402" s="30"/>
      <c r="J402" s="30"/>
      <c r="K402" s="30"/>
      <c r="L402" s="30"/>
      <c r="M402" s="30"/>
      <c r="N402" s="30"/>
      <c r="O402" s="30"/>
      <c r="P402" s="30"/>
    </row>
    <row r="403" spans="1:16" x14ac:dyDescent="0.35">
      <c r="A403" s="30"/>
      <c r="B403" s="30"/>
      <c r="C403" s="30"/>
      <c r="D403" s="30"/>
      <c r="E403" s="30"/>
      <c r="F403" s="30"/>
      <c r="G403" s="30"/>
      <c r="H403" s="30"/>
      <c r="I403" s="30"/>
      <c r="J403" s="30"/>
      <c r="K403" s="30"/>
      <c r="L403" s="30"/>
      <c r="M403" s="30"/>
      <c r="N403" s="30"/>
      <c r="O403" s="30"/>
      <c r="P403" s="30"/>
    </row>
    <row r="404" spans="1:16" x14ac:dyDescent="0.35">
      <c r="A404" s="30"/>
      <c r="B404" s="30"/>
      <c r="C404" s="30"/>
      <c r="D404" s="30"/>
      <c r="E404" s="30"/>
      <c r="F404" s="30"/>
      <c r="G404" s="30"/>
      <c r="H404" s="30"/>
      <c r="I404" s="30"/>
      <c r="J404" s="30"/>
      <c r="K404" s="30"/>
      <c r="L404" s="30"/>
      <c r="M404" s="30"/>
      <c r="N404" s="30"/>
      <c r="O404" s="30"/>
      <c r="P404" s="30"/>
    </row>
    <row r="405" spans="1:16" x14ac:dyDescent="0.35">
      <c r="A405" s="30"/>
      <c r="B405" s="30"/>
      <c r="C405" s="30"/>
      <c r="D405" s="30"/>
      <c r="E405" s="30"/>
      <c r="F405" s="30"/>
      <c r="G405" s="30"/>
      <c r="H405" s="30"/>
      <c r="I405" s="30"/>
      <c r="J405" s="30"/>
      <c r="K405" s="30"/>
      <c r="L405" s="30"/>
      <c r="M405" s="30"/>
      <c r="N405" s="30"/>
      <c r="O405" s="30"/>
      <c r="P405" s="30"/>
    </row>
    <row r="406" spans="1:16" x14ac:dyDescent="0.35">
      <c r="A406" s="30"/>
      <c r="B406" s="30"/>
      <c r="C406" s="30"/>
      <c r="D406" s="30"/>
      <c r="E406" s="30"/>
      <c r="F406" s="30"/>
      <c r="G406" s="30"/>
      <c r="H406" s="30"/>
      <c r="I406" s="30"/>
      <c r="J406" s="30"/>
      <c r="K406" s="30"/>
      <c r="L406" s="30"/>
      <c r="M406" s="30"/>
      <c r="N406" s="30"/>
      <c r="O406" s="30"/>
      <c r="P406" s="30"/>
    </row>
    <row r="407" spans="1:16" x14ac:dyDescent="0.35">
      <c r="A407" s="30"/>
      <c r="B407" s="30"/>
      <c r="C407" s="30"/>
      <c r="D407" s="30"/>
      <c r="E407" s="30"/>
      <c r="F407" s="30"/>
      <c r="G407" s="30"/>
      <c r="H407" s="30"/>
      <c r="I407" s="30"/>
      <c r="J407" s="30"/>
      <c r="K407" s="30"/>
      <c r="L407" s="30"/>
      <c r="M407" s="30"/>
      <c r="N407" s="30"/>
      <c r="O407" s="30"/>
      <c r="P407" s="30"/>
    </row>
    <row r="408" spans="1:16" x14ac:dyDescent="0.35">
      <c r="A408" s="30"/>
      <c r="B408" s="30"/>
      <c r="C408" s="30"/>
      <c r="D408" s="30"/>
      <c r="E408" s="30"/>
      <c r="F408" s="30"/>
      <c r="G408" s="30"/>
      <c r="H408" s="30"/>
      <c r="I408" s="30"/>
      <c r="J408" s="30"/>
      <c r="K408" s="30"/>
      <c r="L408" s="30"/>
      <c r="M408" s="30"/>
      <c r="N408" s="30"/>
      <c r="O408" s="30"/>
      <c r="P408" s="30"/>
    </row>
    <row r="409" spans="1:16" x14ac:dyDescent="0.35">
      <c r="A409" s="30"/>
      <c r="B409" s="30"/>
      <c r="C409" s="30"/>
      <c r="D409" s="30"/>
      <c r="E409" s="30"/>
      <c r="F409" s="30"/>
      <c r="G409" s="30"/>
      <c r="H409" s="30"/>
      <c r="I409" s="30"/>
      <c r="J409" s="30"/>
      <c r="K409" s="30"/>
      <c r="L409" s="30"/>
      <c r="M409" s="30"/>
      <c r="N409" s="30"/>
      <c r="O409" s="30"/>
      <c r="P409" s="30"/>
    </row>
    <row r="410" spans="1:16" x14ac:dyDescent="0.35">
      <c r="A410" s="30"/>
      <c r="B410" s="30"/>
      <c r="C410" s="30"/>
      <c r="D410" s="30"/>
      <c r="E410" s="30"/>
      <c r="F410" s="30"/>
      <c r="G410" s="30"/>
      <c r="H410" s="30"/>
      <c r="I410" s="30"/>
      <c r="J410" s="30"/>
      <c r="K410" s="30"/>
      <c r="L410" s="30"/>
      <c r="M410" s="30"/>
      <c r="N410" s="30"/>
      <c r="O410" s="30"/>
      <c r="P410" s="30"/>
    </row>
    <row r="411" spans="1:16" x14ac:dyDescent="0.35">
      <c r="A411" s="30"/>
      <c r="B411" s="30"/>
      <c r="C411" s="30"/>
      <c r="D411" s="30"/>
      <c r="E411" s="30"/>
      <c r="F411" s="30"/>
      <c r="G411" s="30"/>
      <c r="H411" s="30"/>
      <c r="I411" s="30"/>
      <c r="J411" s="30"/>
      <c r="K411" s="30"/>
      <c r="L411" s="30"/>
      <c r="M411" s="30"/>
      <c r="N411" s="30"/>
      <c r="O411" s="30"/>
      <c r="P411" s="30"/>
    </row>
    <row r="412" spans="1:16" x14ac:dyDescent="0.35">
      <c r="A412" s="30"/>
      <c r="B412" s="30"/>
      <c r="C412" s="30"/>
      <c r="D412" s="30"/>
      <c r="E412" s="30"/>
      <c r="F412" s="30"/>
      <c r="G412" s="30"/>
      <c r="H412" s="30"/>
      <c r="I412" s="30"/>
      <c r="J412" s="30"/>
      <c r="K412" s="30"/>
      <c r="L412" s="30"/>
      <c r="M412" s="30"/>
      <c r="N412" s="30"/>
      <c r="O412" s="30"/>
      <c r="P412" s="30"/>
    </row>
    <row r="413" spans="1:16" x14ac:dyDescent="0.35">
      <c r="A413" s="30"/>
      <c r="B413" s="30"/>
      <c r="C413" s="30"/>
      <c r="D413" s="30"/>
      <c r="E413" s="30"/>
      <c r="F413" s="30"/>
      <c r="G413" s="30"/>
      <c r="H413" s="30"/>
      <c r="I413" s="30"/>
      <c r="J413" s="30"/>
      <c r="K413" s="30"/>
      <c r="L413" s="30"/>
      <c r="M413" s="30"/>
      <c r="N413" s="30"/>
      <c r="O413" s="30"/>
      <c r="P413" s="30"/>
    </row>
    <row r="414" spans="1:16" x14ac:dyDescent="0.35">
      <c r="A414" s="30"/>
      <c r="B414" s="30"/>
      <c r="C414" s="30"/>
      <c r="D414" s="30"/>
      <c r="E414" s="30"/>
      <c r="F414" s="30"/>
      <c r="G414" s="30"/>
      <c r="H414" s="30"/>
      <c r="I414" s="30"/>
      <c r="J414" s="30"/>
      <c r="K414" s="30"/>
      <c r="L414" s="30"/>
      <c r="M414" s="30"/>
      <c r="N414" s="30"/>
      <c r="O414" s="30"/>
      <c r="P414" s="30"/>
    </row>
    <row r="415" spans="1:16" x14ac:dyDescent="0.35">
      <c r="A415" s="30"/>
      <c r="B415" s="30"/>
      <c r="C415" s="30"/>
      <c r="D415" s="30"/>
      <c r="E415" s="30"/>
      <c r="F415" s="30"/>
      <c r="G415" s="30"/>
      <c r="H415" s="30"/>
      <c r="I415" s="30"/>
      <c r="J415" s="30"/>
      <c r="K415" s="30"/>
      <c r="L415" s="30"/>
      <c r="M415" s="30"/>
      <c r="N415" s="30"/>
      <c r="O415" s="30"/>
      <c r="P415" s="30"/>
    </row>
    <row r="416" spans="1:16" x14ac:dyDescent="0.35">
      <c r="A416" s="30"/>
      <c r="B416" s="30"/>
      <c r="C416" s="30"/>
      <c r="D416" s="30"/>
      <c r="E416" s="30"/>
      <c r="F416" s="30"/>
      <c r="G416" s="30"/>
      <c r="H416" s="30"/>
      <c r="I416" s="30"/>
      <c r="J416" s="30"/>
      <c r="K416" s="30"/>
      <c r="L416" s="30"/>
      <c r="M416" s="30"/>
      <c r="N416" s="30"/>
      <c r="O416" s="30"/>
      <c r="P416" s="30"/>
    </row>
    <row r="417" spans="1:16" x14ac:dyDescent="0.35">
      <c r="A417" s="30"/>
      <c r="B417" s="30"/>
      <c r="C417" s="30"/>
      <c r="D417" s="30"/>
      <c r="E417" s="30"/>
      <c r="F417" s="30"/>
      <c r="G417" s="30"/>
      <c r="H417" s="30"/>
      <c r="I417" s="30"/>
      <c r="J417" s="30"/>
      <c r="K417" s="30"/>
      <c r="L417" s="30"/>
      <c r="M417" s="30"/>
      <c r="N417" s="30"/>
      <c r="O417" s="30"/>
      <c r="P417" s="30"/>
    </row>
    <row r="418" spans="1:16" x14ac:dyDescent="0.35">
      <c r="A418" s="30"/>
      <c r="B418" s="30"/>
      <c r="C418" s="30"/>
      <c r="D418" s="30"/>
      <c r="E418" s="30"/>
      <c r="F418" s="30"/>
      <c r="G418" s="30"/>
      <c r="H418" s="30"/>
      <c r="I418" s="30"/>
      <c r="J418" s="30"/>
      <c r="K418" s="30"/>
      <c r="L418" s="30"/>
      <c r="M418" s="30"/>
      <c r="N418" s="30"/>
      <c r="O418" s="30"/>
      <c r="P418" s="30"/>
    </row>
    <row r="419" spans="1:16" x14ac:dyDescent="0.35">
      <c r="A419" s="30"/>
      <c r="B419" s="30"/>
      <c r="C419" s="30"/>
      <c r="D419" s="30"/>
      <c r="E419" s="30"/>
      <c r="F419" s="30"/>
      <c r="G419" s="30"/>
      <c r="H419" s="30"/>
      <c r="I419" s="30"/>
      <c r="J419" s="30"/>
      <c r="K419" s="30"/>
      <c r="L419" s="30"/>
      <c r="M419" s="30"/>
      <c r="N419" s="30"/>
      <c r="O419" s="30"/>
      <c r="P419" s="30"/>
    </row>
    <row r="420" spans="1:16" x14ac:dyDescent="0.35">
      <c r="A420" s="30"/>
      <c r="B420" s="30"/>
      <c r="C420" s="30"/>
      <c r="D420" s="30"/>
      <c r="E420" s="30"/>
      <c r="F420" s="30"/>
      <c r="G420" s="30"/>
      <c r="H420" s="30"/>
      <c r="I420" s="30"/>
      <c r="J420" s="30"/>
      <c r="K420" s="30"/>
      <c r="L420" s="30"/>
      <c r="M420" s="30"/>
      <c r="N420" s="30"/>
      <c r="O420" s="30"/>
      <c r="P420" s="30"/>
    </row>
    <row r="421" spans="1:16" x14ac:dyDescent="0.35">
      <c r="A421" s="30"/>
      <c r="B421" s="30"/>
      <c r="C421" s="30"/>
      <c r="D421" s="30"/>
      <c r="E421" s="30"/>
      <c r="F421" s="30"/>
      <c r="G421" s="30"/>
      <c r="H421" s="30"/>
      <c r="I421" s="30"/>
      <c r="J421" s="30"/>
      <c r="K421" s="30"/>
      <c r="L421" s="30"/>
      <c r="M421" s="30"/>
      <c r="N421" s="30"/>
      <c r="O421" s="30"/>
      <c r="P421" s="30"/>
    </row>
    <row r="422" spans="1:16" x14ac:dyDescent="0.35">
      <c r="A422" s="30"/>
      <c r="B422" s="30"/>
      <c r="C422" s="30"/>
      <c r="D422" s="30"/>
      <c r="E422" s="30"/>
      <c r="F422" s="30"/>
      <c r="G422" s="30"/>
      <c r="H422" s="30"/>
      <c r="I422" s="30"/>
      <c r="J422" s="30"/>
      <c r="K422" s="30"/>
      <c r="L422" s="30"/>
      <c r="M422" s="30"/>
      <c r="N422" s="30"/>
      <c r="O422" s="30"/>
      <c r="P422" s="30"/>
    </row>
    <row r="423" spans="1:16" x14ac:dyDescent="0.35">
      <c r="A423" s="30"/>
      <c r="B423" s="30"/>
      <c r="C423" s="30"/>
      <c r="D423" s="30"/>
      <c r="E423" s="30"/>
      <c r="F423" s="30"/>
      <c r="G423" s="30"/>
      <c r="H423" s="30"/>
      <c r="I423" s="30"/>
      <c r="J423" s="30"/>
      <c r="K423" s="30"/>
      <c r="L423" s="30"/>
      <c r="M423" s="30"/>
      <c r="N423" s="30"/>
      <c r="O423" s="30"/>
      <c r="P423" s="30"/>
    </row>
    <row r="424" spans="1:16" x14ac:dyDescent="0.35">
      <c r="A424" s="30"/>
      <c r="B424" s="30"/>
      <c r="C424" s="30"/>
      <c r="D424" s="30"/>
      <c r="E424" s="30"/>
      <c r="F424" s="30"/>
      <c r="G424" s="30"/>
      <c r="H424" s="30"/>
      <c r="I424" s="30"/>
      <c r="J424" s="30"/>
      <c r="K424" s="30"/>
      <c r="L424" s="30"/>
      <c r="M424" s="30"/>
      <c r="N424" s="30"/>
      <c r="O424" s="30"/>
      <c r="P424" s="30"/>
    </row>
    <row r="425" spans="1:16" x14ac:dyDescent="0.35">
      <c r="A425" s="30"/>
      <c r="B425" s="30"/>
      <c r="C425" s="30"/>
      <c r="D425" s="30"/>
      <c r="E425" s="30"/>
      <c r="F425" s="30"/>
      <c r="G425" s="30"/>
      <c r="H425" s="30"/>
      <c r="I425" s="30"/>
      <c r="J425" s="30"/>
      <c r="K425" s="30"/>
      <c r="L425" s="30"/>
      <c r="M425" s="30"/>
      <c r="N425" s="30"/>
      <c r="O425" s="30"/>
      <c r="P425" s="30"/>
    </row>
    <row r="426" spans="1:16" x14ac:dyDescent="0.35">
      <c r="A426" s="30"/>
      <c r="B426" s="30"/>
      <c r="C426" s="30"/>
      <c r="D426" s="30"/>
      <c r="E426" s="30"/>
      <c r="F426" s="30"/>
      <c r="G426" s="30"/>
      <c r="H426" s="30"/>
      <c r="I426" s="30"/>
      <c r="J426" s="30"/>
      <c r="K426" s="30"/>
      <c r="L426" s="30"/>
      <c r="M426" s="30"/>
      <c r="N426" s="30"/>
      <c r="O426" s="30"/>
      <c r="P426" s="30"/>
    </row>
    <row r="427" spans="1:16" x14ac:dyDescent="0.35">
      <c r="A427" s="30"/>
      <c r="B427" s="30"/>
      <c r="C427" s="30"/>
      <c r="D427" s="30"/>
      <c r="E427" s="30"/>
      <c r="F427" s="30"/>
      <c r="G427" s="30"/>
      <c r="H427" s="30"/>
      <c r="I427" s="30"/>
      <c r="J427" s="30"/>
      <c r="K427" s="30"/>
      <c r="L427" s="30"/>
      <c r="M427" s="30"/>
      <c r="N427" s="30"/>
      <c r="O427" s="30"/>
      <c r="P427" s="30"/>
    </row>
    <row r="428" spans="1:16" x14ac:dyDescent="0.35">
      <c r="A428" s="30"/>
      <c r="B428" s="30"/>
      <c r="C428" s="30"/>
      <c r="D428" s="30"/>
      <c r="E428" s="30"/>
      <c r="F428" s="30"/>
      <c r="G428" s="30"/>
      <c r="H428" s="30"/>
      <c r="I428" s="30"/>
      <c r="J428" s="30"/>
      <c r="K428" s="30"/>
      <c r="L428" s="30"/>
      <c r="M428" s="30"/>
      <c r="N428" s="30"/>
      <c r="O428" s="30"/>
      <c r="P428" s="30"/>
    </row>
    <row r="429" spans="1:16" x14ac:dyDescent="0.35">
      <c r="A429" s="30"/>
      <c r="B429" s="30"/>
      <c r="C429" s="30"/>
      <c r="D429" s="30"/>
      <c r="E429" s="30"/>
      <c r="F429" s="30"/>
      <c r="G429" s="30"/>
      <c r="H429" s="30"/>
      <c r="I429" s="30"/>
      <c r="J429" s="30"/>
      <c r="K429" s="30"/>
      <c r="L429" s="30"/>
      <c r="M429" s="30"/>
      <c r="N429" s="30"/>
      <c r="O429" s="30"/>
      <c r="P429" s="30"/>
    </row>
    <row r="430" spans="1:16" x14ac:dyDescent="0.35">
      <c r="A430" s="30"/>
      <c r="B430" s="30"/>
      <c r="C430" s="30"/>
      <c r="D430" s="30"/>
      <c r="E430" s="30"/>
      <c r="F430" s="30"/>
      <c r="G430" s="30"/>
      <c r="H430" s="30"/>
      <c r="I430" s="30"/>
      <c r="J430" s="30"/>
      <c r="K430" s="30"/>
      <c r="L430" s="30"/>
      <c r="M430" s="30"/>
      <c r="N430" s="30"/>
      <c r="O430" s="30"/>
      <c r="P430" s="30"/>
    </row>
    <row r="431" spans="1:16" x14ac:dyDescent="0.35">
      <c r="A431" s="30"/>
      <c r="B431" s="30"/>
      <c r="C431" s="30"/>
      <c r="D431" s="30"/>
      <c r="E431" s="30"/>
      <c r="F431" s="30"/>
      <c r="G431" s="30"/>
      <c r="H431" s="30"/>
      <c r="I431" s="30"/>
      <c r="J431" s="30"/>
      <c r="K431" s="30"/>
      <c r="L431" s="30"/>
      <c r="M431" s="30"/>
      <c r="N431" s="30"/>
      <c r="O431" s="30"/>
      <c r="P431" s="30"/>
    </row>
    <row r="432" spans="1:16" x14ac:dyDescent="0.35">
      <c r="A432" s="30"/>
      <c r="B432" s="30"/>
      <c r="C432" s="30"/>
      <c r="D432" s="30"/>
      <c r="E432" s="30"/>
      <c r="F432" s="30"/>
      <c r="G432" s="30"/>
      <c r="H432" s="30"/>
      <c r="I432" s="30"/>
      <c r="J432" s="30"/>
      <c r="K432" s="30"/>
      <c r="L432" s="30"/>
      <c r="M432" s="30"/>
      <c r="N432" s="30"/>
      <c r="O432" s="30"/>
      <c r="P432" s="30"/>
    </row>
    <row r="433" spans="1:16" x14ac:dyDescent="0.35">
      <c r="A433" s="30"/>
      <c r="B433" s="30"/>
      <c r="C433" s="30"/>
      <c r="D433" s="30"/>
      <c r="E433" s="30"/>
      <c r="F433" s="30"/>
      <c r="G433" s="30"/>
      <c r="H433" s="30"/>
      <c r="I433" s="30"/>
      <c r="J433" s="30"/>
      <c r="K433" s="30"/>
      <c r="L433" s="30"/>
      <c r="M433" s="30"/>
      <c r="N433" s="30"/>
      <c r="O433" s="30"/>
      <c r="P433" s="30"/>
    </row>
    <row r="434" spans="1:16" x14ac:dyDescent="0.35">
      <c r="A434" s="30"/>
      <c r="B434" s="30"/>
      <c r="C434" s="30"/>
      <c r="D434" s="30"/>
      <c r="E434" s="30"/>
      <c r="F434" s="30"/>
      <c r="G434" s="30"/>
      <c r="H434" s="30"/>
      <c r="I434" s="30"/>
      <c r="J434" s="30"/>
      <c r="K434" s="30"/>
      <c r="L434" s="30"/>
      <c r="M434" s="30"/>
      <c r="N434" s="30"/>
      <c r="O434" s="30"/>
      <c r="P434" s="30"/>
    </row>
    <row r="435" spans="1:16" x14ac:dyDescent="0.35">
      <c r="A435" s="30"/>
      <c r="B435" s="30"/>
      <c r="C435" s="30"/>
      <c r="D435" s="30"/>
      <c r="E435" s="30"/>
      <c r="F435" s="30"/>
      <c r="G435" s="30"/>
      <c r="H435" s="30"/>
      <c r="I435" s="30"/>
      <c r="J435" s="30"/>
      <c r="K435" s="30"/>
      <c r="L435" s="30"/>
      <c r="M435" s="30"/>
      <c r="N435" s="30"/>
      <c r="O435" s="30"/>
      <c r="P435" s="30"/>
    </row>
    <row r="436" spans="1:16" x14ac:dyDescent="0.35">
      <c r="A436" s="30"/>
      <c r="B436" s="30"/>
      <c r="C436" s="30"/>
      <c r="D436" s="30"/>
      <c r="E436" s="30"/>
      <c r="F436" s="30"/>
      <c r="G436" s="30"/>
      <c r="H436" s="30"/>
      <c r="I436" s="30"/>
      <c r="J436" s="30"/>
      <c r="K436" s="30"/>
      <c r="L436" s="30"/>
      <c r="M436" s="30"/>
      <c r="N436" s="30"/>
      <c r="O436" s="30"/>
      <c r="P436" s="30"/>
    </row>
    <row r="437" spans="1:16" x14ac:dyDescent="0.35">
      <c r="A437" s="30"/>
      <c r="B437" s="30"/>
      <c r="C437" s="30"/>
      <c r="D437" s="30"/>
      <c r="E437" s="30"/>
      <c r="F437" s="30"/>
      <c r="G437" s="30"/>
      <c r="H437" s="30"/>
      <c r="I437" s="30"/>
      <c r="J437" s="30"/>
      <c r="K437" s="30"/>
      <c r="L437" s="30"/>
      <c r="M437" s="30"/>
      <c r="N437" s="30"/>
      <c r="O437" s="30"/>
      <c r="P437" s="30"/>
    </row>
    <row r="438" spans="1:16" x14ac:dyDescent="0.35">
      <c r="A438" s="30"/>
      <c r="B438" s="30"/>
      <c r="C438" s="30"/>
      <c r="D438" s="30"/>
      <c r="E438" s="30"/>
      <c r="F438" s="30"/>
      <c r="G438" s="30"/>
      <c r="H438" s="30"/>
      <c r="I438" s="30"/>
      <c r="J438" s="30"/>
      <c r="K438" s="30"/>
      <c r="L438" s="30"/>
      <c r="M438" s="30"/>
      <c r="N438" s="30"/>
      <c r="O438" s="30"/>
      <c r="P438" s="30"/>
    </row>
    <row r="439" spans="1:16" x14ac:dyDescent="0.35">
      <c r="A439" s="30"/>
      <c r="B439" s="30"/>
      <c r="C439" s="30"/>
      <c r="D439" s="30"/>
      <c r="E439" s="30"/>
      <c r="F439" s="30"/>
      <c r="G439" s="30"/>
      <c r="H439" s="30"/>
      <c r="I439" s="30"/>
      <c r="J439" s="30"/>
      <c r="K439" s="30"/>
      <c r="L439" s="30"/>
      <c r="M439" s="30"/>
      <c r="N439" s="30"/>
      <c r="O439" s="30"/>
      <c r="P439" s="30"/>
    </row>
    <row r="440" spans="1:16" x14ac:dyDescent="0.35">
      <c r="A440" s="30"/>
      <c r="B440" s="30"/>
      <c r="C440" s="30"/>
      <c r="D440" s="30"/>
      <c r="E440" s="30"/>
      <c r="F440" s="30"/>
      <c r="G440" s="30"/>
      <c r="H440" s="30"/>
      <c r="I440" s="30"/>
      <c r="J440" s="30"/>
      <c r="K440" s="30"/>
      <c r="L440" s="30"/>
      <c r="M440" s="30"/>
      <c r="N440" s="30"/>
      <c r="O440" s="30"/>
      <c r="P440" s="30"/>
    </row>
    <row r="441" spans="1:16" x14ac:dyDescent="0.35">
      <c r="A441" s="30"/>
      <c r="B441" s="30"/>
      <c r="C441" s="30"/>
      <c r="D441" s="30"/>
      <c r="E441" s="30"/>
      <c r="F441" s="30"/>
      <c r="G441" s="30"/>
      <c r="H441" s="30"/>
      <c r="I441" s="30"/>
      <c r="J441" s="30"/>
      <c r="K441" s="30"/>
      <c r="L441" s="30"/>
      <c r="M441" s="30"/>
      <c r="N441" s="30"/>
      <c r="O441" s="30"/>
      <c r="P441" s="30"/>
    </row>
    <row r="442" spans="1:16" x14ac:dyDescent="0.35">
      <c r="A442" s="30"/>
      <c r="B442" s="30"/>
      <c r="C442" s="30"/>
      <c r="D442" s="30"/>
      <c r="E442" s="30"/>
      <c r="F442" s="30"/>
      <c r="G442" s="30"/>
      <c r="H442" s="30"/>
      <c r="I442" s="30"/>
      <c r="J442" s="30"/>
      <c r="K442" s="30"/>
      <c r="L442" s="30"/>
      <c r="M442" s="30"/>
      <c r="N442" s="30"/>
      <c r="O442" s="30"/>
      <c r="P442" s="30"/>
    </row>
    <row r="443" spans="1:16" x14ac:dyDescent="0.35">
      <c r="A443" s="30"/>
      <c r="B443" s="30"/>
      <c r="C443" s="30"/>
      <c r="D443" s="30"/>
      <c r="E443" s="30"/>
      <c r="F443" s="30"/>
      <c r="G443" s="30"/>
      <c r="H443" s="30"/>
      <c r="I443" s="30"/>
      <c r="J443" s="30"/>
      <c r="K443" s="30"/>
      <c r="L443" s="30"/>
      <c r="M443" s="30"/>
      <c r="N443" s="30"/>
      <c r="O443" s="30"/>
      <c r="P443" s="30"/>
    </row>
    <row r="444" spans="1:16" x14ac:dyDescent="0.35">
      <c r="A444" s="30"/>
      <c r="B444" s="30"/>
      <c r="C444" s="30"/>
      <c r="D444" s="30"/>
      <c r="E444" s="30"/>
      <c r="F444" s="30"/>
      <c r="G444" s="30"/>
      <c r="H444" s="30"/>
      <c r="I444" s="30"/>
      <c r="J444" s="30"/>
      <c r="K444" s="30"/>
      <c r="L444" s="30"/>
      <c r="M444" s="30"/>
      <c r="N444" s="30"/>
      <c r="O444" s="30"/>
      <c r="P444" s="30"/>
    </row>
    <row r="445" spans="1:16" x14ac:dyDescent="0.35">
      <c r="A445" s="30"/>
      <c r="B445" s="30"/>
      <c r="C445" s="30"/>
      <c r="D445" s="30"/>
      <c r="E445" s="30"/>
      <c r="F445" s="30"/>
      <c r="G445" s="30"/>
      <c r="H445" s="30"/>
      <c r="I445" s="30"/>
      <c r="J445" s="30"/>
      <c r="K445" s="30"/>
      <c r="L445" s="30"/>
      <c r="M445" s="30"/>
      <c r="N445" s="30"/>
      <c r="O445" s="30"/>
      <c r="P445" s="30"/>
    </row>
    <row r="446" spans="1:16" x14ac:dyDescent="0.35">
      <c r="A446" s="30"/>
      <c r="B446" s="30"/>
      <c r="C446" s="30"/>
      <c r="D446" s="30"/>
      <c r="E446" s="30"/>
      <c r="F446" s="30"/>
      <c r="G446" s="30"/>
      <c r="H446" s="30"/>
      <c r="I446" s="30"/>
      <c r="J446" s="30"/>
      <c r="K446" s="30"/>
      <c r="L446" s="30"/>
      <c r="M446" s="30"/>
      <c r="N446" s="30"/>
      <c r="O446" s="30"/>
      <c r="P446" s="30"/>
    </row>
    <row r="447" spans="1:16" x14ac:dyDescent="0.35">
      <c r="A447" s="30"/>
      <c r="B447" s="30"/>
      <c r="C447" s="30"/>
      <c r="D447" s="30"/>
      <c r="E447" s="30"/>
      <c r="F447" s="30"/>
      <c r="G447" s="30"/>
      <c r="H447" s="30"/>
      <c r="I447" s="30"/>
      <c r="J447" s="30"/>
      <c r="K447" s="30"/>
      <c r="L447" s="30"/>
      <c r="M447" s="30"/>
      <c r="N447" s="30"/>
      <c r="O447" s="30"/>
      <c r="P447" s="30"/>
    </row>
    <row r="448" spans="1:16" x14ac:dyDescent="0.35">
      <c r="A448" s="30"/>
      <c r="B448" s="30"/>
      <c r="C448" s="30"/>
      <c r="D448" s="30"/>
      <c r="E448" s="30"/>
      <c r="F448" s="30"/>
      <c r="G448" s="30"/>
      <c r="H448" s="30"/>
      <c r="I448" s="30"/>
      <c r="J448" s="30"/>
      <c r="K448" s="30"/>
      <c r="L448" s="30"/>
      <c r="M448" s="30"/>
      <c r="N448" s="30"/>
      <c r="O448" s="30"/>
      <c r="P448" s="30"/>
    </row>
    <row r="449" spans="1:16" x14ac:dyDescent="0.35">
      <c r="A449" s="30"/>
      <c r="B449" s="30"/>
      <c r="C449" s="30"/>
      <c r="D449" s="30"/>
      <c r="E449" s="30"/>
      <c r="F449" s="30"/>
      <c r="G449" s="30"/>
      <c r="H449" s="30"/>
      <c r="I449" s="30"/>
      <c r="J449" s="30"/>
      <c r="K449" s="30"/>
      <c r="L449" s="30"/>
      <c r="M449" s="30"/>
      <c r="N449" s="30"/>
      <c r="O449" s="30"/>
      <c r="P449" s="30"/>
    </row>
    <row r="450" spans="1:16" x14ac:dyDescent="0.35">
      <c r="A450" s="30"/>
      <c r="B450" s="30"/>
      <c r="C450" s="30"/>
      <c r="D450" s="30"/>
      <c r="E450" s="30"/>
      <c r="F450" s="30"/>
      <c r="G450" s="30"/>
      <c r="H450" s="30"/>
      <c r="I450" s="30"/>
      <c r="J450" s="30"/>
      <c r="K450" s="30"/>
      <c r="L450" s="30"/>
      <c r="M450" s="30"/>
      <c r="N450" s="30"/>
      <c r="O450" s="30"/>
      <c r="P450" s="30"/>
    </row>
    <row r="451" spans="1:16" x14ac:dyDescent="0.35">
      <c r="A451" s="30"/>
      <c r="B451" s="30"/>
      <c r="C451" s="30"/>
      <c r="D451" s="30"/>
      <c r="E451" s="30"/>
      <c r="F451" s="30"/>
      <c r="G451" s="30"/>
      <c r="H451" s="30"/>
      <c r="I451" s="30"/>
      <c r="J451" s="30"/>
      <c r="K451" s="30"/>
      <c r="L451" s="30"/>
      <c r="M451" s="30"/>
      <c r="N451" s="30"/>
      <c r="O451" s="30"/>
      <c r="P451" s="30"/>
    </row>
    <row r="452" spans="1:16" x14ac:dyDescent="0.35">
      <c r="A452" s="30"/>
      <c r="B452" s="30"/>
      <c r="C452" s="30"/>
      <c r="D452" s="30"/>
      <c r="E452" s="30"/>
      <c r="F452" s="30"/>
      <c r="G452" s="30"/>
      <c r="H452" s="30"/>
      <c r="I452" s="30"/>
      <c r="J452" s="30"/>
      <c r="K452" s="30"/>
      <c r="L452" s="30"/>
      <c r="M452" s="30"/>
      <c r="N452" s="30"/>
      <c r="O452" s="30"/>
      <c r="P452" s="30"/>
    </row>
    <row r="453" spans="1:16" x14ac:dyDescent="0.35">
      <c r="A453" s="30"/>
      <c r="B453" s="30"/>
      <c r="C453" s="30"/>
      <c r="D453" s="30"/>
      <c r="E453" s="30"/>
      <c r="F453" s="30"/>
      <c r="G453" s="30"/>
      <c r="H453" s="30"/>
      <c r="I453" s="30"/>
      <c r="J453" s="30"/>
      <c r="K453" s="30"/>
      <c r="L453" s="30"/>
      <c r="M453" s="30"/>
      <c r="N453" s="30"/>
      <c r="O453" s="30"/>
      <c r="P453" s="30"/>
    </row>
    <row r="454" spans="1:16" x14ac:dyDescent="0.35">
      <c r="A454" s="30"/>
      <c r="B454" s="30"/>
      <c r="C454" s="30"/>
      <c r="D454" s="30"/>
      <c r="E454" s="30"/>
      <c r="F454" s="30"/>
      <c r="G454" s="30"/>
      <c r="H454" s="30"/>
      <c r="I454" s="30"/>
      <c r="J454" s="30"/>
      <c r="K454" s="30"/>
      <c r="L454" s="30"/>
      <c r="M454" s="30"/>
      <c r="N454" s="30"/>
      <c r="O454" s="30"/>
      <c r="P454" s="30"/>
    </row>
    <row r="455" spans="1:16" x14ac:dyDescent="0.35">
      <c r="A455" s="30"/>
      <c r="B455" s="30"/>
      <c r="C455" s="30"/>
      <c r="D455" s="30"/>
      <c r="E455" s="30"/>
      <c r="F455" s="30"/>
      <c r="G455" s="30"/>
      <c r="H455" s="30"/>
      <c r="I455" s="30"/>
      <c r="J455" s="30"/>
      <c r="K455" s="30"/>
      <c r="L455" s="30"/>
      <c r="M455" s="30"/>
      <c r="N455" s="30"/>
      <c r="O455" s="30"/>
      <c r="P455" s="30"/>
    </row>
    <row r="456" spans="1:16" x14ac:dyDescent="0.35">
      <c r="A456" s="30"/>
      <c r="B456" s="30"/>
      <c r="C456" s="30"/>
      <c r="D456" s="30"/>
      <c r="E456" s="30"/>
      <c r="F456" s="30"/>
      <c r="G456" s="30"/>
      <c r="H456" s="30"/>
      <c r="I456" s="30"/>
      <c r="J456" s="30"/>
      <c r="K456" s="30"/>
      <c r="L456" s="30"/>
      <c r="M456" s="30"/>
      <c r="N456" s="30"/>
      <c r="O456" s="30"/>
      <c r="P456" s="30"/>
    </row>
    <row r="457" spans="1:16" x14ac:dyDescent="0.35">
      <c r="A457" s="30"/>
      <c r="B457" s="30"/>
      <c r="C457" s="30"/>
      <c r="D457" s="30"/>
      <c r="E457" s="30"/>
      <c r="F457" s="30"/>
      <c r="G457" s="30"/>
      <c r="H457" s="30"/>
      <c r="I457" s="30"/>
      <c r="J457" s="30"/>
      <c r="K457" s="30"/>
      <c r="L457" s="30"/>
      <c r="M457" s="30"/>
      <c r="N457" s="30"/>
      <c r="O457" s="30"/>
      <c r="P457" s="30"/>
    </row>
    <row r="458" spans="1:16" x14ac:dyDescent="0.35">
      <c r="A458" s="30"/>
      <c r="B458" s="30"/>
      <c r="C458" s="30"/>
      <c r="D458" s="30"/>
      <c r="E458" s="30"/>
      <c r="F458" s="30"/>
      <c r="G458" s="30"/>
      <c r="H458" s="30"/>
      <c r="I458" s="30"/>
      <c r="J458" s="30"/>
      <c r="K458" s="30"/>
      <c r="L458" s="30"/>
      <c r="M458" s="30"/>
      <c r="N458" s="30"/>
      <c r="O458" s="30"/>
      <c r="P458" s="30"/>
    </row>
    <row r="459" spans="1:16" x14ac:dyDescent="0.35">
      <c r="A459" s="30"/>
      <c r="B459" s="30"/>
      <c r="C459" s="30"/>
      <c r="D459" s="30"/>
      <c r="E459" s="30"/>
      <c r="F459" s="30"/>
      <c r="G459" s="30"/>
      <c r="H459" s="30"/>
      <c r="I459" s="30"/>
      <c r="J459" s="30"/>
      <c r="K459" s="30"/>
      <c r="L459" s="30"/>
      <c r="M459" s="30"/>
      <c r="N459" s="30"/>
      <c r="O459" s="30"/>
      <c r="P459" s="30"/>
    </row>
    <row r="460" spans="1:16" x14ac:dyDescent="0.35">
      <c r="A460" s="30"/>
      <c r="B460" s="30"/>
      <c r="C460" s="30"/>
      <c r="D460" s="30"/>
      <c r="E460" s="30"/>
      <c r="F460" s="30"/>
      <c r="G460" s="30"/>
      <c r="H460" s="30"/>
      <c r="I460" s="30"/>
      <c r="J460" s="30"/>
      <c r="K460" s="30"/>
      <c r="L460" s="30"/>
      <c r="M460" s="30"/>
      <c r="N460" s="30"/>
      <c r="O460" s="30"/>
      <c r="P460" s="30"/>
    </row>
    <row r="461" spans="1:16" x14ac:dyDescent="0.35">
      <c r="A461" s="30"/>
      <c r="B461" s="30"/>
      <c r="C461" s="30"/>
      <c r="D461" s="30"/>
      <c r="E461" s="30"/>
      <c r="F461" s="30"/>
      <c r="G461" s="30"/>
      <c r="H461" s="30"/>
      <c r="I461" s="30"/>
      <c r="J461" s="30"/>
      <c r="K461" s="30"/>
      <c r="L461" s="30"/>
      <c r="M461" s="30"/>
      <c r="N461" s="30"/>
      <c r="O461" s="30"/>
      <c r="P461" s="30"/>
    </row>
    <row r="462" spans="1:16" x14ac:dyDescent="0.35">
      <c r="A462" s="30"/>
      <c r="B462" s="30"/>
      <c r="C462" s="30"/>
      <c r="D462" s="30"/>
      <c r="E462" s="30"/>
      <c r="F462" s="30"/>
      <c r="G462" s="30"/>
      <c r="H462" s="30"/>
      <c r="I462" s="30"/>
      <c r="J462" s="30"/>
      <c r="K462" s="30"/>
      <c r="L462" s="30"/>
      <c r="M462" s="30"/>
      <c r="N462" s="30"/>
      <c r="O462" s="30"/>
      <c r="P462" s="30"/>
    </row>
    <row r="463" spans="1:16" x14ac:dyDescent="0.35">
      <c r="A463" s="30"/>
      <c r="B463" s="30"/>
      <c r="C463" s="30"/>
      <c r="D463" s="30"/>
      <c r="E463" s="30"/>
      <c r="F463" s="30"/>
      <c r="G463" s="30"/>
      <c r="H463" s="30"/>
      <c r="I463" s="30"/>
      <c r="J463" s="30"/>
      <c r="K463" s="30"/>
      <c r="L463" s="30"/>
      <c r="M463" s="30"/>
      <c r="N463" s="30"/>
      <c r="O463" s="30"/>
      <c r="P463" s="30"/>
    </row>
    <row r="464" spans="1:16" x14ac:dyDescent="0.35">
      <c r="A464" s="30"/>
      <c r="B464" s="30"/>
      <c r="C464" s="30"/>
      <c r="D464" s="30"/>
      <c r="E464" s="30"/>
      <c r="F464" s="30"/>
      <c r="G464" s="30"/>
      <c r="H464" s="30"/>
      <c r="I464" s="30"/>
      <c r="J464" s="30"/>
      <c r="K464" s="30"/>
      <c r="L464" s="30"/>
      <c r="M464" s="30"/>
      <c r="N464" s="30"/>
      <c r="O464" s="30"/>
      <c r="P464" s="30"/>
    </row>
    <row r="465" spans="1:16" x14ac:dyDescent="0.35">
      <c r="A465" s="30"/>
      <c r="B465" s="30"/>
      <c r="C465" s="30"/>
      <c r="D465" s="30"/>
      <c r="E465" s="30"/>
      <c r="F465" s="30"/>
      <c r="G465" s="30"/>
      <c r="H465" s="30"/>
      <c r="I465" s="30"/>
      <c r="J465" s="30"/>
      <c r="K465" s="30"/>
      <c r="L465" s="30"/>
      <c r="M465" s="30"/>
      <c r="N465" s="30"/>
      <c r="O465" s="30"/>
      <c r="P465" s="30"/>
    </row>
    <row r="466" spans="1:16" x14ac:dyDescent="0.35">
      <c r="A466" s="30"/>
      <c r="B466" s="30"/>
      <c r="C466" s="30"/>
      <c r="D466" s="30"/>
      <c r="E466" s="30"/>
      <c r="F466" s="30"/>
      <c r="G466" s="30"/>
      <c r="H466" s="30"/>
      <c r="I466" s="30"/>
      <c r="J466" s="30"/>
      <c r="K466" s="30"/>
      <c r="L466" s="30"/>
      <c r="M466" s="30"/>
      <c r="N466" s="30"/>
      <c r="O466" s="30"/>
      <c r="P466" s="30"/>
    </row>
    <row r="467" spans="1:16" x14ac:dyDescent="0.35">
      <c r="A467" s="30"/>
      <c r="B467" s="30"/>
      <c r="C467" s="30"/>
      <c r="D467" s="30"/>
      <c r="E467" s="30"/>
      <c r="F467" s="30"/>
      <c r="G467" s="30"/>
      <c r="H467" s="30"/>
      <c r="I467" s="30"/>
      <c r="J467" s="30"/>
      <c r="K467" s="30"/>
      <c r="L467" s="30"/>
      <c r="M467" s="30"/>
      <c r="N467" s="30"/>
      <c r="O467" s="30"/>
      <c r="P467" s="30"/>
    </row>
    <row r="468" spans="1:16" x14ac:dyDescent="0.35">
      <c r="A468" s="30"/>
      <c r="B468" s="30"/>
      <c r="C468" s="30"/>
      <c r="D468" s="30"/>
      <c r="E468" s="30"/>
      <c r="F468" s="30"/>
      <c r="G468" s="30"/>
      <c r="H468" s="30"/>
      <c r="I468" s="30"/>
      <c r="J468" s="30"/>
      <c r="K468" s="30"/>
      <c r="L468" s="30"/>
      <c r="M468" s="30"/>
      <c r="N468" s="30"/>
      <c r="O468" s="30"/>
      <c r="P468" s="30"/>
    </row>
    <row r="469" spans="1:16" x14ac:dyDescent="0.35">
      <c r="A469" s="30"/>
      <c r="B469" s="30"/>
      <c r="C469" s="30"/>
      <c r="D469" s="30"/>
      <c r="E469" s="30"/>
      <c r="F469" s="30"/>
      <c r="G469" s="30"/>
      <c r="H469" s="30"/>
      <c r="I469" s="30"/>
      <c r="J469" s="30"/>
      <c r="K469" s="30"/>
      <c r="L469" s="30"/>
      <c r="M469" s="30"/>
      <c r="N469" s="30"/>
      <c r="O469" s="30"/>
      <c r="P469" s="30"/>
    </row>
    <row r="470" spans="1:16" x14ac:dyDescent="0.35">
      <c r="A470" s="30"/>
      <c r="B470" s="30"/>
      <c r="C470" s="30"/>
      <c r="D470" s="30"/>
      <c r="E470" s="30"/>
      <c r="F470" s="30"/>
      <c r="G470" s="30"/>
      <c r="H470" s="30"/>
      <c r="I470" s="30"/>
      <c r="J470" s="30"/>
      <c r="K470" s="30"/>
      <c r="L470" s="30"/>
      <c r="M470" s="30"/>
      <c r="N470" s="30"/>
      <c r="O470" s="30"/>
      <c r="P470" s="30"/>
    </row>
    <row r="471" spans="1:16" x14ac:dyDescent="0.35">
      <c r="A471" s="30"/>
      <c r="B471" s="30"/>
      <c r="C471" s="30"/>
      <c r="D471" s="30"/>
      <c r="E471" s="30"/>
      <c r="F471" s="30"/>
      <c r="G471" s="30"/>
      <c r="H471" s="30"/>
      <c r="I471" s="30"/>
      <c r="J471" s="30"/>
      <c r="K471" s="30"/>
      <c r="L471" s="30"/>
      <c r="M471" s="30"/>
      <c r="N471" s="30"/>
      <c r="O471" s="30"/>
      <c r="P471" s="30"/>
    </row>
    <row r="472" spans="1:16" x14ac:dyDescent="0.35">
      <c r="A472" s="30"/>
      <c r="B472" s="30"/>
      <c r="C472" s="30"/>
      <c r="D472" s="30"/>
      <c r="E472" s="30"/>
      <c r="F472" s="30"/>
      <c r="G472" s="30"/>
      <c r="H472" s="30"/>
      <c r="I472" s="30"/>
      <c r="J472" s="30"/>
      <c r="K472" s="30"/>
      <c r="L472" s="30"/>
      <c r="M472" s="30"/>
      <c r="N472" s="30"/>
      <c r="O472" s="30"/>
      <c r="P472" s="30"/>
    </row>
    <row r="473" spans="1:16" x14ac:dyDescent="0.35">
      <c r="A473" s="30"/>
      <c r="B473" s="30"/>
      <c r="C473" s="30"/>
      <c r="D473" s="30"/>
      <c r="E473" s="30"/>
      <c r="F473" s="30"/>
      <c r="G473" s="30"/>
      <c r="H473" s="30"/>
      <c r="I473" s="30"/>
      <c r="J473" s="30"/>
      <c r="K473" s="30"/>
      <c r="L473" s="30"/>
      <c r="M473" s="30"/>
      <c r="N473" s="30"/>
      <c r="O473" s="30"/>
      <c r="P473" s="30"/>
    </row>
    <row r="474" spans="1:16" x14ac:dyDescent="0.35">
      <c r="A474" s="30"/>
      <c r="B474" s="30"/>
      <c r="C474" s="30"/>
      <c r="D474" s="30"/>
      <c r="E474" s="30"/>
      <c r="F474" s="30"/>
      <c r="G474" s="30"/>
      <c r="H474" s="30"/>
      <c r="I474" s="30"/>
      <c r="J474" s="30"/>
      <c r="K474" s="30"/>
      <c r="L474" s="30"/>
      <c r="M474" s="30"/>
      <c r="N474" s="30"/>
      <c r="O474" s="30"/>
      <c r="P474" s="30"/>
    </row>
    <row r="475" spans="1:16" x14ac:dyDescent="0.35">
      <c r="A475" s="30"/>
      <c r="B475" s="30"/>
      <c r="C475" s="30"/>
      <c r="D475" s="30"/>
      <c r="E475" s="30"/>
      <c r="F475" s="30"/>
      <c r="G475" s="30"/>
      <c r="H475" s="30"/>
      <c r="I475" s="30"/>
      <c r="J475" s="30"/>
      <c r="K475" s="30"/>
      <c r="L475" s="30"/>
      <c r="M475" s="30"/>
      <c r="N475" s="30"/>
      <c r="O475" s="30"/>
      <c r="P475" s="30"/>
    </row>
    <row r="476" spans="1:16" x14ac:dyDescent="0.35">
      <c r="A476" s="30"/>
      <c r="B476" s="30"/>
      <c r="C476" s="30"/>
      <c r="D476" s="30"/>
      <c r="E476" s="30"/>
      <c r="F476" s="30"/>
      <c r="G476" s="30"/>
      <c r="H476" s="30"/>
      <c r="I476" s="30"/>
      <c r="J476" s="30"/>
      <c r="K476" s="30"/>
      <c r="L476" s="30"/>
      <c r="M476" s="30"/>
      <c r="N476" s="30"/>
      <c r="O476" s="30"/>
      <c r="P476" s="30"/>
    </row>
    <row r="477" spans="1:16" x14ac:dyDescent="0.35">
      <c r="A477" s="30"/>
      <c r="B477" s="30"/>
      <c r="C477" s="30"/>
      <c r="D477" s="30"/>
      <c r="E477" s="30"/>
      <c r="F477" s="30"/>
      <c r="G477" s="30"/>
      <c r="H477" s="30"/>
      <c r="I477" s="30"/>
      <c r="J477" s="30"/>
      <c r="K477" s="30"/>
      <c r="L477" s="30"/>
      <c r="M477" s="30"/>
      <c r="N477" s="30"/>
      <c r="O477" s="30"/>
      <c r="P477" s="30"/>
    </row>
    <row r="478" spans="1:16" x14ac:dyDescent="0.35">
      <c r="A478" s="30"/>
      <c r="B478" s="30"/>
      <c r="C478" s="30"/>
      <c r="D478" s="30"/>
      <c r="E478" s="30"/>
      <c r="F478" s="30"/>
      <c r="G478" s="30"/>
      <c r="H478" s="30"/>
      <c r="I478" s="30"/>
      <c r="J478" s="30"/>
      <c r="K478" s="30"/>
      <c r="L478" s="30"/>
      <c r="M478" s="30"/>
      <c r="N478" s="30"/>
      <c r="O478" s="30"/>
      <c r="P478" s="30"/>
    </row>
    <row r="479" spans="1:16" x14ac:dyDescent="0.35">
      <c r="A479" s="30"/>
      <c r="B479" s="30"/>
      <c r="C479" s="30"/>
      <c r="D479" s="30"/>
      <c r="E479" s="30"/>
      <c r="F479" s="30"/>
      <c r="G479" s="30"/>
      <c r="H479" s="30"/>
      <c r="I479" s="30"/>
      <c r="J479" s="30"/>
      <c r="K479" s="30"/>
      <c r="L479" s="30"/>
      <c r="M479" s="30"/>
      <c r="N479" s="30"/>
      <c r="O479" s="30"/>
      <c r="P479" s="30"/>
    </row>
    <row r="480" spans="1:16" x14ac:dyDescent="0.35">
      <c r="A480" s="30"/>
      <c r="B480" s="30"/>
      <c r="C480" s="30"/>
      <c r="D480" s="30"/>
      <c r="E480" s="30"/>
      <c r="F480" s="30"/>
      <c r="G480" s="30"/>
      <c r="H480" s="30"/>
      <c r="I480" s="30"/>
      <c r="J480" s="30"/>
      <c r="K480" s="30"/>
      <c r="L480" s="30"/>
      <c r="M480" s="30"/>
      <c r="N480" s="30"/>
      <c r="O480" s="30"/>
      <c r="P480" s="30"/>
    </row>
    <row r="481" spans="1:16" x14ac:dyDescent="0.35">
      <c r="A481" s="30"/>
      <c r="B481" s="30"/>
      <c r="C481" s="30"/>
      <c r="D481" s="30"/>
      <c r="E481" s="30"/>
      <c r="F481" s="30"/>
      <c r="G481" s="30"/>
      <c r="H481" s="30"/>
      <c r="I481" s="30"/>
      <c r="J481" s="30"/>
      <c r="K481" s="30"/>
      <c r="L481" s="30"/>
      <c r="M481" s="30"/>
      <c r="N481" s="30"/>
      <c r="O481" s="30"/>
      <c r="P481" s="30"/>
    </row>
    <row r="482" spans="1:16" x14ac:dyDescent="0.35">
      <c r="A482" s="30"/>
      <c r="B482" s="30"/>
      <c r="C482" s="30"/>
      <c r="D482" s="30"/>
      <c r="E482" s="30"/>
      <c r="F482" s="30"/>
      <c r="G482" s="30"/>
      <c r="H482" s="30"/>
      <c r="I482" s="30"/>
      <c r="J482" s="30"/>
      <c r="K482" s="30"/>
      <c r="L482" s="30"/>
      <c r="M482" s="30"/>
      <c r="N482" s="30"/>
      <c r="O482" s="30"/>
      <c r="P482" s="30"/>
    </row>
    <row r="483" spans="1:16" x14ac:dyDescent="0.35">
      <c r="A483" s="30"/>
      <c r="B483" s="30"/>
      <c r="C483" s="30"/>
      <c r="D483" s="30"/>
      <c r="E483" s="30"/>
      <c r="F483" s="30"/>
      <c r="G483" s="30"/>
      <c r="H483" s="30"/>
      <c r="I483" s="30"/>
      <c r="J483" s="30"/>
      <c r="K483" s="30"/>
      <c r="L483" s="30"/>
      <c r="M483" s="30"/>
      <c r="N483" s="30"/>
      <c r="O483" s="30"/>
      <c r="P483" s="30"/>
    </row>
    <row r="484" spans="1:16" x14ac:dyDescent="0.35">
      <c r="A484" s="30"/>
      <c r="B484" s="30"/>
      <c r="C484" s="30"/>
      <c r="D484" s="30"/>
      <c r="E484" s="30"/>
      <c r="F484" s="30"/>
      <c r="G484" s="30"/>
      <c r="H484" s="30"/>
      <c r="I484" s="30"/>
      <c r="J484" s="30"/>
      <c r="K484" s="30"/>
      <c r="L484" s="30"/>
      <c r="M484" s="30"/>
      <c r="N484" s="30"/>
      <c r="O484" s="30"/>
      <c r="P484" s="30"/>
    </row>
    <row r="485" spans="1:16" x14ac:dyDescent="0.35">
      <c r="A485" s="30"/>
      <c r="B485" s="30"/>
      <c r="C485" s="30"/>
      <c r="D485" s="30"/>
      <c r="E485" s="30"/>
      <c r="F485" s="30"/>
      <c r="G485" s="30"/>
      <c r="H485" s="30"/>
      <c r="I485" s="30"/>
      <c r="J485" s="30"/>
      <c r="K485" s="30"/>
      <c r="L485" s="30"/>
      <c r="M485" s="30"/>
      <c r="N485" s="30"/>
      <c r="O485" s="30"/>
      <c r="P485" s="30"/>
    </row>
    <row r="486" spans="1:16" x14ac:dyDescent="0.35">
      <c r="A486" s="30"/>
      <c r="B486" s="30"/>
      <c r="C486" s="30"/>
      <c r="D486" s="30"/>
      <c r="E486" s="30"/>
      <c r="F486" s="30"/>
      <c r="G486" s="30"/>
      <c r="H486" s="30"/>
      <c r="I486" s="30"/>
      <c r="J486" s="30"/>
      <c r="K486" s="30"/>
      <c r="L486" s="30"/>
      <c r="M486" s="30"/>
      <c r="N486" s="30"/>
      <c r="O486" s="30"/>
      <c r="P486" s="30"/>
    </row>
    <row r="487" spans="1:16" x14ac:dyDescent="0.35">
      <c r="A487" s="30"/>
      <c r="B487" s="30"/>
      <c r="C487" s="30"/>
      <c r="D487" s="30"/>
      <c r="E487" s="30"/>
      <c r="F487" s="30"/>
      <c r="G487" s="30"/>
      <c r="H487" s="30"/>
      <c r="I487" s="30"/>
      <c r="J487" s="30"/>
      <c r="K487" s="30"/>
      <c r="L487" s="30"/>
      <c r="M487" s="30"/>
      <c r="N487" s="30"/>
      <c r="O487" s="30"/>
      <c r="P487" s="30"/>
    </row>
    <row r="488" spans="1:16" x14ac:dyDescent="0.35">
      <c r="A488" s="30"/>
      <c r="B488" s="30"/>
      <c r="C488" s="30"/>
      <c r="D488" s="30"/>
      <c r="E488" s="30"/>
      <c r="F488" s="30"/>
      <c r="G488" s="30"/>
      <c r="H488" s="30"/>
      <c r="I488" s="30"/>
      <c r="J488" s="30"/>
      <c r="K488" s="30"/>
      <c r="L488" s="30"/>
      <c r="M488" s="30"/>
      <c r="N488" s="30"/>
      <c r="O488" s="30"/>
      <c r="P488" s="30"/>
    </row>
    <row r="489" spans="1:16" x14ac:dyDescent="0.35">
      <c r="A489" s="30"/>
      <c r="B489" s="30"/>
      <c r="C489" s="30"/>
      <c r="D489" s="30"/>
      <c r="E489" s="30"/>
      <c r="F489" s="30"/>
      <c r="G489" s="30"/>
      <c r="H489" s="30"/>
      <c r="I489" s="30"/>
      <c r="J489" s="30"/>
      <c r="K489" s="30"/>
      <c r="L489" s="30"/>
      <c r="M489" s="30"/>
      <c r="N489" s="30"/>
      <c r="O489" s="30"/>
      <c r="P489" s="30"/>
    </row>
    <row r="490" spans="1:16" x14ac:dyDescent="0.35">
      <c r="A490" s="30"/>
      <c r="B490" s="30"/>
      <c r="C490" s="30"/>
      <c r="D490" s="30"/>
      <c r="E490" s="30"/>
      <c r="F490" s="30"/>
      <c r="G490" s="30"/>
      <c r="H490" s="30"/>
      <c r="I490" s="30"/>
      <c r="J490" s="30"/>
      <c r="K490" s="30"/>
      <c r="L490" s="30"/>
      <c r="M490" s="30"/>
      <c r="N490" s="30"/>
      <c r="O490" s="30"/>
      <c r="P490" s="30"/>
    </row>
    <row r="491" spans="1:16" x14ac:dyDescent="0.35">
      <c r="A491" s="30"/>
      <c r="B491" s="30"/>
      <c r="C491" s="30"/>
      <c r="D491" s="30"/>
      <c r="E491" s="30"/>
      <c r="F491" s="30"/>
      <c r="G491" s="30"/>
      <c r="H491" s="30"/>
      <c r="I491" s="30"/>
      <c r="J491" s="30"/>
      <c r="K491" s="30"/>
      <c r="L491" s="30"/>
      <c r="M491" s="30"/>
      <c r="N491" s="30"/>
      <c r="O491" s="30"/>
      <c r="P491" s="30"/>
    </row>
    <row r="492" spans="1:16" x14ac:dyDescent="0.35">
      <c r="A492" s="30"/>
      <c r="B492" s="30"/>
      <c r="C492" s="30"/>
      <c r="D492" s="30"/>
      <c r="E492" s="30"/>
      <c r="F492" s="30"/>
      <c r="G492" s="30"/>
      <c r="H492" s="30"/>
      <c r="I492" s="30"/>
      <c r="J492" s="30"/>
      <c r="K492" s="30"/>
      <c r="L492" s="30"/>
      <c r="M492" s="30"/>
      <c r="N492" s="30"/>
      <c r="O492" s="30"/>
      <c r="P492" s="30"/>
    </row>
    <row r="493" spans="1:16" x14ac:dyDescent="0.35">
      <c r="A493" s="30"/>
      <c r="B493" s="30"/>
      <c r="C493" s="30"/>
      <c r="D493" s="30"/>
      <c r="E493" s="30"/>
      <c r="F493" s="30"/>
      <c r="G493" s="30"/>
      <c r="H493" s="30"/>
      <c r="I493" s="30"/>
      <c r="J493" s="30"/>
      <c r="K493" s="30"/>
      <c r="L493" s="30"/>
      <c r="M493" s="30"/>
      <c r="N493" s="30"/>
      <c r="O493" s="30"/>
      <c r="P493" s="30"/>
    </row>
    <row r="494" spans="1:16" x14ac:dyDescent="0.35">
      <c r="A494" s="30"/>
      <c r="B494" s="30"/>
      <c r="C494" s="30"/>
      <c r="D494" s="30"/>
      <c r="E494" s="30"/>
      <c r="F494" s="30"/>
      <c r="G494" s="30"/>
      <c r="H494" s="30"/>
      <c r="I494" s="30"/>
      <c r="J494" s="30"/>
      <c r="K494" s="30"/>
      <c r="L494" s="30"/>
      <c r="M494" s="30"/>
      <c r="N494" s="30"/>
      <c r="O494" s="30"/>
      <c r="P494" s="30"/>
    </row>
    <row r="495" spans="1:16" x14ac:dyDescent="0.35">
      <c r="A495" s="30"/>
      <c r="B495" s="30"/>
      <c r="C495" s="30"/>
      <c r="D495" s="30"/>
      <c r="E495" s="30"/>
      <c r="F495" s="30"/>
      <c r="G495" s="30"/>
      <c r="H495" s="30"/>
      <c r="I495" s="30"/>
      <c r="J495" s="30"/>
      <c r="K495" s="30"/>
      <c r="L495" s="30"/>
      <c r="M495" s="30"/>
      <c r="N495" s="30"/>
      <c r="O495" s="30"/>
      <c r="P495" s="30"/>
    </row>
    <row r="496" spans="1:16" x14ac:dyDescent="0.35">
      <c r="A496" s="30"/>
      <c r="B496" s="30"/>
      <c r="C496" s="30"/>
      <c r="D496" s="30"/>
      <c r="E496" s="30"/>
      <c r="F496" s="30"/>
      <c r="G496" s="30"/>
      <c r="H496" s="30"/>
      <c r="I496" s="30"/>
      <c r="J496" s="30"/>
      <c r="K496" s="30"/>
      <c r="L496" s="30"/>
      <c r="M496" s="30"/>
      <c r="N496" s="30"/>
      <c r="O496" s="30"/>
      <c r="P496" s="30"/>
    </row>
    <row r="497" spans="1:16" x14ac:dyDescent="0.35">
      <c r="A497" s="30"/>
      <c r="B497" s="30"/>
      <c r="C497" s="30"/>
      <c r="D497" s="30"/>
      <c r="E497" s="30"/>
      <c r="F497" s="30"/>
      <c r="G497" s="30"/>
      <c r="H497" s="30"/>
      <c r="I497" s="30"/>
      <c r="J497" s="30"/>
      <c r="K497" s="30"/>
      <c r="L497" s="30"/>
      <c r="M497" s="30"/>
      <c r="N497" s="30"/>
      <c r="O497" s="30"/>
      <c r="P497" s="30"/>
    </row>
    <row r="498" spans="1:16" x14ac:dyDescent="0.35">
      <c r="A498" s="30"/>
      <c r="B498" s="30"/>
      <c r="C498" s="30"/>
      <c r="D498" s="30"/>
      <c r="E498" s="30"/>
      <c r="F498" s="30"/>
      <c r="G498" s="30"/>
      <c r="H498" s="30"/>
      <c r="I498" s="30"/>
      <c r="J498" s="30"/>
      <c r="K498" s="30"/>
      <c r="L498" s="30"/>
      <c r="M498" s="30"/>
      <c r="N498" s="30"/>
      <c r="O498" s="30"/>
      <c r="P498" s="30"/>
    </row>
    <row r="499" spans="1:16" x14ac:dyDescent="0.35">
      <c r="A499" s="30"/>
      <c r="B499" s="30"/>
      <c r="C499" s="30"/>
      <c r="D499" s="30"/>
      <c r="E499" s="30"/>
      <c r="F499" s="30"/>
      <c r="G499" s="30"/>
      <c r="H499" s="30"/>
      <c r="I499" s="30"/>
      <c r="J499" s="30"/>
      <c r="K499" s="30"/>
      <c r="L499" s="30"/>
      <c r="M499" s="30"/>
      <c r="N499" s="30"/>
      <c r="O499" s="30"/>
      <c r="P499" s="30"/>
    </row>
    <row r="500" spans="1:16" x14ac:dyDescent="0.35">
      <c r="A500" s="30"/>
      <c r="B500" s="30"/>
      <c r="C500" s="30"/>
      <c r="D500" s="30"/>
      <c r="E500" s="30"/>
      <c r="F500" s="30"/>
      <c r="G500" s="30"/>
      <c r="H500" s="30"/>
      <c r="I500" s="30"/>
      <c r="J500" s="30"/>
      <c r="K500" s="30"/>
      <c r="L500" s="30"/>
      <c r="M500" s="30"/>
      <c r="N500" s="30"/>
      <c r="O500" s="30"/>
      <c r="P500" s="30"/>
    </row>
    <row r="501" spans="1:16" x14ac:dyDescent="0.35">
      <c r="A501" s="30"/>
      <c r="B501" s="30"/>
      <c r="C501" s="30"/>
      <c r="D501" s="30"/>
      <c r="E501" s="30"/>
      <c r="F501" s="30"/>
      <c r="G501" s="30"/>
      <c r="H501" s="30"/>
      <c r="I501" s="30"/>
      <c r="J501" s="30"/>
      <c r="K501" s="30"/>
      <c r="L501" s="30"/>
      <c r="M501" s="30"/>
      <c r="N501" s="30"/>
      <c r="O501" s="30"/>
      <c r="P501" s="30"/>
    </row>
    <row r="502" spans="1:16" x14ac:dyDescent="0.35">
      <c r="A502" s="30"/>
      <c r="B502" s="30"/>
      <c r="C502" s="30"/>
      <c r="D502" s="30"/>
      <c r="E502" s="30"/>
      <c r="F502" s="30"/>
      <c r="G502" s="30"/>
      <c r="H502" s="30"/>
      <c r="I502" s="30"/>
      <c r="J502" s="30"/>
      <c r="K502" s="30"/>
      <c r="L502" s="30"/>
      <c r="M502" s="30"/>
      <c r="N502" s="30"/>
      <c r="O502" s="30"/>
      <c r="P502" s="30"/>
    </row>
    <row r="503" spans="1:16" x14ac:dyDescent="0.35">
      <c r="A503" s="30"/>
      <c r="B503" s="30"/>
      <c r="C503" s="30"/>
      <c r="D503" s="30"/>
      <c r="E503" s="30"/>
      <c r="F503" s="30"/>
      <c r="G503" s="30"/>
      <c r="H503" s="30"/>
      <c r="I503" s="30"/>
      <c r="J503" s="30"/>
      <c r="K503" s="30"/>
      <c r="L503" s="30"/>
      <c r="M503" s="30"/>
      <c r="N503" s="30"/>
      <c r="O503" s="30"/>
      <c r="P503" s="30"/>
    </row>
    <row r="504" spans="1:16" x14ac:dyDescent="0.35">
      <c r="A504" s="30"/>
      <c r="B504" s="30"/>
      <c r="C504" s="30"/>
      <c r="D504" s="30"/>
      <c r="E504" s="30"/>
      <c r="F504" s="30"/>
      <c r="G504" s="30"/>
      <c r="H504" s="30"/>
      <c r="I504" s="30"/>
      <c r="J504" s="30"/>
      <c r="K504" s="30"/>
      <c r="L504" s="30"/>
      <c r="M504" s="30"/>
      <c r="N504" s="30"/>
      <c r="O504" s="30"/>
      <c r="P504" s="30"/>
    </row>
    <row r="505" spans="1:16" x14ac:dyDescent="0.35">
      <c r="A505" s="30"/>
      <c r="B505" s="30"/>
      <c r="C505" s="30"/>
      <c r="D505" s="30"/>
      <c r="E505" s="30"/>
      <c r="F505" s="30"/>
      <c r="G505" s="30"/>
      <c r="H505" s="30"/>
      <c r="I505" s="30"/>
      <c r="J505" s="30"/>
      <c r="K505" s="30"/>
      <c r="L505" s="30"/>
      <c r="M505" s="30"/>
      <c r="N505" s="30"/>
      <c r="O505" s="30"/>
      <c r="P505" s="30"/>
    </row>
    <row r="506" spans="1:16" x14ac:dyDescent="0.35">
      <c r="A506" s="30"/>
      <c r="B506" s="30"/>
      <c r="C506" s="30"/>
      <c r="D506" s="30"/>
      <c r="E506" s="30"/>
      <c r="F506" s="30"/>
      <c r="G506" s="30"/>
      <c r="H506" s="30"/>
      <c r="I506" s="30"/>
      <c r="J506" s="30"/>
      <c r="K506" s="30"/>
      <c r="L506" s="30"/>
      <c r="M506" s="30"/>
      <c r="N506" s="30"/>
      <c r="O506" s="30"/>
      <c r="P506" s="30"/>
    </row>
    <row r="507" spans="1:16" x14ac:dyDescent="0.35">
      <c r="A507" s="30"/>
      <c r="B507" s="30"/>
      <c r="C507" s="30"/>
      <c r="D507" s="30"/>
      <c r="E507" s="30"/>
      <c r="F507" s="30"/>
      <c r="G507" s="30"/>
      <c r="H507" s="30"/>
      <c r="I507" s="30"/>
      <c r="J507" s="30"/>
      <c r="K507" s="30"/>
      <c r="L507" s="30"/>
      <c r="M507" s="30"/>
      <c r="N507" s="30"/>
      <c r="O507" s="30"/>
      <c r="P507" s="30"/>
    </row>
    <row r="508" spans="1:16" x14ac:dyDescent="0.35">
      <c r="A508" s="30"/>
      <c r="B508" s="30"/>
      <c r="C508" s="30"/>
      <c r="D508" s="30"/>
      <c r="E508" s="30"/>
      <c r="F508" s="30"/>
      <c r="G508" s="30"/>
      <c r="H508" s="30"/>
      <c r="I508" s="30"/>
      <c r="J508" s="30"/>
      <c r="K508" s="30"/>
      <c r="L508" s="30"/>
      <c r="M508" s="30"/>
      <c r="N508" s="30"/>
      <c r="O508" s="30"/>
      <c r="P508" s="30"/>
    </row>
    <row r="509" spans="1:16" x14ac:dyDescent="0.35">
      <c r="A509" s="30"/>
      <c r="B509" s="30"/>
      <c r="C509" s="30"/>
      <c r="D509" s="30"/>
      <c r="E509" s="30"/>
      <c r="F509" s="30"/>
      <c r="G509" s="30"/>
      <c r="H509" s="30"/>
      <c r="I509" s="30"/>
      <c r="J509" s="30"/>
      <c r="K509" s="30"/>
      <c r="L509" s="30"/>
      <c r="M509" s="30"/>
      <c r="N509" s="30"/>
      <c r="O509" s="30"/>
      <c r="P509" s="30"/>
    </row>
    <row r="510" spans="1:16" x14ac:dyDescent="0.35">
      <c r="A510" s="30"/>
      <c r="B510" s="30"/>
      <c r="C510" s="30"/>
      <c r="D510" s="30"/>
      <c r="E510" s="30"/>
      <c r="F510" s="30"/>
      <c r="G510" s="30"/>
      <c r="H510" s="30"/>
      <c r="I510" s="30"/>
      <c r="J510" s="30"/>
      <c r="K510" s="30"/>
      <c r="L510" s="30"/>
      <c r="M510" s="30"/>
      <c r="N510" s="30"/>
      <c r="O510" s="30"/>
      <c r="P510" s="30"/>
    </row>
    <row r="511" spans="1:16" x14ac:dyDescent="0.35">
      <c r="A511" s="30"/>
      <c r="B511" s="30"/>
      <c r="C511" s="30"/>
      <c r="D511" s="30"/>
      <c r="E511" s="30"/>
      <c r="F511" s="30"/>
      <c r="G511" s="30"/>
      <c r="H511" s="30"/>
      <c r="I511" s="30"/>
      <c r="J511" s="30"/>
      <c r="K511" s="30"/>
      <c r="L511" s="30"/>
      <c r="M511" s="30"/>
      <c r="N511" s="30"/>
      <c r="O511" s="30"/>
      <c r="P511" s="30"/>
    </row>
    <row r="512" spans="1:16" x14ac:dyDescent="0.35">
      <c r="A512" s="30"/>
      <c r="B512" s="30"/>
      <c r="C512" s="30"/>
      <c r="D512" s="30"/>
      <c r="E512" s="30"/>
      <c r="F512" s="30"/>
      <c r="G512" s="30"/>
      <c r="H512" s="30"/>
      <c r="I512" s="30"/>
      <c r="J512" s="30"/>
      <c r="K512" s="30"/>
      <c r="L512" s="30"/>
      <c r="M512" s="30"/>
      <c r="N512" s="30"/>
      <c r="O512" s="30"/>
      <c r="P512" s="30"/>
    </row>
    <row r="513" spans="1:16" x14ac:dyDescent="0.35">
      <c r="A513" s="30"/>
      <c r="B513" s="30"/>
      <c r="C513" s="30"/>
      <c r="D513" s="30"/>
      <c r="E513" s="30"/>
      <c r="F513" s="30"/>
      <c r="G513" s="30"/>
      <c r="H513" s="30"/>
      <c r="I513" s="30"/>
      <c r="J513" s="30"/>
      <c r="K513" s="30"/>
      <c r="L513" s="30"/>
      <c r="M513" s="30"/>
      <c r="N513" s="30"/>
      <c r="O513" s="30"/>
      <c r="P513" s="30"/>
    </row>
    <row r="514" spans="1:16" x14ac:dyDescent="0.35">
      <c r="A514" s="30"/>
      <c r="B514" s="30"/>
      <c r="C514" s="30"/>
      <c r="D514" s="30"/>
      <c r="E514" s="30"/>
      <c r="F514" s="30"/>
      <c r="G514" s="30"/>
      <c r="H514" s="30"/>
      <c r="I514" s="30"/>
      <c r="J514" s="30"/>
      <c r="K514" s="30"/>
      <c r="L514" s="30"/>
      <c r="M514" s="30"/>
      <c r="N514" s="30"/>
      <c r="O514" s="30"/>
      <c r="P514" s="30"/>
    </row>
    <row r="515" spans="1:16" x14ac:dyDescent="0.35">
      <c r="A515" s="30"/>
      <c r="B515" s="30"/>
      <c r="C515" s="30"/>
      <c r="D515" s="30"/>
      <c r="E515" s="30"/>
      <c r="F515" s="30"/>
      <c r="G515" s="30"/>
      <c r="H515" s="30"/>
      <c r="I515" s="30"/>
      <c r="J515" s="30"/>
      <c r="K515" s="30"/>
      <c r="L515" s="30"/>
      <c r="M515" s="30"/>
      <c r="N515" s="30"/>
      <c r="O515" s="30"/>
      <c r="P515" s="30"/>
    </row>
    <row r="516" spans="1:16" x14ac:dyDescent="0.35">
      <c r="A516" s="30"/>
      <c r="B516" s="30"/>
      <c r="C516" s="30"/>
      <c r="D516" s="30"/>
      <c r="E516" s="30"/>
      <c r="F516" s="30"/>
      <c r="G516" s="30"/>
      <c r="H516" s="30"/>
      <c r="I516" s="30"/>
      <c r="J516" s="30"/>
      <c r="K516" s="30"/>
      <c r="L516" s="30"/>
      <c r="M516" s="30"/>
      <c r="N516" s="30"/>
      <c r="O516" s="30"/>
      <c r="P516" s="30"/>
    </row>
    <row r="517" spans="1:16" x14ac:dyDescent="0.35">
      <c r="A517" s="30"/>
      <c r="B517" s="30"/>
      <c r="C517" s="30"/>
      <c r="D517" s="30"/>
      <c r="E517" s="30"/>
      <c r="F517" s="30"/>
      <c r="G517" s="30"/>
      <c r="H517" s="30"/>
      <c r="I517" s="30"/>
      <c r="J517" s="30"/>
      <c r="K517" s="30"/>
      <c r="L517" s="30"/>
      <c r="M517" s="30"/>
      <c r="N517" s="30"/>
      <c r="O517" s="30"/>
      <c r="P517" s="30"/>
    </row>
    <row r="518" spans="1:16" x14ac:dyDescent="0.35">
      <c r="A518" s="30"/>
      <c r="B518" s="30"/>
      <c r="C518" s="30"/>
      <c r="D518" s="30"/>
      <c r="E518" s="30"/>
      <c r="F518" s="30"/>
      <c r="G518" s="30"/>
      <c r="H518" s="30"/>
      <c r="I518" s="30"/>
      <c r="J518" s="30"/>
      <c r="K518" s="30"/>
      <c r="L518" s="30"/>
      <c r="M518" s="30"/>
      <c r="N518" s="30"/>
      <c r="O518" s="30"/>
      <c r="P518" s="30"/>
    </row>
    <row r="519" spans="1:16" x14ac:dyDescent="0.35">
      <c r="A519" s="30"/>
      <c r="B519" s="30"/>
      <c r="C519" s="30"/>
      <c r="D519" s="30"/>
      <c r="E519" s="30"/>
      <c r="F519" s="30"/>
      <c r="G519" s="30"/>
      <c r="H519" s="30"/>
      <c r="I519" s="30"/>
      <c r="J519" s="30"/>
      <c r="K519" s="30"/>
      <c r="L519" s="30"/>
      <c r="M519" s="30"/>
      <c r="N519" s="30"/>
      <c r="O519" s="30"/>
      <c r="P519" s="30"/>
    </row>
    <row r="520" spans="1:16" x14ac:dyDescent="0.35">
      <c r="A520" s="30"/>
      <c r="B520" s="30"/>
      <c r="C520" s="30"/>
      <c r="D520" s="30"/>
      <c r="E520" s="30"/>
      <c r="F520" s="30"/>
      <c r="G520" s="30"/>
      <c r="H520" s="30"/>
      <c r="I520" s="30"/>
      <c r="J520" s="30"/>
      <c r="K520" s="30"/>
      <c r="L520" s="30"/>
      <c r="M520" s="30"/>
      <c r="N520" s="30"/>
      <c r="O520" s="30"/>
      <c r="P520" s="30"/>
    </row>
    <row r="521" spans="1:16" x14ac:dyDescent="0.35">
      <c r="A521" s="30"/>
      <c r="B521" s="30"/>
      <c r="C521" s="30"/>
      <c r="D521" s="30"/>
      <c r="E521" s="30"/>
      <c r="F521" s="30"/>
      <c r="G521" s="30"/>
      <c r="H521" s="30"/>
      <c r="I521" s="30"/>
      <c r="J521" s="30"/>
      <c r="K521" s="30"/>
      <c r="L521" s="30"/>
      <c r="M521" s="30"/>
      <c r="N521" s="30"/>
      <c r="O521" s="30"/>
      <c r="P521" s="30"/>
    </row>
    <row r="522" spans="1:16" x14ac:dyDescent="0.35">
      <c r="A522" s="30"/>
      <c r="B522" s="30"/>
      <c r="C522" s="30"/>
      <c r="D522" s="30"/>
      <c r="E522" s="30"/>
      <c r="F522" s="30"/>
      <c r="G522" s="30"/>
      <c r="H522" s="30"/>
      <c r="I522" s="30"/>
      <c r="J522" s="30"/>
      <c r="K522" s="30"/>
      <c r="L522" s="30"/>
      <c r="M522" s="30"/>
      <c r="N522" s="30"/>
      <c r="O522" s="30"/>
      <c r="P522" s="30"/>
    </row>
    <row r="523" spans="1:16" x14ac:dyDescent="0.35">
      <c r="A523" s="30"/>
      <c r="B523" s="30"/>
      <c r="C523" s="30"/>
      <c r="D523" s="30"/>
      <c r="E523" s="30"/>
      <c r="F523" s="30"/>
      <c r="G523" s="30"/>
      <c r="H523" s="30"/>
      <c r="I523" s="30"/>
      <c r="J523" s="30"/>
      <c r="K523" s="30"/>
      <c r="L523" s="30"/>
      <c r="M523" s="30"/>
      <c r="N523" s="30"/>
      <c r="O523" s="30"/>
      <c r="P523" s="30"/>
    </row>
    <row r="524" spans="1:16" x14ac:dyDescent="0.35">
      <c r="A524" s="30"/>
      <c r="B524" s="30"/>
      <c r="C524" s="30"/>
      <c r="D524" s="30"/>
      <c r="E524" s="30"/>
      <c r="F524" s="30"/>
      <c r="G524" s="30"/>
      <c r="H524" s="30"/>
      <c r="I524" s="30"/>
      <c r="J524" s="30"/>
      <c r="K524" s="30"/>
      <c r="L524" s="30"/>
      <c r="M524" s="30"/>
      <c r="N524" s="30"/>
      <c r="O524" s="30"/>
      <c r="P524" s="30"/>
    </row>
    <row r="525" spans="1:16" x14ac:dyDescent="0.35">
      <c r="A525" s="30"/>
      <c r="B525" s="30"/>
      <c r="C525" s="30"/>
      <c r="D525" s="30"/>
      <c r="E525" s="30"/>
      <c r="F525" s="30"/>
      <c r="G525" s="30"/>
      <c r="H525" s="30"/>
      <c r="I525" s="30"/>
      <c r="J525" s="30"/>
      <c r="K525" s="30"/>
      <c r="L525" s="30"/>
      <c r="M525" s="30"/>
      <c r="N525" s="30"/>
      <c r="O525" s="30"/>
      <c r="P525" s="30"/>
    </row>
    <row r="526" spans="1:16" x14ac:dyDescent="0.35">
      <c r="A526" s="30"/>
      <c r="B526" s="30"/>
      <c r="C526" s="30"/>
      <c r="D526" s="30"/>
      <c r="E526" s="30"/>
      <c r="F526" s="30"/>
      <c r="G526" s="30"/>
      <c r="H526" s="30"/>
      <c r="I526" s="30"/>
      <c r="J526" s="30"/>
      <c r="K526" s="30"/>
      <c r="L526" s="30"/>
      <c r="M526" s="30"/>
      <c r="N526" s="30"/>
      <c r="O526" s="30"/>
      <c r="P526" s="30"/>
    </row>
    <row r="527" spans="1:16" x14ac:dyDescent="0.35">
      <c r="A527" s="30"/>
      <c r="B527" s="30"/>
      <c r="C527" s="30"/>
      <c r="D527" s="30"/>
      <c r="E527" s="30"/>
      <c r="F527" s="30"/>
      <c r="G527" s="30"/>
      <c r="H527" s="30"/>
      <c r="I527" s="30"/>
      <c r="J527" s="30"/>
      <c r="K527" s="30"/>
      <c r="L527" s="30"/>
      <c r="M527" s="30"/>
      <c r="N527" s="30"/>
      <c r="O527" s="30"/>
      <c r="P527" s="30"/>
    </row>
    <row r="528" spans="1:16" x14ac:dyDescent="0.35">
      <c r="A528" s="30"/>
      <c r="B528" s="30"/>
      <c r="C528" s="30"/>
      <c r="D528" s="30"/>
      <c r="E528" s="30"/>
      <c r="F528" s="30"/>
      <c r="G528" s="30"/>
      <c r="H528" s="30"/>
      <c r="I528" s="30"/>
      <c r="J528" s="30"/>
      <c r="K528" s="30"/>
      <c r="L528" s="30"/>
      <c r="M528" s="30"/>
      <c r="N528" s="30"/>
      <c r="O528" s="30"/>
      <c r="P528" s="30"/>
    </row>
    <row r="529" spans="1:16" x14ac:dyDescent="0.35">
      <c r="A529" s="30"/>
      <c r="B529" s="30"/>
      <c r="C529" s="30"/>
      <c r="D529" s="30"/>
      <c r="E529" s="30"/>
      <c r="F529" s="30"/>
      <c r="G529" s="30"/>
      <c r="H529" s="30"/>
      <c r="I529" s="30"/>
      <c r="J529" s="30"/>
      <c r="K529" s="30"/>
      <c r="L529" s="30"/>
      <c r="M529" s="30"/>
      <c r="N529" s="30"/>
      <c r="O529" s="30"/>
      <c r="P529" s="30"/>
    </row>
    <row r="530" spans="1:16" x14ac:dyDescent="0.35">
      <c r="A530" s="30"/>
      <c r="B530" s="30"/>
      <c r="C530" s="30"/>
      <c r="D530" s="30"/>
      <c r="E530" s="30"/>
      <c r="F530" s="30"/>
      <c r="G530" s="30"/>
      <c r="H530" s="30"/>
      <c r="I530" s="30"/>
      <c r="J530" s="30"/>
      <c r="K530" s="30"/>
      <c r="L530" s="30"/>
      <c r="M530" s="30"/>
      <c r="N530" s="30"/>
      <c r="O530" s="30"/>
      <c r="P530" s="30"/>
    </row>
    <row r="531" spans="1:16" x14ac:dyDescent="0.35">
      <c r="A531" s="30"/>
      <c r="B531" s="30"/>
      <c r="C531" s="30"/>
      <c r="D531" s="30"/>
      <c r="E531" s="30"/>
      <c r="F531" s="30"/>
      <c r="G531" s="30"/>
      <c r="H531" s="30"/>
      <c r="I531" s="30"/>
      <c r="J531" s="30"/>
      <c r="K531" s="30"/>
      <c r="L531" s="30"/>
      <c r="M531" s="30"/>
      <c r="N531" s="30"/>
      <c r="O531" s="30"/>
      <c r="P531" s="30"/>
    </row>
    <row r="532" spans="1:16" x14ac:dyDescent="0.35">
      <c r="A532" s="30"/>
      <c r="B532" s="30"/>
      <c r="C532" s="30"/>
      <c r="D532" s="30"/>
      <c r="E532" s="30"/>
      <c r="F532" s="30"/>
      <c r="G532" s="30"/>
      <c r="H532" s="30"/>
      <c r="I532" s="30"/>
      <c r="J532" s="30"/>
      <c r="K532" s="30"/>
      <c r="L532" s="30"/>
      <c r="M532" s="30"/>
      <c r="N532" s="30"/>
      <c r="O532" s="30"/>
      <c r="P532" s="30"/>
    </row>
    <row r="533" spans="1:16" x14ac:dyDescent="0.35">
      <c r="A533" s="30"/>
      <c r="B533" s="30"/>
      <c r="C533" s="30"/>
      <c r="D533" s="30"/>
      <c r="E533" s="30"/>
      <c r="F533" s="30"/>
      <c r="G533" s="30"/>
      <c r="H533" s="30"/>
      <c r="I533" s="30"/>
      <c r="J533" s="30"/>
      <c r="K533" s="30"/>
      <c r="L533" s="30"/>
      <c r="M533" s="30"/>
      <c r="N533" s="30"/>
      <c r="O533" s="30"/>
      <c r="P533" s="30"/>
    </row>
    <row r="534" spans="1:16" x14ac:dyDescent="0.35">
      <c r="A534" s="30"/>
      <c r="B534" s="30"/>
      <c r="C534" s="30"/>
      <c r="D534" s="30"/>
      <c r="E534" s="30"/>
      <c r="F534" s="30"/>
      <c r="G534" s="30"/>
      <c r="H534" s="30"/>
      <c r="I534" s="30"/>
      <c r="J534" s="30"/>
      <c r="K534" s="30"/>
      <c r="L534" s="30"/>
      <c r="M534" s="30"/>
      <c r="N534" s="30"/>
      <c r="O534" s="30"/>
      <c r="P534" s="30"/>
    </row>
    <row r="535" spans="1:16" x14ac:dyDescent="0.35">
      <c r="A535" s="30"/>
      <c r="B535" s="30"/>
      <c r="C535" s="30"/>
      <c r="D535" s="30"/>
      <c r="E535" s="30"/>
      <c r="F535" s="30"/>
      <c r="G535" s="30"/>
      <c r="H535" s="30"/>
      <c r="I535" s="30"/>
      <c r="J535" s="30"/>
      <c r="K535" s="30"/>
      <c r="L535" s="30"/>
      <c r="M535" s="30"/>
      <c r="N535" s="30"/>
      <c r="O535" s="30"/>
      <c r="P535" s="30"/>
    </row>
    <row r="536" spans="1:16" x14ac:dyDescent="0.35">
      <c r="A536" s="30"/>
      <c r="B536" s="30"/>
      <c r="C536" s="30"/>
      <c r="D536" s="30"/>
      <c r="E536" s="30"/>
      <c r="F536" s="30"/>
      <c r="G536" s="30"/>
      <c r="H536" s="30"/>
      <c r="I536" s="30"/>
      <c r="J536" s="30"/>
      <c r="K536" s="30"/>
      <c r="L536" s="30"/>
      <c r="M536" s="30"/>
      <c r="N536" s="30"/>
      <c r="O536" s="30"/>
      <c r="P536" s="30"/>
    </row>
    <row r="537" spans="1:16" x14ac:dyDescent="0.35">
      <c r="A537" s="30"/>
      <c r="B537" s="30"/>
      <c r="C537" s="30"/>
      <c r="D537" s="30"/>
      <c r="E537" s="30"/>
      <c r="F537" s="30"/>
      <c r="G537" s="30"/>
      <c r="H537" s="30"/>
      <c r="I537" s="30"/>
      <c r="J537" s="30"/>
      <c r="K537" s="30"/>
      <c r="L537" s="30"/>
      <c r="M537" s="30"/>
      <c r="N537" s="30"/>
      <c r="O537" s="30"/>
      <c r="P537" s="30"/>
    </row>
    <row r="538" spans="1:16" x14ac:dyDescent="0.35">
      <c r="A538" s="30"/>
      <c r="B538" s="30"/>
      <c r="C538" s="30"/>
      <c r="D538" s="30"/>
      <c r="E538" s="30"/>
      <c r="F538" s="30"/>
      <c r="G538" s="30"/>
      <c r="H538" s="30"/>
      <c r="I538" s="30"/>
      <c r="J538" s="30"/>
      <c r="K538" s="30"/>
      <c r="L538" s="30"/>
      <c r="M538" s="30"/>
      <c r="N538" s="30"/>
      <c r="O538" s="30"/>
      <c r="P538" s="30"/>
    </row>
    <row r="539" spans="1:16" x14ac:dyDescent="0.35">
      <c r="A539" s="30"/>
      <c r="B539" s="30"/>
      <c r="C539" s="30"/>
      <c r="D539" s="30"/>
      <c r="E539" s="30"/>
      <c r="F539" s="30"/>
      <c r="G539" s="30"/>
      <c r="H539" s="30"/>
      <c r="I539" s="30"/>
      <c r="J539" s="30"/>
      <c r="K539" s="30"/>
      <c r="L539" s="30"/>
      <c r="M539" s="30"/>
      <c r="N539" s="30"/>
      <c r="O539" s="30"/>
      <c r="P539" s="30"/>
    </row>
    <row r="540" spans="1:16" x14ac:dyDescent="0.35">
      <c r="A540" s="30"/>
      <c r="B540" s="30"/>
      <c r="C540" s="30"/>
      <c r="D540" s="30"/>
      <c r="E540" s="30"/>
      <c r="F540" s="30"/>
      <c r="G540" s="30"/>
      <c r="H540" s="30"/>
      <c r="I540" s="30"/>
      <c r="J540" s="30"/>
      <c r="K540" s="30"/>
      <c r="L540" s="30"/>
      <c r="M540" s="30"/>
      <c r="N540" s="30"/>
      <c r="O540" s="30"/>
      <c r="P540" s="30"/>
    </row>
    <row r="541" spans="1:16" x14ac:dyDescent="0.35">
      <c r="A541" s="30"/>
      <c r="B541" s="30"/>
      <c r="C541" s="30"/>
      <c r="D541" s="30"/>
      <c r="E541" s="30"/>
      <c r="F541" s="30"/>
      <c r="G541" s="30"/>
      <c r="H541" s="30"/>
      <c r="I541" s="30"/>
      <c r="J541" s="30"/>
      <c r="K541" s="30"/>
      <c r="L541" s="30"/>
      <c r="M541" s="30"/>
      <c r="N541" s="30"/>
      <c r="O541" s="30"/>
      <c r="P541" s="30"/>
    </row>
    <row r="542" spans="1:16" x14ac:dyDescent="0.35">
      <c r="A542" s="30"/>
      <c r="B542" s="30"/>
      <c r="C542" s="30"/>
      <c r="D542" s="30"/>
      <c r="E542" s="30"/>
      <c r="F542" s="30"/>
      <c r="G542" s="30"/>
      <c r="H542" s="30"/>
      <c r="I542" s="30"/>
      <c r="J542" s="30"/>
      <c r="K542" s="30"/>
      <c r="L542" s="30"/>
      <c r="M542" s="30"/>
      <c r="N542" s="30"/>
      <c r="O542" s="30"/>
      <c r="P542" s="30"/>
    </row>
    <row r="543" spans="1:16" x14ac:dyDescent="0.35">
      <c r="A543" s="30"/>
      <c r="B543" s="30"/>
      <c r="C543" s="30"/>
      <c r="D543" s="30"/>
      <c r="E543" s="30"/>
      <c r="F543" s="30"/>
      <c r="G543" s="30"/>
      <c r="H543" s="30"/>
      <c r="I543" s="30"/>
      <c r="J543" s="30"/>
      <c r="K543" s="30"/>
      <c r="L543" s="30"/>
      <c r="M543" s="30"/>
      <c r="N543" s="30"/>
      <c r="O543" s="30"/>
      <c r="P543" s="30"/>
    </row>
    <row r="544" spans="1:16" x14ac:dyDescent="0.35">
      <c r="A544" s="30"/>
      <c r="B544" s="30"/>
      <c r="C544" s="30"/>
      <c r="D544" s="30"/>
      <c r="E544" s="30"/>
      <c r="F544" s="30"/>
      <c r="G544" s="30"/>
      <c r="H544" s="30"/>
      <c r="I544" s="30"/>
      <c r="J544" s="30"/>
      <c r="K544" s="30"/>
      <c r="L544" s="30"/>
      <c r="M544" s="30"/>
      <c r="N544" s="30"/>
      <c r="O544" s="30"/>
      <c r="P544" s="30"/>
    </row>
    <row r="545" spans="1:16" x14ac:dyDescent="0.35">
      <c r="A545" s="30"/>
      <c r="B545" s="30"/>
      <c r="C545" s="30"/>
      <c r="D545" s="30"/>
      <c r="E545" s="30"/>
      <c r="F545" s="30"/>
      <c r="G545" s="30"/>
      <c r="H545" s="30"/>
      <c r="I545" s="30"/>
      <c r="J545" s="30"/>
      <c r="K545" s="30"/>
      <c r="L545" s="30"/>
      <c r="M545" s="30"/>
      <c r="N545" s="30"/>
      <c r="O545" s="30"/>
      <c r="P545" s="30"/>
    </row>
    <row r="546" spans="1:16" x14ac:dyDescent="0.35">
      <c r="A546" s="30"/>
      <c r="B546" s="30"/>
      <c r="C546" s="30"/>
      <c r="D546" s="30"/>
      <c r="E546" s="30"/>
      <c r="F546" s="30"/>
      <c r="G546" s="30"/>
      <c r="H546" s="30"/>
      <c r="I546" s="30"/>
      <c r="J546" s="30"/>
      <c r="K546" s="30"/>
      <c r="L546" s="30"/>
      <c r="M546" s="30"/>
      <c r="N546" s="30"/>
      <c r="O546" s="30"/>
      <c r="P546" s="30"/>
    </row>
    <row r="547" spans="1:16" x14ac:dyDescent="0.35">
      <c r="A547" s="30"/>
      <c r="B547" s="30"/>
      <c r="C547" s="30"/>
      <c r="D547" s="30"/>
      <c r="E547" s="30"/>
      <c r="F547" s="30"/>
      <c r="G547" s="30"/>
      <c r="H547" s="30"/>
      <c r="I547" s="30"/>
      <c r="J547" s="30"/>
      <c r="K547" s="30"/>
      <c r="L547" s="30"/>
      <c r="M547" s="30"/>
      <c r="N547" s="30"/>
      <c r="O547" s="30"/>
      <c r="P547" s="30"/>
    </row>
    <row r="548" spans="1:16" x14ac:dyDescent="0.35">
      <c r="A548" s="30"/>
      <c r="B548" s="30"/>
      <c r="C548" s="30"/>
      <c r="D548" s="30"/>
      <c r="E548" s="30"/>
      <c r="F548" s="30"/>
      <c r="G548" s="30"/>
      <c r="H548" s="30"/>
      <c r="I548" s="30"/>
      <c r="J548" s="30"/>
      <c r="K548" s="30"/>
      <c r="L548" s="30"/>
      <c r="M548" s="30"/>
      <c r="N548" s="30"/>
      <c r="O548" s="30"/>
      <c r="P548" s="30"/>
    </row>
    <row r="549" spans="1:16" x14ac:dyDescent="0.35">
      <c r="A549" s="30"/>
      <c r="B549" s="30"/>
      <c r="C549" s="30"/>
      <c r="D549" s="30"/>
      <c r="E549" s="30"/>
      <c r="F549" s="30"/>
      <c r="G549" s="30"/>
      <c r="H549" s="30"/>
      <c r="I549" s="30"/>
      <c r="J549" s="30"/>
      <c r="K549" s="30"/>
      <c r="L549" s="30"/>
      <c r="M549" s="30"/>
      <c r="N549" s="30"/>
      <c r="O549" s="30"/>
      <c r="P549" s="30"/>
    </row>
    <row r="550" spans="1:16" x14ac:dyDescent="0.35">
      <c r="A550" s="30"/>
      <c r="B550" s="30"/>
      <c r="C550" s="30"/>
      <c r="D550" s="30"/>
      <c r="E550" s="30"/>
      <c r="F550" s="30"/>
      <c r="G550" s="30"/>
      <c r="H550" s="30"/>
      <c r="I550" s="30"/>
      <c r="J550" s="30"/>
      <c r="K550" s="30"/>
      <c r="L550" s="30"/>
      <c r="M550" s="30"/>
      <c r="N550" s="30"/>
      <c r="O550" s="30"/>
      <c r="P550" s="30"/>
    </row>
    <row r="551" spans="1:16" x14ac:dyDescent="0.35">
      <c r="A551" s="30"/>
      <c r="B551" s="30"/>
      <c r="C551" s="30"/>
      <c r="D551" s="30"/>
      <c r="E551" s="30"/>
      <c r="F551" s="30"/>
      <c r="G551" s="30"/>
      <c r="H551" s="30"/>
      <c r="I551" s="30"/>
      <c r="J551" s="30"/>
      <c r="K551" s="30"/>
      <c r="L551" s="30"/>
      <c r="M551" s="30"/>
      <c r="N551" s="30"/>
      <c r="O551" s="30"/>
      <c r="P551" s="30"/>
    </row>
    <row r="552" spans="1:16" x14ac:dyDescent="0.35">
      <c r="A552" s="30"/>
      <c r="B552" s="30"/>
      <c r="C552" s="30"/>
      <c r="D552" s="30"/>
      <c r="E552" s="30"/>
      <c r="F552" s="30"/>
      <c r="G552" s="30"/>
      <c r="H552" s="30"/>
      <c r="I552" s="30"/>
      <c r="J552" s="30"/>
      <c r="K552" s="30"/>
      <c r="L552" s="30"/>
      <c r="M552" s="30"/>
      <c r="N552" s="30"/>
      <c r="O552" s="30"/>
      <c r="P552" s="30"/>
    </row>
    <row r="553" spans="1:16" x14ac:dyDescent="0.35">
      <c r="A553" s="30"/>
      <c r="B553" s="30"/>
      <c r="C553" s="30"/>
      <c r="D553" s="30"/>
      <c r="E553" s="30"/>
      <c r="F553" s="30"/>
      <c r="G553" s="30"/>
      <c r="H553" s="30"/>
      <c r="I553" s="30"/>
      <c r="J553" s="30"/>
      <c r="K553" s="30"/>
      <c r="L553" s="30"/>
      <c r="M553" s="30"/>
      <c r="N553" s="30"/>
      <c r="O553" s="30"/>
      <c r="P553" s="30"/>
    </row>
    <row r="554" spans="1:16" x14ac:dyDescent="0.35">
      <c r="A554" s="30"/>
      <c r="B554" s="30"/>
      <c r="C554" s="30"/>
      <c r="D554" s="30"/>
      <c r="E554" s="30"/>
      <c r="F554" s="30"/>
      <c r="G554" s="30"/>
      <c r="H554" s="30"/>
      <c r="I554" s="30"/>
      <c r="J554" s="30"/>
      <c r="K554" s="30"/>
      <c r="L554" s="30"/>
      <c r="M554" s="30"/>
      <c r="N554" s="30"/>
      <c r="O554" s="30"/>
      <c r="P554" s="30"/>
    </row>
    <row r="555" spans="1:16" x14ac:dyDescent="0.35">
      <c r="A555" s="30"/>
      <c r="B555" s="30"/>
      <c r="C555" s="30"/>
      <c r="D555" s="30"/>
      <c r="E555" s="30"/>
      <c r="F555" s="30"/>
      <c r="G555" s="30"/>
      <c r="H555" s="30"/>
      <c r="I555" s="30"/>
      <c r="J555" s="30"/>
      <c r="K555" s="30"/>
      <c r="L555" s="30"/>
      <c r="M555" s="30"/>
      <c r="N555" s="30"/>
      <c r="O555" s="30"/>
      <c r="P555" s="30"/>
    </row>
    <row r="556" spans="1:16" x14ac:dyDescent="0.35">
      <c r="A556" s="30"/>
      <c r="B556" s="30"/>
      <c r="C556" s="30"/>
      <c r="D556" s="30"/>
      <c r="E556" s="30"/>
      <c r="F556" s="30"/>
      <c r="G556" s="30"/>
      <c r="H556" s="30"/>
      <c r="I556" s="30"/>
      <c r="J556" s="30"/>
      <c r="K556" s="30"/>
      <c r="L556" s="30"/>
      <c r="M556" s="30"/>
      <c r="N556" s="30"/>
      <c r="O556" s="30"/>
      <c r="P556" s="30"/>
    </row>
    <row r="557" spans="1:16" x14ac:dyDescent="0.35">
      <c r="A557" s="30"/>
      <c r="B557" s="30"/>
      <c r="C557" s="30"/>
      <c r="D557" s="30"/>
      <c r="E557" s="30"/>
      <c r="F557" s="30"/>
      <c r="G557" s="30"/>
      <c r="H557" s="30"/>
      <c r="I557" s="30"/>
      <c r="J557" s="30"/>
      <c r="K557" s="30"/>
      <c r="L557" s="30"/>
      <c r="M557" s="30"/>
      <c r="N557" s="30"/>
      <c r="O557" s="30"/>
      <c r="P557" s="30"/>
    </row>
    <row r="558" spans="1:16" x14ac:dyDescent="0.35">
      <c r="A558" s="30"/>
      <c r="B558" s="30"/>
      <c r="C558" s="30"/>
      <c r="D558" s="30"/>
      <c r="E558" s="30"/>
      <c r="F558" s="30"/>
      <c r="G558" s="30"/>
      <c r="H558" s="30"/>
      <c r="I558" s="30"/>
      <c r="J558" s="30"/>
      <c r="K558" s="30"/>
      <c r="L558" s="30"/>
      <c r="M558" s="30"/>
      <c r="N558" s="30"/>
      <c r="O558" s="30"/>
      <c r="P558" s="30"/>
    </row>
    <row r="559" spans="1:16" x14ac:dyDescent="0.35">
      <c r="A559" s="30"/>
      <c r="B559" s="30"/>
      <c r="C559" s="30"/>
      <c r="D559" s="30"/>
      <c r="E559" s="30"/>
      <c r="F559" s="30"/>
      <c r="G559" s="30"/>
      <c r="H559" s="30"/>
      <c r="I559" s="30"/>
      <c r="J559" s="30"/>
      <c r="K559" s="30"/>
      <c r="L559" s="30"/>
      <c r="M559" s="30"/>
      <c r="N559" s="30"/>
      <c r="O559" s="30"/>
      <c r="P559" s="30"/>
    </row>
    <row r="560" spans="1:16" x14ac:dyDescent="0.35">
      <c r="A560" s="30"/>
      <c r="B560" s="30"/>
      <c r="C560" s="30"/>
      <c r="D560" s="30"/>
      <c r="E560" s="30"/>
      <c r="F560" s="30"/>
      <c r="G560" s="30"/>
      <c r="H560" s="30"/>
      <c r="I560" s="30"/>
      <c r="J560" s="30"/>
      <c r="K560" s="30"/>
      <c r="L560" s="30"/>
      <c r="M560" s="30"/>
      <c r="N560" s="30"/>
      <c r="O560" s="30"/>
      <c r="P560" s="30"/>
    </row>
    <row r="561" spans="1:16" x14ac:dyDescent="0.35">
      <c r="A561" s="30"/>
      <c r="B561" s="30"/>
      <c r="C561" s="30"/>
      <c r="D561" s="30"/>
      <c r="E561" s="30"/>
      <c r="F561" s="30"/>
      <c r="G561" s="30"/>
      <c r="H561" s="30"/>
      <c r="I561" s="30"/>
      <c r="J561" s="30"/>
      <c r="K561" s="30"/>
      <c r="L561" s="30"/>
      <c r="M561" s="30"/>
      <c r="N561" s="30"/>
      <c r="O561" s="30"/>
      <c r="P561" s="30"/>
    </row>
    <row r="562" spans="1:16" x14ac:dyDescent="0.35">
      <c r="A562" s="30"/>
      <c r="B562" s="30"/>
      <c r="C562" s="30"/>
      <c r="D562" s="30"/>
      <c r="E562" s="30"/>
      <c r="F562" s="30"/>
      <c r="G562" s="30"/>
      <c r="H562" s="30"/>
      <c r="I562" s="30"/>
      <c r="J562" s="30"/>
      <c r="K562" s="30"/>
      <c r="L562" s="30"/>
      <c r="M562" s="30"/>
      <c r="N562" s="30"/>
      <c r="O562" s="30"/>
      <c r="P562" s="30"/>
    </row>
    <row r="563" spans="1:16" x14ac:dyDescent="0.35">
      <c r="A563" s="30"/>
      <c r="B563" s="30"/>
      <c r="C563" s="30"/>
      <c r="D563" s="30"/>
      <c r="E563" s="30"/>
      <c r="F563" s="30"/>
      <c r="G563" s="30"/>
      <c r="H563" s="30"/>
      <c r="I563" s="30"/>
      <c r="J563" s="30"/>
      <c r="K563" s="30"/>
      <c r="L563" s="30"/>
      <c r="M563" s="30"/>
      <c r="N563" s="30"/>
      <c r="O563" s="30"/>
      <c r="P563" s="30"/>
    </row>
    <row r="564" spans="1:16" x14ac:dyDescent="0.35">
      <c r="A564" s="30"/>
      <c r="B564" s="30"/>
      <c r="C564" s="30"/>
      <c r="D564" s="30"/>
      <c r="E564" s="30"/>
      <c r="F564" s="30"/>
      <c r="G564" s="30"/>
      <c r="H564" s="30"/>
      <c r="I564" s="30"/>
      <c r="J564" s="30"/>
      <c r="K564" s="30"/>
      <c r="L564" s="30"/>
      <c r="M564" s="30"/>
      <c r="N564" s="30"/>
      <c r="O564" s="30"/>
      <c r="P564" s="30"/>
    </row>
    <row r="565" spans="1:16" x14ac:dyDescent="0.35">
      <c r="A565" s="30"/>
      <c r="B565" s="30"/>
      <c r="C565" s="30"/>
      <c r="D565" s="30"/>
      <c r="E565" s="30"/>
      <c r="F565" s="30"/>
      <c r="G565" s="30"/>
      <c r="H565" s="30"/>
      <c r="I565" s="30"/>
      <c r="J565" s="30"/>
      <c r="K565" s="30"/>
      <c r="L565" s="30"/>
      <c r="M565" s="30"/>
      <c r="N565" s="30"/>
      <c r="O565" s="30"/>
      <c r="P565" s="30"/>
    </row>
    <row r="566" spans="1:16" x14ac:dyDescent="0.35">
      <c r="A566" s="30"/>
      <c r="B566" s="30"/>
      <c r="C566" s="30"/>
      <c r="D566" s="30"/>
      <c r="E566" s="30"/>
      <c r="F566" s="30"/>
      <c r="G566" s="30"/>
      <c r="H566" s="30"/>
      <c r="I566" s="30"/>
      <c r="J566" s="30"/>
      <c r="K566" s="30"/>
      <c r="L566" s="30"/>
      <c r="M566" s="30"/>
      <c r="N566" s="30"/>
      <c r="O566" s="30"/>
      <c r="P566" s="30"/>
    </row>
    <row r="567" spans="1:16" x14ac:dyDescent="0.35">
      <c r="A567" s="30"/>
      <c r="B567" s="30"/>
      <c r="C567" s="30"/>
      <c r="D567" s="30"/>
      <c r="E567" s="30"/>
      <c r="F567" s="30"/>
      <c r="G567" s="30"/>
      <c r="H567" s="30"/>
      <c r="I567" s="30"/>
      <c r="J567" s="30"/>
      <c r="K567" s="30"/>
      <c r="L567" s="30"/>
      <c r="M567" s="30"/>
      <c r="N567" s="30"/>
      <c r="O567" s="30"/>
      <c r="P567" s="30"/>
    </row>
    <row r="568" spans="1:16" x14ac:dyDescent="0.35">
      <c r="A568" s="30"/>
      <c r="B568" s="30"/>
      <c r="C568" s="30"/>
      <c r="D568" s="30"/>
      <c r="E568" s="30"/>
      <c r="F568" s="30"/>
      <c r="G568" s="30"/>
      <c r="H568" s="30"/>
      <c r="I568" s="30"/>
      <c r="J568" s="30"/>
      <c r="K568" s="30"/>
      <c r="L568" s="30"/>
      <c r="M568" s="30"/>
      <c r="N568" s="30"/>
      <c r="O568" s="30"/>
      <c r="P568" s="30"/>
    </row>
    <row r="569" spans="1:16" x14ac:dyDescent="0.35">
      <c r="A569" s="30"/>
      <c r="B569" s="30"/>
      <c r="C569" s="30"/>
      <c r="D569" s="30"/>
      <c r="E569" s="30"/>
      <c r="F569" s="30"/>
      <c r="G569" s="30"/>
      <c r="H569" s="30"/>
      <c r="I569" s="30"/>
      <c r="J569" s="30"/>
      <c r="K569" s="30"/>
      <c r="L569" s="30"/>
      <c r="M569" s="30"/>
      <c r="N569" s="30"/>
      <c r="O569" s="30"/>
      <c r="P569" s="30"/>
    </row>
    <row r="570" spans="1:16" x14ac:dyDescent="0.35">
      <c r="A570" s="30"/>
      <c r="B570" s="30"/>
      <c r="C570" s="30"/>
      <c r="D570" s="30"/>
      <c r="E570" s="30"/>
      <c r="F570" s="30"/>
      <c r="G570" s="30"/>
      <c r="H570" s="30"/>
      <c r="I570" s="30"/>
      <c r="J570" s="30"/>
      <c r="K570" s="30"/>
      <c r="L570" s="30"/>
      <c r="M570" s="30"/>
      <c r="N570" s="30"/>
      <c r="O570" s="30"/>
      <c r="P570" s="30"/>
    </row>
    <row r="571" spans="1:16" x14ac:dyDescent="0.35">
      <c r="A571" s="30"/>
      <c r="B571" s="30"/>
      <c r="C571" s="30"/>
      <c r="D571" s="30"/>
      <c r="E571" s="30"/>
      <c r="F571" s="30"/>
      <c r="G571" s="30"/>
      <c r="H571" s="30"/>
      <c r="I571" s="30"/>
      <c r="J571" s="30"/>
      <c r="K571" s="30"/>
      <c r="L571" s="30"/>
      <c r="M571" s="30"/>
      <c r="N571" s="30"/>
      <c r="O571" s="30"/>
      <c r="P571" s="30"/>
    </row>
    <row r="572" spans="1:16" x14ac:dyDescent="0.35">
      <c r="A572" s="30"/>
      <c r="B572" s="30"/>
      <c r="C572" s="30"/>
      <c r="D572" s="30"/>
      <c r="E572" s="30"/>
      <c r="F572" s="30"/>
      <c r="G572" s="30"/>
      <c r="H572" s="30"/>
      <c r="I572" s="30"/>
      <c r="J572" s="30"/>
      <c r="K572" s="30"/>
      <c r="L572" s="30"/>
      <c r="M572" s="30"/>
      <c r="N572" s="30"/>
      <c r="O572" s="30"/>
      <c r="P572" s="30"/>
    </row>
    <row r="573" spans="1:16" x14ac:dyDescent="0.35">
      <c r="A573" s="30"/>
      <c r="B573" s="30"/>
      <c r="C573" s="30"/>
      <c r="D573" s="30"/>
      <c r="E573" s="30"/>
      <c r="F573" s="30"/>
      <c r="G573" s="30"/>
      <c r="H573" s="30"/>
      <c r="I573" s="30"/>
      <c r="J573" s="30"/>
      <c r="K573" s="30"/>
      <c r="L573" s="30"/>
      <c r="M573" s="30"/>
      <c r="N573" s="30"/>
      <c r="O573" s="30"/>
      <c r="P573" s="30"/>
    </row>
    <row r="574" spans="1:16" x14ac:dyDescent="0.35">
      <c r="A574" s="30"/>
      <c r="B574" s="30"/>
      <c r="C574" s="30"/>
      <c r="D574" s="30"/>
      <c r="E574" s="30"/>
      <c r="F574" s="30"/>
      <c r="G574" s="30"/>
      <c r="H574" s="30"/>
      <c r="I574" s="30"/>
      <c r="J574" s="30"/>
      <c r="K574" s="30"/>
      <c r="L574" s="30"/>
      <c r="M574" s="30"/>
      <c r="N574" s="30"/>
      <c r="O574" s="30"/>
      <c r="P574" s="30"/>
    </row>
    <row r="575" spans="1:16" x14ac:dyDescent="0.35">
      <c r="A575" s="30"/>
      <c r="B575" s="30"/>
      <c r="C575" s="30"/>
      <c r="D575" s="30"/>
      <c r="E575" s="30"/>
      <c r="F575" s="30"/>
      <c r="G575" s="30"/>
      <c r="H575" s="30"/>
      <c r="I575" s="30"/>
      <c r="J575" s="30"/>
      <c r="K575" s="30"/>
      <c r="L575" s="30"/>
      <c r="M575" s="30"/>
      <c r="N575" s="30"/>
      <c r="O575" s="30"/>
      <c r="P575" s="30"/>
    </row>
    <row r="576" spans="1:16" x14ac:dyDescent="0.35">
      <c r="A576" s="30"/>
      <c r="B576" s="30"/>
      <c r="C576" s="30"/>
      <c r="D576" s="30"/>
      <c r="E576" s="30"/>
      <c r="F576" s="30"/>
      <c r="G576" s="30"/>
      <c r="H576" s="30"/>
      <c r="I576" s="30"/>
      <c r="J576" s="30"/>
      <c r="K576" s="30"/>
      <c r="L576" s="30"/>
      <c r="M576" s="30"/>
      <c r="N576" s="30"/>
      <c r="O576" s="30"/>
      <c r="P576" s="30"/>
    </row>
    <row r="577" spans="1:16" x14ac:dyDescent="0.35">
      <c r="A577" s="30"/>
      <c r="B577" s="30"/>
      <c r="C577" s="30"/>
      <c r="D577" s="30"/>
      <c r="E577" s="30"/>
      <c r="F577" s="30"/>
      <c r="G577" s="30"/>
      <c r="H577" s="30"/>
      <c r="I577" s="30"/>
      <c r="J577" s="30"/>
      <c r="K577" s="30"/>
      <c r="L577" s="30"/>
      <c r="M577" s="30"/>
      <c r="N577" s="30"/>
      <c r="O577" s="30"/>
      <c r="P577" s="30"/>
    </row>
    <row r="578" spans="1:16" x14ac:dyDescent="0.35">
      <c r="A578" s="30"/>
      <c r="B578" s="30"/>
      <c r="C578" s="30"/>
      <c r="D578" s="30"/>
      <c r="E578" s="30"/>
      <c r="F578" s="30"/>
      <c r="G578" s="30"/>
      <c r="H578" s="30"/>
      <c r="I578" s="30"/>
      <c r="J578" s="30"/>
      <c r="K578" s="30"/>
      <c r="L578" s="30"/>
      <c r="M578" s="30"/>
      <c r="N578" s="30"/>
      <c r="O578" s="30"/>
      <c r="P578" s="30"/>
    </row>
    <row r="579" spans="1:16" x14ac:dyDescent="0.35">
      <c r="A579" s="30"/>
      <c r="B579" s="30"/>
      <c r="C579" s="30"/>
      <c r="D579" s="30"/>
      <c r="E579" s="30"/>
      <c r="F579" s="30"/>
      <c r="G579" s="30"/>
      <c r="H579" s="30"/>
      <c r="I579" s="30"/>
      <c r="J579" s="30"/>
      <c r="K579" s="30"/>
      <c r="L579" s="30"/>
      <c r="M579" s="30"/>
      <c r="N579" s="30"/>
      <c r="O579" s="30"/>
      <c r="P579" s="30"/>
    </row>
    <row r="580" spans="1:16" x14ac:dyDescent="0.35">
      <c r="A580" s="30"/>
      <c r="B580" s="30"/>
      <c r="C580" s="30"/>
      <c r="D580" s="30"/>
      <c r="E580" s="30"/>
      <c r="F580" s="30"/>
      <c r="G580" s="30"/>
      <c r="H580" s="30"/>
      <c r="I580" s="30"/>
      <c r="J580" s="30"/>
      <c r="K580" s="30"/>
      <c r="L580" s="30"/>
      <c r="M580" s="30"/>
      <c r="N580" s="30"/>
      <c r="O580" s="30"/>
      <c r="P580" s="30"/>
    </row>
    <row r="581" spans="1:16" x14ac:dyDescent="0.35">
      <c r="A581" s="30"/>
      <c r="B581" s="30"/>
      <c r="C581" s="30"/>
      <c r="D581" s="30"/>
      <c r="E581" s="30"/>
      <c r="F581" s="30"/>
      <c r="G581" s="30"/>
      <c r="H581" s="30"/>
      <c r="I581" s="30"/>
      <c r="J581" s="30"/>
      <c r="K581" s="30"/>
      <c r="L581" s="30"/>
      <c r="M581" s="30"/>
      <c r="N581" s="30"/>
      <c r="O581" s="30"/>
      <c r="P581" s="30"/>
    </row>
    <row r="582" spans="1:16" x14ac:dyDescent="0.35">
      <c r="A582" s="30"/>
      <c r="B582" s="30"/>
      <c r="C582" s="30"/>
      <c r="D582" s="30"/>
      <c r="E582" s="30"/>
      <c r="F582" s="30"/>
      <c r="G582" s="30"/>
      <c r="H582" s="30"/>
      <c r="I582" s="30"/>
      <c r="J582" s="30"/>
      <c r="K582" s="30"/>
      <c r="L582" s="30"/>
      <c r="M582" s="30"/>
      <c r="N582" s="30"/>
      <c r="O582" s="30"/>
      <c r="P582" s="30"/>
    </row>
    <row r="583" spans="1:16" x14ac:dyDescent="0.35">
      <c r="A583" s="30"/>
      <c r="B583" s="30"/>
      <c r="C583" s="30"/>
      <c r="D583" s="30"/>
      <c r="E583" s="30"/>
      <c r="F583" s="30"/>
      <c r="G583" s="30"/>
      <c r="H583" s="30"/>
      <c r="I583" s="30"/>
      <c r="J583" s="30"/>
      <c r="K583" s="30"/>
      <c r="L583" s="30"/>
      <c r="M583" s="30"/>
      <c r="N583" s="30"/>
      <c r="O583" s="30"/>
      <c r="P583" s="30"/>
    </row>
    <row r="584" spans="1:16" x14ac:dyDescent="0.35">
      <c r="A584" s="30"/>
      <c r="B584" s="30"/>
      <c r="C584" s="30"/>
      <c r="D584" s="30"/>
      <c r="E584" s="30"/>
      <c r="F584" s="30"/>
      <c r="G584" s="30"/>
      <c r="H584" s="30"/>
      <c r="I584" s="30"/>
      <c r="J584" s="30"/>
      <c r="K584" s="30"/>
      <c r="L584" s="30"/>
      <c r="M584" s="30"/>
      <c r="N584" s="30"/>
      <c r="O584" s="30"/>
      <c r="P584" s="30"/>
    </row>
    <row r="585" spans="1:16" x14ac:dyDescent="0.35">
      <c r="A585" s="30"/>
      <c r="B585" s="30"/>
      <c r="C585" s="30"/>
      <c r="D585" s="30"/>
      <c r="E585" s="30"/>
      <c r="F585" s="30"/>
      <c r="G585" s="30"/>
      <c r="H585" s="30"/>
      <c r="I585" s="30"/>
      <c r="J585" s="30"/>
      <c r="K585" s="30"/>
      <c r="L585" s="30"/>
      <c r="M585" s="30"/>
      <c r="N585" s="30"/>
      <c r="O585" s="30"/>
      <c r="P585" s="30"/>
    </row>
    <row r="586" spans="1:16" x14ac:dyDescent="0.35">
      <c r="A586" s="30"/>
      <c r="B586" s="30"/>
      <c r="C586" s="30"/>
      <c r="D586" s="30"/>
      <c r="E586" s="30"/>
      <c r="F586" s="30"/>
      <c r="G586" s="30"/>
      <c r="H586" s="30"/>
      <c r="I586" s="30"/>
      <c r="J586" s="30"/>
      <c r="K586" s="30"/>
      <c r="L586" s="30"/>
      <c r="M586" s="30"/>
      <c r="N586" s="30"/>
      <c r="O586" s="30"/>
      <c r="P586" s="30"/>
    </row>
    <row r="587" spans="1:16" x14ac:dyDescent="0.35">
      <c r="A587" s="30"/>
      <c r="B587" s="30"/>
      <c r="C587" s="30"/>
      <c r="D587" s="30"/>
      <c r="E587" s="30"/>
      <c r="F587" s="30"/>
      <c r="G587" s="30"/>
      <c r="H587" s="30"/>
      <c r="I587" s="30"/>
      <c r="J587" s="30"/>
      <c r="K587" s="30"/>
      <c r="L587" s="30"/>
      <c r="M587" s="30"/>
      <c r="N587" s="30"/>
      <c r="O587" s="30"/>
      <c r="P587" s="30"/>
    </row>
    <row r="588" spans="1:16" x14ac:dyDescent="0.35">
      <c r="A588" s="30"/>
      <c r="B588" s="30"/>
      <c r="C588" s="30"/>
      <c r="D588" s="30"/>
      <c r="E588" s="30"/>
      <c r="F588" s="30"/>
      <c r="G588" s="30"/>
      <c r="H588" s="30"/>
      <c r="I588" s="30"/>
      <c r="J588" s="30"/>
      <c r="K588" s="30"/>
      <c r="L588" s="30"/>
      <c r="M588" s="30"/>
      <c r="N588" s="30"/>
      <c r="O588" s="30"/>
      <c r="P588" s="30"/>
    </row>
    <row r="589" spans="1:16" x14ac:dyDescent="0.35">
      <c r="A589" s="30"/>
      <c r="B589" s="30"/>
      <c r="C589" s="30"/>
      <c r="D589" s="30"/>
      <c r="E589" s="30"/>
      <c r="F589" s="30"/>
      <c r="G589" s="30"/>
      <c r="H589" s="30"/>
      <c r="I589" s="30"/>
      <c r="J589" s="30"/>
      <c r="K589" s="30"/>
      <c r="L589" s="30"/>
      <c r="M589" s="30"/>
      <c r="N589" s="30"/>
      <c r="O589" s="30"/>
      <c r="P589" s="30"/>
    </row>
    <row r="590" spans="1:16" x14ac:dyDescent="0.35">
      <c r="A590" s="30"/>
      <c r="B590" s="30"/>
      <c r="C590" s="30"/>
      <c r="D590" s="30"/>
      <c r="E590" s="30"/>
      <c r="F590" s="30"/>
      <c r="G590" s="30"/>
      <c r="H590" s="30"/>
      <c r="I590" s="30"/>
      <c r="J590" s="30"/>
      <c r="K590" s="30"/>
      <c r="L590" s="30"/>
      <c r="M590" s="30"/>
      <c r="N590" s="30"/>
      <c r="O590" s="30"/>
      <c r="P590" s="30"/>
    </row>
    <row r="591" spans="1:16" x14ac:dyDescent="0.35">
      <c r="A591" s="30"/>
      <c r="B591" s="30"/>
      <c r="C591" s="30"/>
      <c r="D591" s="30"/>
      <c r="E591" s="30"/>
      <c r="F591" s="30"/>
      <c r="G591" s="30"/>
      <c r="H591" s="30"/>
      <c r="I591" s="30"/>
      <c r="J591" s="30"/>
      <c r="K591" s="30"/>
      <c r="L591" s="30"/>
      <c r="M591" s="30"/>
      <c r="N591" s="30"/>
      <c r="O591" s="30"/>
      <c r="P591" s="30"/>
    </row>
    <row r="592" spans="1:16" x14ac:dyDescent="0.35">
      <c r="A592" s="30"/>
      <c r="B592" s="30"/>
      <c r="C592" s="30"/>
      <c r="D592" s="30"/>
      <c r="E592" s="30"/>
      <c r="F592" s="30"/>
      <c r="G592" s="30"/>
      <c r="H592" s="30"/>
      <c r="I592" s="30"/>
      <c r="J592" s="30"/>
      <c r="K592" s="30"/>
      <c r="L592" s="30"/>
      <c r="M592" s="30"/>
      <c r="N592" s="30"/>
      <c r="O592" s="30"/>
      <c r="P592" s="30"/>
    </row>
    <row r="593" spans="1:16" x14ac:dyDescent="0.35">
      <c r="A593" s="30"/>
      <c r="B593" s="30"/>
      <c r="C593" s="30"/>
      <c r="D593" s="30"/>
      <c r="E593" s="30"/>
      <c r="F593" s="30"/>
      <c r="G593" s="30"/>
      <c r="H593" s="30"/>
      <c r="I593" s="30"/>
      <c r="J593" s="30"/>
      <c r="K593" s="30"/>
      <c r="L593" s="30"/>
      <c r="M593" s="30"/>
      <c r="N593" s="30"/>
      <c r="O593" s="30"/>
      <c r="P593" s="30"/>
    </row>
    <row r="594" spans="1:16" x14ac:dyDescent="0.35">
      <c r="A594" s="30"/>
      <c r="B594" s="30"/>
      <c r="C594" s="30"/>
      <c r="D594" s="30"/>
      <c r="E594" s="30"/>
      <c r="F594" s="30"/>
      <c r="G594" s="30"/>
      <c r="H594" s="30"/>
      <c r="I594" s="30"/>
      <c r="J594" s="30"/>
      <c r="K594" s="30"/>
      <c r="L594" s="30"/>
      <c r="M594" s="30"/>
      <c r="N594" s="30"/>
      <c r="O594" s="30"/>
      <c r="P594" s="30"/>
    </row>
    <row r="595" spans="1:16" x14ac:dyDescent="0.35">
      <c r="A595" s="30"/>
      <c r="B595" s="30"/>
      <c r="C595" s="30"/>
      <c r="D595" s="30"/>
      <c r="E595" s="30"/>
      <c r="F595" s="30"/>
      <c r="G595" s="30"/>
      <c r="H595" s="30"/>
      <c r="I595" s="30"/>
      <c r="J595" s="30"/>
      <c r="K595" s="30"/>
      <c r="L595" s="30"/>
      <c r="M595" s="30"/>
      <c r="N595" s="30"/>
      <c r="O595" s="30"/>
      <c r="P595" s="30"/>
    </row>
    <row r="596" spans="1:16" x14ac:dyDescent="0.35">
      <c r="A596" s="30"/>
      <c r="B596" s="30"/>
      <c r="C596" s="30"/>
      <c r="D596" s="30"/>
      <c r="E596" s="30"/>
      <c r="F596" s="30"/>
      <c r="G596" s="30"/>
      <c r="H596" s="30"/>
      <c r="I596" s="30"/>
      <c r="J596" s="30"/>
      <c r="K596" s="30"/>
      <c r="L596" s="30"/>
      <c r="M596" s="30"/>
      <c r="N596" s="30"/>
      <c r="O596" s="30"/>
      <c r="P596" s="30"/>
    </row>
    <row r="597" spans="1:16" x14ac:dyDescent="0.35">
      <c r="A597" s="30"/>
      <c r="B597" s="30"/>
      <c r="C597" s="30"/>
      <c r="D597" s="30"/>
      <c r="E597" s="30"/>
      <c r="F597" s="30"/>
      <c r="G597" s="30"/>
      <c r="H597" s="30"/>
      <c r="I597" s="30"/>
      <c r="J597" s="30"/>
      <c r="K597" s="30"/>
      <c r="L597" s="30"/>
      <c r="M597" s="30"/>
      <c r="N597" s="30"/>
      <c r="O597" s="30"/>
      <c r="P597" s="30"/>
    </row>
    <row r="598" spans="1:16" x14ac:dyDescent="0.35">
      <c r="A598" s="30"/>
      <c r="B598" s="30"/>
      <c r="C598" s="30"/>
      <c r="D598" s="30"/>
      <c r="E598" s="30"/>
      <c r="F598" s="30"/>
      <c r="G598" s="30"/>
      <c r="H598" s="30"/>
      <c r="I598" s="30"/>
      <c r="J598" s="30"/>
      <c r="K598" s="30"/>
      <c r="L598" s="30"/>
      <c r="M598" s="30"/>
      <c r="N598" s="30"/>
      <c r="O598" s="30"/>
      <c r="P598" s="30"/>
    </row>
    <row r="599" spans="1:16" x14ac:dyDescent="0.35">
      <c r="A599" s="30"/>
      <c r="B599" s="30"/>
      <c r="C599" s="30"/>
      <c r="D599" s="30"/>
      <c r="E599" s="30"/>
      <c r="F599" s="30"/>
      <c r="G599" s="30"/>
      <c r="H599" s="30"/>
      <c r="I599" s="30"/>
      <c r="J599" s="30"/>
      <c r="K599" s="30"/>
      <c r="L599" s="30"/>
      <c r="M599" s="30"/>
      <c r="N599" s="30"/>
      <c r="O599" s="30"/>
      <c r="P599" s="30"/>
    </row>
    <row r="600" spans="1:16" x14ac:dyDescent="0.35">
      <c r="A600" s="30"/>
      <c r="B600" s="30"/>
      <c r="C600" s="30"/>
      <c r="D600" s="30"/>
      <c r="E600" s="30"/>
      <c r="F600" s="30"/>
      <c r="G600" s="30"/>
      <c r="H600" s="30"/>
      <c r="I600" s="30"/>
      <c r="J600" s="30"/>
      <c r="K600" s="30"/>
      <c r="L600" s="30"/>
      <c r="M600" s="30"/>
      <c r="N600" s="30"/>
      <c r="O600" s="30"/>
      <c r="P600" s="30"/>
    </row>
    <row r="601" spans="1:16" x14ac:dyDescent="0.35">
      <c r="A601" s="30"/>
      <c r="B601" s="30"/>
      <c r="C601" s="30"/>
      <c r="D601" s="30"/>
      <c r="E601" s="30"/>
      <c r="F601" s="30"/>
      <c r="G601" s="30"/>
      <c r="H601" s="30"/>
      <c r="I601" s="30"/>
      <c r="J601" s="30"/>
      <c r="K601" s="30"/>
      <c r="L601" s="30"/>
      <c r="M601" s="30"/>
      <c r="N601" s="30"/>
      <c r="O601" s="30"/>
      <c r="P601" s="30"/>
    </row>
    <row r="602" spans="1:16" x14ac:dyDescent="0.35">
      <c r="A602" s="30"/>
      <c r="B602" s="30"/>
      <c r="C602" s="30"/>
      <c r="D602" s="30"/>
      <c r="E602" s="30"/>
      <c r="F602" s="30"/>
      <c r="G602" s="30"/>
      <c r="H602" s="30"/>
      <c r="I602" s="30"/>
      <c r="J602" s="30"/>
      <c r="K602" s="30"/>
      <c r="L602" s="30"/>
      <c r="M602" s="30"/>
      <c r="N602" s="30"/>
      <c r="O602" s="30"/>
      <c r="P602" s="30"/>
    </row>
    <row r="603" spans="1:16" x14ac:dyDescent="0.35">
      <c r="A603" s="30"/>
      <c r="B603" s="30"/>
      <c r="C603" s="30"/>
      <c r="D603" s="30"/>
      <c r="E603" s="30"/>
      <c r="F603" s="30"/>
      <c r="G603" s="30"/>
      <c r="H603" s="30"/>
      <c r="I603" s="30"/>
      <c r="J603" s="30"/>
      <c r="K603" s="30"/>
      <c r="L603" s="30"/>
      <c r="M603" s="30"/>
      <c r="N603" s="30"/>
      <c r="O603" s="30"/>
      <c r="P603" s="30"/>
    </row>
    <row r="604" spans="1:16" x14ac:dyDescent="0.35">
      <c r="A604" s="30"/>
      <c r="B604" s="30"/>
      <c r="C604" s="30"/>
      <c r="D604" s="30"/>
      <c r="E604" s="30"/>
      <c r="F604" s="30"/>
      <c r="G604" s="30"/>
      <c r="H604" s="30"/>
      <c r="I604" s="30"/>
      <c r="J604" s="30"/>
      <c r="K604" s="30"/>
      <c r="L604" s="30"/>
      <c r="M604" s="30"/>
      <c r="N604" s="30"/>
      <c r="O604" s="30"/>
      <c r="P604" s="30"/>
    </row>
    <row r="605" spans="1:16" x14ac:dyDescent="0.35">
      <c r="A605" s="30"/>
      <c r="B605" s="30"/>
      <c r="C605" s="30"/>
      <c r="D605" s="30"/>
      <c r="E605" s="30"/>
      <c r="F605" s="30"/>
      <c r="G605" s="30"/>
      <c r="H605" s="30"/>
      <c r="I605" s="30"/>
      <c r="J605" s="30"/>
      <c r="K605" s="30"/>
      <c r="L605" s="30"/>
      <c r="M605" s="30"/>
      <c r="N605" s="30"/>
      <c r="O605" s="30"/>
      <c r="P605" s="30"/>
    </row>
    <row r="606" spans="1:16" x14ac:dyDescent="0.35">
      <c r="A606" s="30"/>
      <c r="B606" s="30"/>
      <c r="C606" s="30"/>
      <c r="D606" s="30"/>
      <c r="E606" s="30"/>
      <c r="F606" s="30"/>
      <c r="G606" s="30"/>
      <c r="H606" s="30"/>
      <c r="I606" s="30"/>
      <c r="J606" s="30"/>
      <c r="K606" s="30"/>
      <c r="L606" s="30"/>
      <c r="M606" s="30"/>
      <c r="N606" s="30"/>
      <c r="O606" s="30"/>
      <c r="P606" s="30"/>
    </row>
    <row r="607" spans="1:16" x14ac:dyDescent="0.35">
      <c r="A607" s="30"/>
      <c r="B607" s="30"/>
      <c r="C607" s="30"/>
      <c r="D607" s="30"/>
      <c r="E607" s="30"/>
      <c r="F607" s="30"/>
      <c r="G607" s="30"/>
      <c r="H607" s="30"/>
      <c r="I607" s="30"/>
      <c r="J607" s="30"/>
      <c r="K607" s="30"/>
      <c r="L607" s="30"/>
      <c r="M607" s="30"/>
      <c r="N607" s="30"/>
      <c r="O607" s="30"/>
      <c r="P607" s="30"/>
    </row>
    <row r="608" spans="1:16" x14ac:dyDescent="0.35">
      <c r="A608" s="30"/>
      <c r="B608" s="30"/>
      <c r="C608" s="30"/>
      <c r="D608" s="30"/>
      <c r="E608" s="30"/>
      <c r="F608" s="30"/>
      <c r="G608" s="30"/>
      <c r="H608" s="30"/>
      <c r="I608" s="30"/>
      <c r="J608" s="30"/>
      <c r="K608" s="30"/>
      <c r="L608" s="30"/>
      <c r="M608" s="30"/>
      <c r="N608" s="30"/>
      <c r="O608" s="30"/>
      <c r="P608" s="30"/>
    </row>
    <row r="609" spans="1:16" x14ac:dyDescent="0.35">
      <c r="A609" s="30"/>
      <c r="B609" s="30"/>
      <c r="C609" s="30"/>
      <c r="D609" s="30"/>
      <c r="E609" s="30"/>
      <c r="F609" s="30"/>
      <c r="G609" s="30"/>
      <c r="H609" s="30"/>
      <c r="I609" s="30"/>
      <c r="J609" s="30"/>
      <c r="K609" s="30"/>
      <c r="L609" s="30"/>
      <c r="M609" s="30"/>
      <c r="N609" s="30"/>
      <c r="O609" s="30"/>
      <c r="P609" s="30"/>
    </row>
    <row r="610" spans="1:16" x14ac:dyDescent="0.35">
      <c r="A610" s="30"/>
      <c r="B610" s="30"/>
      <c r="C610" s="30"/>
      <c r="D610" s="30"/>
      <c r="E610" s="30"/>
      <c r="F610" s="30"/>
      <c r="G610" s="30"/>
      <c r="H610" s="30"/>
      <c r="I610" s="30"/>
      <c r="J610" s="30"/>
    </row>
    <row r="611" spans="1:16" x14ac:dyDescent="0.35">
      <c r="A611" s="30"/>
      <c r="B611" s="30"/>
      <c r="C611" s="30"/>
      <c r="D611" s="30"/>
      <c r="E611" s="30"/>
      <c r="F611" s="30"/>
      <c r="G611" s="30"/>
      <c r="H611" s="30"/>
      <c r="I611" s="30"/>
      <c r="J611" s="30"/>
    </row>
    <row r="612" spans="1:16" x14ac:dyDescent="0.35">
      <c r="A612" s="30"/>
      <c r="B612" s="30"/>
      <c r="C612" s="30"/>
      <c r="D612" s="30"/>
      <c r="E612" s="30"/>
      <c r="F612" s="30"/>
      <c r="G612" s="30"/>
      <c r="H612" s="30"/>
      <c r="I612" s="30"/>
      <c r="J612" s="30"/>
    </row>
    <row r="613" spans="1:16" x14ac:dyDescent="0.35">
      <c r="A613" s="30"/>
      <c r="B613" s="30"/>
      <c r="C613" s="30"/>
      <c r="D613" s="30"/>
      <c r="E613" s="30"/>
      <c r="F613" s="30"/>
      <c r="G613" s="30"/>
      <c r="H613" s="30"/>
      <c r="I613" s="30"/>
      <c r="J613" s="30"/>
    </row>
    <row r="614" spans="1:16" x14ac:dyDescent="0.35">
      <c r="A614" s="30"/>
      <c r="B614" s="30"/>
      <c r="C614" s="30"/>
      <c r="D614" s="30"/>
      <c r="E614" s="30"/>
      <c r="F614" s="30"/>
      <c r="G614" s="30"/>
      <c r="H614" s="30"/>
      <c r="I614" s="30"/>
      <c r="J614" s="30"/>
    </row>
    <row r="615" spans="1:16" x14ac:dyDescent="0.35">
      <c r="A615" s="30"/>
      <c r="B615" s="30"/>
      <c r="C615" s="30"/>
      <c r="D615" s="30"/>
      <c r="E615" s="30"/>
    </row>
    <row r="616" spans="1:16" x14ac:dyDescent="0.35">
      <c r="A616" s="30"/>
      <c r="B616" s="30"/>
      <c r="C616" s="30"/>
      <c r="D616" s="30"/>
      <c r="E616" s="30"/>
    </row>
    <row r="617" spans="1:16" x14ac:dyDescent="0.35">
      <c r="A617" s="30"/>
      <c r="B617" s="30"/>
      <c r="C617" s="30"/>
      <c r="D617" s="30"/>
      <c r="E617" s="30"/>
    </row>
    <row r="618" spans="1:16" x14ac:dyDescent="0.35">
      <c r="A618" s="30"/>
      <c r="B618" s="30"/>
      <c r="C618" s="30"/>
      <c r="D618" s="30"/>
      <c r="E618" s="30"/>
    </row>
    <row r="619" spans="1:16" x14ac:dyDescent="0.35">
      <c r="A619" s="30"/>
      <c r="B619" s="30"/>
      <c r="C619" s="30"/>
      <c r="D619" s="30"/>
      <c r="E619" s="30"/>
    </row>
    <row r="620" spans="1:16" x14ac:dyDescent="0.35">
      <c r="A620" s="30"/>
      <c r="B620" s="30"/>
      <c r="C620" s="30"/>
      <c r="D620" s="30"/>
      <c r="E620" s="30"/>
    </row>
    <row r="621" spans="1:16" x14ac:dyDescent="0.35">
      <c r="A621" s="30"/>
      <c r="B621" s="30"/>
      <c r="C621" s="30"/>
      <c r="D621" s="30"/>
      <c r="E621" s="30"/>
    </row>
    <row r="622" spans="1:16" x14ac:dyDescent="0.35">
      <c r="A622" s="30"/>
      <c r="B622" s="30"/>
      <c r="C622" s="30"/>
      <c r="D622" s="30"/>
      <c r="E622" s="30"/>
    </row>
    <row r="623" spans="1:16" x14ac:dyDescent="0.35">
      <c r="A623" s="30"/>
      <c r="B623" s="30"/>
      <c r="C623" s="30"/>
      <c r="D623" s="30"/>
      <c r="E623" s="30"/>
    </row>
    <row r="624" spans="1:16" x14ac:dyDescent="0.35">
      <c r="A624" s="30"/>
      <c r="B624" s="30"/>
      <c r="C624" s="30"/>
      <c r="D624" s="30"/>
      <c r="E624" s="30"/>
    </row>
    <row r="625" spans="1:5" x14ac:dyDescent="0.35">
      <c r="A625" s="30"/>
      <c r="B625" s="30"/>
      <c r="C625" s="30"/>
      <c r="D625" s="30"/>
      <c r="E625" s="30"/>
    </row>
    <row r="626" spans="1:5" x14ac:dyDescent="0.35">
      <c r="A626" s="30"/>
      <c r="B626" s="30"/>
      <c r="C626" s="30"/>
      <c r="D626" s="30"/>
      <c r="E626" s="30"/>
    </row>
    <row r="627" spans="1:5" x14ac:dyDescent="0.35">
      <c r="A627" s="30"/>
      <c r="B627" s="30"/>
      <c r="C627" s="30"/>
      <c r="D627" s="30"/>
      <c r="E627" s="30"/>
    </row>
    <row r="628" spans="1:5" x14ac:dyDescent="0.35">
      <c r="A628" s="30"/>
      <c r="B628" s="30"/>
      <c r="C628" s="30"/>
      <c r="D628" s="30"/>
      <c r="E628" s="30"/>
    </row>
    <row r="629" spans="1:5" x14ac:dyDescent="0.35">
      <c r="A629" s="30"/>
      <c r="B629" s="30"/>
      <c r="C629" s="30"/>
      <c r="D629" s="30"/>
      <c r="E629" s="30"/>
    </row>
    <row r="630" spans="1:5" x14ac:dyDescent="0.35">
      <c r="A630" s="30"/>
      <c r="B630" s="30"/>
      <c r="C630" s="30"/>
      <c r="D630" s="30"/>
      <c r="E630" s="30"/>
    </row>
    <row r="631" spans="1:5" x14ac:dyDescent="0.35">
      <c r="A631" s="30"/>
      <c r="B631" s="30"/>
      <c r="C631" s="30"/>
      <c r="D631" s="30"/>
      <c r="E631" s="30"/>
    </row>
  </sheetData>
  <phoneticPr fontId="8" type="noConversion"/>
  <dataValidations count="2">
    <dataValidation type="list" allowBlank="1" showInputMessage="1" showErrorMessage="1" sqref="N41 D108" xr:uid="{6B0188F4-3A45-432B-B920-8C3A6C56B12F}">
      <formula1>DOMAINES</formula1>
    </dataValidation>
    <dataValidation type="list" allowBlank="1" showInputMessage="1" showErrorMessage="1" sqref="I39" xr:uid="{6B5F8B89-EE04-430C-A08C-9CC8D9C8C080}">
      <formula1>"Cédé, Démoli, En étude/développement, En construction, En exploitation partielle, En exploitation complète"</formula1>
    </dataValidation>
  </dataValidations>
  <hyperlinks>
    <hyperlink ref="J81" r:id="rId1" xr:uid="{0E2B643A-EE3B-4772-BA95-C16A14D59D60}"/>
    <hyperlink ref="J82" r:id="rId2" xr:uid="{A2612AB4-E5EC-4B23-B726-DE3D07333C05}"/>
    <hyperlink ref="J83" r:id="rId3" xr:uid="{60CF5F71-85EC-4DA5-BA14-5F4763EB0B99}"/>
    <hyperlink ref="J84" r:id="rId4" xr:uid="{93808FA8-A277-4B16-B2F7-1AC63CBCA86B}"/>
    <hyperlink ref="J85" r:id="rId5" xr:uid="{E4F7CC03-2321-48E3-89F5-5F02F18ACC8D}"/>
    <hyperlink ref="J86" r:id="rId6" xr:uid="{1ABD1E98-B021-4D4D-8A65-CC4091D3614C}"/>
    <hyperlink ref="J87" r:id="rId7" xr:uid="{8EFEB892-726C-4A72-805C-CB4E44A86799}"/>
    <hyperlink ref="J88" r:id="rId8" xr:uid="{8B0F2101-0659-4209-A334-61A3D656BEC4}"/>
    <hyperlink ref="J89" r:id="rId9" xr:uid="{0B3C8ABC-721D-48A8-BD21-E367FEAA5CBA}"/>
    <hyperlink ref="J90" r:id="rId10" xr:uid="{3C7F9A62-3BD1-4B57-A459-C3A8BCB8D762}"/>
    <hyperlink ref="J92" r:id="rId11" xr:uid="{F99D0EEC-681D-4D33-993E-A84EA0873E55}"/>
    <hyperlink ref="J93" r:id="rId12" xr:uid="{DE370095-6409-4087-9818-FFD3C047675D}"/>
    <hyperlink ref="J94" r:id="rId13" xr:uid="{3E7E5582-1130-4F1A-87A0-F97E8A949C73}"/>
    <hyperlink ref="J66" r:id="rId14" xr:uid="{78845E9A-FB22-406C-86CA-1ABCD018E8B7}"/>
    <hyperlink ref="J68" r:id="rId15" xr:uid="{13595BAD-86EC-4955-807B-EEF4838FAE70}"/>
    <hyperlink ref="J69" r:id="rId16" xr:uid="{B731037A-BCDC-4112-B58B-30F706983A13}"/>
    <hyperlink ref="J70" r:id="rId17" xr:uid="{EE2C98F8-B3F2-4B59-AFA0-2588DEED64C9}"/>
    <hyperlink ref="J73" r:id="rId18" xr:uid="{A2669615-AE03-4A30-BD4F-971E9B06CBC7}"/>
    <hyperlink ref="J99" r:id="rId19" xr:uid="{FEC4BA76-5015-487C-95FB-DAD5292C6125}"/>
    <hyperlink ref="J101" r:id="rId20" xr:uid="{3740CA66-700A-4E9B-9D63-4DBB26DDC6F0}"/>
    <hyperlink ref="J100" r:id="rId21" xr:uid="{418E4226-A880-4824-B721-17D5B07FF78B}"/>
    <hyperlink ref="J102" r:id="rId22" xr:uid="{47263E8E-2995-466E-A917-7551305E01CC}"/>
    <hyperlink ref="J103" r:id="rId23" xr:uid="{1D1FE8D0-BC79-4A0A-88FB-97A777A52429}"/>
    <hyperlink ref="J104" r:id="rId24" xr:uid="{A69E9E74-6C84-4617-B7F8-37C5CAD37143}"/>
    <hyperlink ref="J105" r:id="rId25" xr:uid="{EE33CD78-E8F4-46E3-97B8-E43F6412AEC9}"/>
    <hyperlink ref="J107" r:id="rId26" xr:uid="{E264A8B9-0FBA-4271-B084-9D2D44A73C47}"/>
    <hyperlink ref="J109" r:id="rId27" xr:uid="{943C9098-CF31-4B74-9CEF-D21012B2C8A3}"/>
    <hyperlink ref="J110" r:id="rId28" xr:uid="{6BBE8F66-8DB5-4260-AEC9-079DA61E2BA2}"/>
    <hyperlink ref="J45" r:id="rId29" xr:uid="{3097D61A-CA64-49F4-AA89-247A7DD43585}"/>
    <hyperlink ref="J46" r:id="rId30" xr:uid="{0548699F-2CFD-48D4-9027-9F02799940E3}"/>
    <hyperlink ref="J124" r:id="rId31" xr:uid="{B7C2E851-E66E-4B07-9DE4-8A19936AA3FA}"/>
    <hyperlink ref="J125" r:id="rId32" xr:uid="{30280EBB-F8CB-411A-9EC1-BDA403E82A55}"/>
    <hyperlink ref="J126" r:id="rId33" xr:uid="{CDCAAD83-656A-4EE4-B0E9-CCF21B42D9E2}"/>
    <hyperlink ref="J127" r:id="rId34" xr:uid="{1A7E41CC-A068-40D6-842B-336E4B60924C}"/>
    <hyperlink ref="J25" r:id="rId35" xr:uid="{EC672A0B-4453-4B7A-9ED9-B3375BE94BFD}"/>
    <hyperlink ref="J26" r:id="rId36" xr:uid="{C7453180-4C96-4C44-A5BD-B08B481CF1E3}"/>
    <hyperlink ref="J28" r:id="rId37" xr:uid="{7C9DB9C5-5FDA-4712-9F97-1C0CE7DB0E92}"/>
    <hyperlink ref="J27" r:id="rId38" xr:uid="{3CA08710-BB3B-4162-B138-5369F798779B}"/>
    <hyperlink ref="J29" r:id="rId39" xr:uid="{D233EBE0-1A6B-4808-B024-54FB80A12DE5}"/>
    <hyperlink ref="J30" r:id="rId40" xr:uid="{A6C87327-9C37-45B8-BCF4-B0B2C572B5E6}"/>
    <hyperlink ref="J31" r:id="rId41" xr:uid="{0CD0ECCF-9294-4A97-8053-73C49E32014E}"/>
    <hyperlink ref="J32" r:id="rId42" xr:uid="{B766D09C-DB89-4906-9094-3B9130E5A1F9}"/>
    <hyperlink ref="J33" r:id="rId43" xr:uid="{89533583-0D0D-4891-9A50-C462FE45A8DF}"/>
    <hyperlink ref="J34" r:id="rId44" xr:uid="{8AF90AB5-B4C5-4476-848F-FEA8DAEB11BF}"/>
    <hyperlink ref="J35" r:id="rId45" xr:uid="{0BF838AC-D50E-414A-AF4C-F6A8880E1E9A}"/>
    <hyperlink ref="J36" r:id="rId46" xr:uid="{7CF99BC4-BC47-4980-9FF0-EA4611E7FD3A}"/>
    <hyperlink ref="J37" r:id="rId47" xr:uid="{D1D8FC60-953E-4EF1-8E18-AD0447E05A3B}"/>
    <hyperlink ref="J38" r:id="rId48" xr:uid="{6BCC14FE-98D8-4EBD-AB97-5DAAB4FAD26B}"/>
    <hyperlink ref="J39" r:id="rId49" xr:uid="{8FC7E642-1C1B-41AE-A101-28640AAD6EF5}"/>
    <hyperlink ref="J40" r:id="rId50" xr:uid="{737EBEFF-BD6A-4E59-93D5-F7A2A24AC21A}"/>
    <hyperlink ref="J41" r:id="rId51" xr:uid="{4AD72157-F7DE-4ABE-8724-BBDBBA31B395}"/>
    <hyperlink ref="J42" r:id="rId52" xr:uid="{3E348607-F624-4EEA-B728-B54DD97FA1FC}"/>
    <hyperlink ref="J112" r:id="rId53" xr:uid="{BB116D09-CB9F-4851-AF1D-427AFC463442}"/>
    <hyperlink ref="J44" r:id="rId54" xr:uid="{3981B17F-640E-4751-8F4E-2A5BF1AF2DE7}"/>
    <hyperlink ref="J47" r:id="rId55" xr:uid="{D7DF2699-97F7-421E-8F88-9F4431475C5B}"/>
    <hyperlink ref="J48" r:id="rId56" xr:uid="{3D9A6CA4-842F-4F86-8A49-3C53081D46F8}"/>
    <hyperlink ref="J49" r:id="rId57" xr:uid="{2F60B368-EA9C-4695-AF99-B87E0FF2936C}"/>
    <hyperlink ref="J50" r:id="rId58" xr:uid="{E185F4A1-1828-4A31-8943-6372E9156249}"/>
    <hyperlink ref="J113" r:id="rId59" xr:uid="{B3C04ED7-335E-40A4-9DB7-7A45B1EA1E71}"/>
    <hyperlink ref="J114" r:id="rId60" xr:uid="{AC8BE199-CBDA-4FF6-AADE-B98430DAE4DC}"/>
    <hyperlink ref="J115" r:id="rId61" xr:uid="{5B09CB62-28B6-4D10-8141-2709734F1316}"/>
    <hyperlink ref="J116" r:id="rId62" xr:uid="{5BF7D679-DB13-4A13-A883-BECDA911D05B}"/>
    <hyperlink ref="J118" r:id="rId63" xr:uid="{BBB621BA-E585-4054-B900-13BED0B2EB75}"/>
    <hyperlink ref="J98" r:id="rId64" xr:uid="{D8836D64-FA99-4930-A1FC-E9D471F38EC6}"/>
    <hyperlink ref="J97" r:id="rId65" xr:uid="{86DDCC49-2FBD-4EE3-8D2D-A00ADDFA651F}"/>
    <hyperlink ref="J60" r:id="rId66" xr:uid="{97AB5954-9FCA-4B42-917B-5C23E6052F10}"/>
    <hyperlink ref="J59" r:id="rId67" xr:uid="{47C15CF1-9F83-407A-8A2D-CBA83AF02C20}"/>
    <hyperlink ref="J58" r:id="rId68" xr:uid="{FD1A33B5-2064-4E7F-96AE-3B03B6B911D3}"/>
    <hyperlink ref="J56" r:id="rId69" xr:uid="{F637A546-1F5B-4AB2-998F-9ECB234DEC97}"/>
    <hyperlink ref="J55" r:id="rId70" xr:uid="{EFD04BDD-EF19-47D1-92A8-3398061BDFAF}"/>
    <hyperlink ref="J54" r:id="rId71" xr:uid="{181290F3-E26F-42E0-BA88-D87676A9671A}"/>
    <hyperlink ref="J53" r:id="rId72" xr:uid="{2D068AC8-A120-401F-9D88-338E6CDFA286}"/>
    <hyperlink ref="J52" r:id="rId73" xr:uid="{37C02CBF-5690-4E4A-B2B8-998E1DBCA426}"/>
    <hyperlink ref="J117" r:id="rId74" xr:uid="{FF8BBD01-F6AD-44BF-BEDD-9CCDBE27A4B3}"/>
    <hyperlink ref="J119" r:id="rId75" xr:uid="{33B91DF7-A49A-46C8-B237-71691963B0B0}"/>
    <hyperlink ref="J120" r:id="rId76" xr:uid="{0D4FDA4F-5A31-4646-A047-FBA4D5C3BB24}"/>
    <hyperlink ref="J121" r:id="rId77" xr:uid="{FA327E8B-00E1-4F4E-960C-4E01B489882E}"/>
    <hyperlink ref="J122" r:id="rId78" xr:uid="{EF75C083-2FDC-4F76-B331-D48BFE7388EE}"/>
    <hyperlink ref="J123" r:id="rId79" xr:uid="{8EEB03B3-E5F2-4B72-8137-1CCA8FEDFD1B}"/>
    <hyperlink ref="J111" r:id="rId80" xr:uid="{C432F35D-0481-4ED1-8481-0FA747EB283A}"/>
    <hyperlink ref="J80" r:id="rId81" xr:uid="{F77B9125-D659-450F-976D-C4E400F58309}"/>
    <hyperlink ref="J95" r:id="rId82" xr:uid="{D525BCA3-A0ED-4D14-A8C8-D73DCE28A722}"/>
    <hyperlink ref="J96" r:id="rId83" xr:uid="{5EE64A25-2113-4250-AE37-7F83574A2E68}"/>
    <hyperlink ref="J57" r:id="rId84" xr:uid="{AD461800-8278-43E0-BC58-F03563368D15}"/>
    <hyperlink ref="J61" r:id="rId85" xr:uid="{62824C51-BFA5-475D-929B-AAF8517F60CA}"/>
    <hyperlink ref="J63" r:id="rId86" xr:uid="{66C5D716-4EF7-4E2F-8FED-8F65FCAA2988}"/>
    <hyperlink ref="J108" r:id="rId87" xr:uid="{FA8AD534-9212-4EB6-96F3-935065434BC6}"/>
    <hyperlink ref="J71" r:id="rId88" xr:uid="{1D1D7DA0-DC16-4C23-811B-D4210F1AC3F0}"/>
    <hyperlink ref="J72" r:id="rId89" xr:uid="{9A7FD7BB-61F7-4567-A116-887B567E653C}"/>
    <hyperlink ref="J74" r:id="rId90" xr:uid="{6D380045-28E3-4872-B849-99AFBF3547A5}"/>
    <hyperlink ref="J79" r:id="rId91" xr:uid="{D9F50A0B-CBCA-457C-AEBB-5EBD9BBD34BF}"/>
    <hyperlink ref="J91" r:id="rId92" xr:uid="{02FD0D4E-5C17-4FD3-A170-6C7F7398E8CD}"/>
    <hyperlink ref="J43" r:id="rId93" xr:uid="{B6654F68-719B-4B41-93AE-8426B555A84F}"/>
    <hyperlink ref="J62" r:id="rId94" xr:uid="{915547CF-9AAB-44F3-9C89-BA2D90CD1162}"/>
    <hyperlink ref="J64" r:id="rId95" xr:uid="{15CEAB06-2D38-4755-897F-D97177B97983}"/>
    <hyperlink ref="J65" r:id="rId96" xr:uid="{5F85A409-920F-40CD-B96D-1B17DAA8690C}"/>
  </hyperlinks>
  <pageMargins left="0.7" right="0.7" top="0.75" bottom="0.75" header="0.3" footer="0.3"/>
  <headerFooter>
    <oddFooter>&amp;L_x000D_&amp;1#&amp;"Calibri"&amp;10&amp;KFF0000 Interne</oddFooter>
  </headerFooter>
  <drawing r:id="rId97"/>
  <tableParts count="1">
    <tablePart r:id="rId9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62D5-00FA-4069-8F3C-4AA7D0F6DC4A}">
  <sheetPr>
    <tabColor theme="4"/>
  </sheetPr>
  <dimension ref="A1:BR103"/>
  <sheetViews>
    <sheetView zoomScale="32" zoomScaleNormal="75" workbookViewId="0">
      <selection activeCell="I21" sqref="I21"/>
    </sheetView>
  </sheetViews>
  <sheetFormatPr baseColWidth="10" defaultRowHeight="14.5" x14ac:dyDescent="0.35"/>
  <cols>
    <col min="1" max="1" width="26.54296875" customWidth="1"/>
    <col min="2" max="2" width="19" customWidth="1"/>
    <col min="3" max="3" width="54.26953125" customWidth="1"/>
    <col min="4" max="4" width="27.26953125" customWidth="1"/>
    <col min="5" max="5" width="36.1796875" customWidth="1"/>
    <col min="6" max="7" width="29.26953125" customWidth="1"/>
    <col min="8" max="8" width="38.81640625" customWidth="1"/>
    <col min="9" max="10" width="29.26953125" customWidth="1"/>
    <col min="11" max="11" width="29.453125" customWidth="1"/>
    <col min="12" max="12" width="18.26953125" customWidth="1"/>
    <col min="13" max="13" width="27.81640625" customWidth="1"/>
    <col min="14" max="15" width="20.81640625" customWidth="1"/>
  </cols>
  <sheetData>
    <row r="1" spans="1:69" x14ac:dyDescent="0.3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row>
    <row r="2" spans="1:69" x14ac:dyDescent="0.3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row>
    <row r="3" spans="1:69" x14ac:dyDescent="0.3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row>
    <row r="4" spans="1:69" x14ac:dyDescent="0.3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row>
    <row r="5" spans="1:69" x14ac:dyDescent="0.3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row>
    <row r="6" spans="1:69" x14ac:dyDescent="0.3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row>
    <row r="7" spans="1:69" x14ac:dyDescent="0.35">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row>
    <row r="8" spans="1:69" x14ac:dyDescent="0.3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row>
    <row r="9" spans="1:69" x14ac:dyDescent="0.35">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row>
    <row r="10" spans="1:69" x14ac:dyDescent="0.35">
      <c r="A10" s="30"/>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row>
    <row r="11" spans="1:69" ht="92" x14ac:dyDescent="0.35">
      <c r="A11" s="30"/>
      <c r="B11" s="30"/>
      <c r="C11" s="30"/>
      <c r="D11" s="30"/>
      <c r="E11" s="55" t="s">
        <v>325</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row>
    <row r="12" spans="1:69" x14ac:dyDescent="0.35">
      <c r="A12" s="30"/>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row>
    <row r="13" spans="1:69" x14ac:dyDescent="0.35">
      <c r="A13" s="30"/>
      <c r="B13" s="30"/>
      <c r="C13" s="30"/>
      <c r="D13" s="30"/>
      <c r="E13" s="88" t="s">
        <v>622</v>
      </c>
      <c r="F13" s="30"/>
      <c r="G13" s="30" t="s">
        <v>621</v>
      </c>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row>
    <row r="14" spans="1:69" x14ac:dyDescent="0.35">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row>
    <row r="15" spans="1:69" x14ac:dyDescent="0.3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row>
    <row r="16" spans="1:69" ht="46" x14ac:dyDescent="0.35">
      <c r="A16" s="71" t="s">
        <v>47</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row>
    <row r="17" spans="1:70" ht="43.5" x14ac:dyDescent="0.35">
      <c r="A17" s="63" t="s">
        <v>45</v>
      </c>
      <c r="B17" s="64" t="s">
        <v>24</v>
      </c>
      <c r="C17" s="64" t="s">
        <v>347</v>
      </c>
      <c r="D17" s="64" t="s">
        <v>23</v>
      </c>
      <c r="E17" s="64" t="s">
        <v>42</v>
      </c>
      <c r="F17" s="29" t="s">
        <v>25</v>
      </c>
      <c r="G17" s="57" t="s">
        <v>305</v>
      </c>
      <c r="H17" s="122" t="s">
        <v>240</v>
      </c>
      <c r="I17" s="57" t="s">
        <v>271</v>
      </c>
      <c r="J17" s="57" t="s">
        <v>306</v>
      </c>
      <c r="K17" s="117" t="s">
        <v>269</v>
      </c>
      <c r="L17" s="117" t="s">
        <v>721</v>
      </c>
      <c r="M17" s="121" t="s">
        <v>375</v>
      </c>
      <c r="N17" s="121" t="s">
        <v>376</v>
      </c>
      <c r="O17" s="123" t="s">
        <v>268</v>
      </c>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row>
    <row r="18" spans="1:70" s="124" customFormat="1" ht="46.5" customHeight="1" x14ac:dyDescent="0.35">
      <c r="A18" s="65" t="s">
        <v>348</v>
      </c>
      <c r="B18" s="65" t="s">
        <v>20</v>
      </c>
      <c r="C18" s="65" t="s">
        <v>342</v>
      </c>
      <c r="D18" s="65" t="s">
        <v>19</v>
      </c>
      <c r="E18" s="65" t="s">
        <v>31</v>
      </c>
      <c r="F18" s="65" t="s">
        <v>7</v>
      </c>
      <c r="G18" s="65" t="s">
        <v>173</v>
      </c>
      <c r="H18" s="65" t="s">
        <v>308</v>
      </c>
      <c r="I18" s="65">
        <v>6</v>
      </c>
      <c r="J18" s="119">
        <v>537171370.42900002</v>
      </c>
      <c r="K18" s="120">
        <v>267257153.07033336</v>
      </c>
      <c r="L18" s="120">
        <v>3628984.1146</v>
      </c>
      <c r="M18" s="120">
        <v>519383399.18493336</v>
      </c>
      <c r="N18" s="120">
        <v>17787971.244066663</v>
      </c>
      <c r="O18" s="110">
        <v>0.64142857142857146</v>
      </c>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row>
    <row r="19" spans="1:70" s="124" customFormat="1" ht="46.5" customHeight="1" x14ac:dyDescent="0.35">
      <c r="A19" s="44" t="s">
        <v>348</v>
      </c>
      <c r="B19" s="44" t="s">
        <v>20</v>
      </c>
      <c r="C19" s="44" t="s">
        <v>342</v>
      </c>
      <c r="D19" s="44" t="s">
        <v>19</v>
      </c>
      <c r="E19" s="44" t="s">
        <v>31</v>
      </c>
      <c r="F19" s="44" t="s">
        <v>6</v>
      </c>
      <c r="G19" s="44" t="s">
        <v>162</v>
      </c>
      <c r="H19" s="44" t="s">
        <v>307</v>
      </c>
      <c r="I19" s="44">
        <v>4</v>
      </c>
      <c r="J19" s="125">
        <v>9616369.2600000016</v>
      </c>
      <c r="K19" s="125">
        <v>9438081.2600000016</v>
      </c>
      <c r="L19" s="125">
        <v>0</v>
      </c>
      <c r="M19" s="125">
        <v>9438081.2600000016</v>
      </c>
      <c r="N19" s="125">
        <v>178288</v>
      </c>
      <c r="O19" s="109">
        <v>0.2161865</v>
      </c>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row>
    <row r="20" spans="1:70" s="124" customFormat="1" ht="46.5" customHeight="1" x14ac:dyDescent="0.35">
      <c r="A20" s="65" t="s">
        <v>348</v>
      </c>
      <c r="B20" s="65" t="s">
        <v>20</v>
      </c>
      <c r="C20" s="65" t="s">
        <v>342</v>
      </c>
      <c r="D20" s="65" t="s">
        <v>19</v>
      </c>
      <c r="E20" s="65" t="s">
        <v>31</v>
      </c>
      <c r="F20" s="65" t="s">
        <v>5</v>
      </c>
      <c r="G20" s="65" t="s">
        <v>212</v>
      </c>
      <c r="H20" s="65" t="s">
        <v>310</v>
      </c>
      <c r="I20" s="65">
        <v>7</v>
      </c>
      <c r="J20" s="119">
        <v>20518276.219999999</v>
      </c>
      <c r="K20" s="120">
        <v>16181626.23</v>
      </c>
      <c r="L20" s="120">
        <v>0</v>
      </c>
      <c r="M20" s="120">
        <v>16181626.23</v>
      </c>
      <c r="N20" s="120">
        <v>4336649.99</v>
      </c>
      <c r="O20" s="110">
        <v>0.27626666666666666</v>
      </c>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row>
    <row r="21" spans="1:70" s="124" customFormat="1" ht="46.5" customHeight="1" x14ac:dyDescent="0.35">
      <c r="A21" s="44" t="s">
        <v>348</v>
      </c>
      <c r="B21" s="44" t="s">
        <v>20</v>
      </c>
      <c r="C21" s="44" t="s">
        <v>342</v>
      </c>
      <c r="D21" s="44" t="s">
        <v>19</v>
      </c>
      <c r="E21" s="44" t="s">
        <v>28</v>
      </c>
      <c r="F21" s="44" t="s">
        <v>4</v>
      </c>
      <c r="G21" s="44" t="s">
        <v>4</v>
      </c>
      <c r="H21" s="44" t="s">
        <v>103</v>
      </c>
      <c r="I21" s="44">
        <v>5</v>
      </c>
      <c r="J21" s="125">
        <v>121405089.40852819</v>
      </c>
      <c r="K21" s="125">
        <v>195476449.44447044</v>
      </c>
      <c r="L21" s="125">
        <v>969146</v>
      </c>
      <c r="M21" s="125">
        <v>116045595.44447044</v>
      </c>
      <c r="N21" s="125">
        <v>5359493.964057765</v>
      </c>
      <c r="O21" s="109">
        <v>0.3444443333333333</v>
      </c>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row>
    <row r="22" spans="1:70" s="124" customFormat="1" ht="46.5" customHeight="1" x14ac:dyDescent="0.35">
      <c r="A22" s="65" t="s">
        <v>348</v>
      </c>
      <c r="B22" s="65" t="s">
        <v>20</v>
      </c>
      <c r="C22" s="65" t="s">
        <v>342</v>
      </c>
      <c r="D22" s="65" t="s">
        <v>19</v>
      </c>
      <c r="E22" s="65" t="s">
        <v>28</v>
      </c>
      <c r="F22" s="65" t="s">
        <v>3</v>
      </c>
      <c r="G22" s="65" t="s">
        <v>309</v>
      </c>
      <c r="H22" s="65" t="s">
        <v>311</v>
      </c>
      <c r="I22" s="65">
        <v>3</v>
      </c>
      <c r="J22" s="119">
        <v>19331671.23</v>
      </c>
      <c r="K22" s="120">
        <v>18931671.23</v>
      </c>
      <c r="L22" s="120">
        <v>0</v>
      </c>
      <c r="M22" s="120">
        <v>18931671.23</v>
      </c>
      <c r="N22" s="120">
        <v>400000</v>
      </c>
      <c r="O22" s="110">
        <v>0.32208103130755067</v>
      </c>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row>
    <row r="23" spans="1:70" s="124" customFormat="1" ht="46.5" customHeight="1" x14ac:dyDescent="0.35">
      <c r="A23" s="44" t="s">
        <v>348</v>
      </c>
      <c r="B23" s="44" t="s">
        <v>20</v>
      </c>
      <c r="C23" s="44" t="s">
        <v>342</v>
      </c>
      <c r="D23" s="44" t="s">
        <v>19</v>
      </c>
      <c r="E23" s="44" t="s">
        <v>28</v>
      </c>
      <c r="F23" s="44" t="s">
        <v>12</v>
      </c>
      <c r="G23" s="44" t="s">
        <v>266</v>
      </c>
      <c r="H23" s="44" t="s">
        <v>312</v>
      </c>
      <c r="I23" s="44">
        <v>2</v>
      </c>
      <c r="J23" s="125">
        <v>2092868.48</v>
      </c>
      <c r="K23" s="125">
        <v>2092868.48</v>
      </c>
      <c r="L23" s="125">
        <v>0</v>
      </c>
      <c r="M23" s="125">
        <v>2092868.48</v>
      </c>
      <c r="N23" s="125">
        <v>0</v>
      </c>
      <c r="O23" s="109">
        <v>6.3959000000000002E-2</v>
      </c>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row>
    <row r="24" spans="1:70" s="124" customFormat="1" ht="46.5" customHeight="1" x14ac:dyDescent="0.35">
      <c r="A24" s="65" t="s">
        <v>349</v>
      </c>
      <c r="B24" s="65" t="s">
        <v>16</v>
      </c>
      <c r="C24" s="65" t="s">
        <v>343</v>
      </c>
      <c r="D24" s="65" t="s">
        <v>15</v>
      </c>
      <c r="E24" s="65" t="s">
        <v>31</v>
      </c>
      <c r="F24" s="65" t="s">
        <v>7</v>
      </c>
      <c r="G24" s="65" t="s">
        <v>173</v>
      </c>
      <c r="H24" s="65" t="s">
        <v>178</v>
      </c>
      <c r="I24" s="65">
        <v>2</v>
      </c>
      <c r="J24" s="119">
        <v>147341211.19999996</v>
      </c>
      <c r="K24" s="120">
        <v>139383997.70999998</v>
      </c>
      <c r="L24" s="120">
        <v>0</v>
      </c>
      <c r="M24" s="120">
        <v>139383998</v>
      </c>
      <c r="N24" s="120">
        <v>7957213</v>
      </c>
      <c r="O24" s="110">
        <v>0.74</v>
      </c>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row>
    <row r="25" spans="1:70" s="124" customFormat="1" ht="46.5" customHeight="1" x14ac:dyDescent="0.35">
      <c r="A25" s="44" t="s">
        <v>349</v>
      </c>
      <c r="B25" s="44" t="s">
        <v>16</v>
      </c>
      <c r="C25" s="44" t="s">
        <v>343</v>
      </c>
      <c r="D25" s="44" t="s">
        <v>15</v>
      </c>
      <c r="E25" s="44" t="s">
        <v>29</v>
      </c>
      <c r="F25" s="44" t="s">
        <v>6</v>
      </c>
      <c r="G25" s="44" t="s">
        <v>136</v>
      </c>
      <c r="H25" s="44" t="s">
        <v>307</v>
      </c>
      <c r="I25" s="44">
        <v>6</v>
      </c>
      <c r="J25" s="125">
        <v>92700310.280000001</v>
      </c>
      <c r="K25" s="125">
        <v>83343821.780000001</v>
      </c>
      <c r="L25" s="125">
        <v>3413636</v>
      </c>
      <c r="M25" s="125">
        <v>89907457.780000001</v>
      </c>
      <c r="N25" s="125">
        <v>2792852.5000000009</v>
      </c>
      <c r="O25" s="109">
        <v>0.46578940000000008</v>
      </c>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124" customFormat="1" ht="46.5" customHeight="1" x14ac:dyDescent="0.35">
      <c r="A26" s="65" t="s">
        <v>349</v>
      </c>
      <c r="B26" s="65" t="s">
        <v>16</v>
      </c>
      <c r="C26" s="65" t="s">
        <v>343</v>
      </c>
      <c r="D26" s="65" t="s">
        <v>15</v>
      </c>
      <c r="E26" s="65" t="s">
        <v>29</v>
      </c>
      <c r="F26" s="65" t="s">
        <v>5</v>
      </c>
      <c r="G26" s="65" t="s">
        <v>212</v>
      </c>
      <c r="H26" s="65" t="s">
        <v>313</v>
      </c>
      <c r="I26" s="65">
        <v>3</v>
      </c>
      <c r="J26" s="119">
        <v>138882904.84999999</v>
      </c>
      <c r="K26" s="120">
        <v>41654867.490000002</v>
      </c>
      <c r="L26" s="120">
        <v>4431830.370000001</v>
      </c>
      <c r="M26" s="120">
        <v>48101225.630000003</v>
      </c>
      <c r="N26" s="120">
        <v>90781679.219999984</v>
      </c>
      <c r="O26" s="110">
        <v>0.43333333333333335</v>
      </c>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row>
    <row r="27" spans="1:70" s="124" customFormat="1" ht="46.5" customHeight="1" x14ac:dyDescent="0.35">
      <c r="A27" s="44" t="s">
        <v>349</v>
      </c>
      <c r="B27" s="44" t="s">
        <v>16</v>
      </c>
      <c r="C27" s="44" t="s">
        <v>343</v>
      </c>
      <c r="D27" s="44" t="s">
        <v>15</v>
      </c>
      <c r="E27" s="44" t="s">
        <v>29</v>
      </c>
      <c r="F27" s="44" t="s">
        <v>14</v>
      </c>
      <c r="G27" s="44" t="s">
        <v>132</v>
      </c>
      <c r="H27" s="44" t="s">
        <v>131</v>
      </c>
      <c r="I27" s="44">
        <v>1</v>
      </c>
      <c r="J27" s="125">
        <v>75000000</v>
      </c>
      <c r="K27" s="125">
        <v>61988206.670000002</v>
      </c>
      <c r="L27" s="125">
        <v>5272500</v>
      </c>
      <c r="M27" s="125">
        <v>67260706.670000002</v>
      </c>
      <c r="N27" s="125">
        <v>7739293.3299999982</v>
      </c>
      <c r="O27" s="109">
        <v>0.20436000000000001</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s="124" customFormat="1" ht="46.5" customHeight="1" x14ac:dyDescent="0.35">
      <c r="A28" s="65" t="s">
        <v>349</v>
      </c>
      <c r="B28" s="65" t="s">
        <v>16</v>
      </c>
      <c r="C28" s="65" t="s">
        <v>343</v>
      </c>
      <c r="D28" s="65" t="s">
        <v>15</v>
      </c>
      <c r="E28" s="65" t="s">
        <v>29</v>
      </c>
      <c r="F28" s="65" t="s">
        <v>13</v>
      </c>
      <c r="G28" s="65" t="s">
        <v>265</v>
      </c>
      <c r="H28" s="65" t="s">
        <v>314</v>
      </c>
      <c r="I28" s="65">
        <v>3</v>
      </c>
      <c r="J28" s="119">
        <v>855898.79</v>
      </c>
      <c r="K28" s="120">
        <v>1772498.79</v>
      </c>
      <c r="L28" s="120">
        <v>-75570</v>
      </c>
      <c r="M28" s="120">
        <v>855898.79</v>
      </c>
      <c r="N28" s="120">
        <v>0</v>
      </c>
      <c r="O28" s="110">
        <v>0.33</v>
      </c>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s="124" customFormat="1" ht="46.5" customHeight="1" x14ac:dyDescent="0.35">
      <c r="A29" s="44" t="s">
        <v>349</v>
      </c>
      <c r="B29" s="44" t="s">
        <v>16</v>
      </c>
      <c r="C29" s="44" t="s">
        <v>343</v>
      </c>
      <c r="D29" s="44" t="s">
        <v>15</v>
      </c>
      <c r="E29" s="44" t="s">
        <v>28</v>
      </c>
      <c r="F29" s="44" t="s">
        <v>4</v>
      </c>
      <c r="G29" s="44" t="s">
        <v>4</v>
      </c>
      <c r="H29" s="44" t="s">
        <v>103</v>
      </c>
      <c r="I29" s="44">
        <v>6</v>
      </c>
      <c r="J29" s="125">
        <v>120646492.43466298</v>
      </c>
      <c r="K29" s="125">
        <v>113473742.99962173</v>
      </c>
      <c r="L29" s="125">
        <v>0</v>
      </c>
      <c r="M29" s="125">
        <v>113473742.99962173</v>
      </c>
      <c r="N29" s="125">
        <v>7172749.4350412516</v>
      </c>
      <c r="O29" s="109">
        <v>0.33333299999999999</v>
      </c>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row>
    <row r="30" spans="1:70" s="124" customFormat="1" ht="46.5" customHeight="1" x14ac:dyDescent="0.35">
      <c r="A30" s="65" t="s">
        <v>349</v>
      </c>
      <c r="B30" s="65" t="s">
        <v>16</v>
      </c>
      <c r="C30" s="65" t="s">
        <v>343</v>
      </c>
      <c r="D30" s="65" t="s">
        <v>15</v>
      </c>
      <c r="E30" s="65" t="s">
        <v>28</v>
      </c>
      <c r="F30" s="65" t="s">
        <v>3</v>
      </c>
      <c r="G30" s="65" t="s">
        <v>309</v>
      </c>
      <c r="H30" s="65" t="s">
        <v>315</v>
      </c>
      <c r="I30" s="65">
        <v>4</v>
      </c>
      <c r="J30" s="119">
        <v>17443512</v>
      </c>
      <c r="K30" s="120">
        <v>12710400</v>
      </c>
      <c r="L30" s="120">
        <v>0</v>
      </c>
      <c r="M30" s="120">
        <v>12710400</v>
      </c>
      <c r="N30" s="120">
        <v>4733112</v>
      </c>
      <c r="O30" s="110">
        <v>0.49</v>
      </c>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row>
    <row r="31" spans="1:70" s="124" customFormat="1" ht="2" customHeight="1" x14ac:dyDescent="0.35">
      <c r="A31" s="44" t="s">
        <v>349</v>
      </c>
      <c r="B31" s="44" t="s">
        <v>16</v>
      </c>
      <c r="C31" s="44" t="s">
        <v>343</v>
      </c>
      <c r="D31" s="44" t="s">
        <v>15</v>
      </c>
      <c r="E31" s="44" t="s">
        <v>28</v>
      </c>
      <c r="F31" s="44" t="s">
        <v>17</v>
      </c>
      <c r="G31" s="44" t="s">
        <v>316</v>
      </c>
      <c r="H31" s="44" t="s">
        <v>267</v>
      </c>
      <c r="I31" s="44">
        <v>2</v>
      </c>
      <c r="J31" s="125">
        <v>1900327.2999999998</v>
      </c>
      <c r="K31" s="125">
        <v>1900318.2999999998</v>
      </c>
      <c r="L31" s="125">
        <v>0</v>
      </c>
      <c r="M31" s="125">
        <v>1900318.2999999998</v>
      </c>
      <c r="N31" s="125">
        <v>9</v>
      </c>
      <c r="O31" s="109">
        <v>0.10824549999999999</v>
      </c>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row>
    <row r="32" spans="1:70" s="124" customFormat="1" ht="46.5" customHeight="1" x14ac:dyDescent="0.35">
      <c r="A32" s="65" t="s">
        <v>349</v>
      </c>
      <c r="B32" s="65" t="s">
        <v>16</v>
      </c>
      <c r="C32" s="65" t="s">
        <v>343</v>
      </c>
      <c r="D32" s="65" t="s">
        <v>15</v>
      </c>
      <c r="E32" s="65" t="s">
        <v>28</v>
      </c>
      <c r="F32" s="65" t="s">
        <v>12</v>
      </c>
      <c r="G32" s="65" t="s">
        <v>317</v>
      </c>
      <c r="H32" s="65" t="s">
        <v>2</v>
      </c>
      <c r="I32" s="65">
        <v>1</v>
      </c>
      <c r="J32" s="119">
        <v>7400000.2000000002</v>
      </c>
      <c r="K32" s="120">
        <v>5000000</v>
      </c>
      <c r="L32" s="120">
        <v>2400000.2000000002</v>
      </c>
      <c r="M32" s="120">
        <v>7400000.2000000002</v>
      </c>
      <c r="N32" s="120">
        <v>0</v>
      </c>
      <c r="O32" s="110">
        <v>0.195965</v>
      </c>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row>
    <row r="33" spans="1:70" s="124" customFormat="1" ht="46.5" customHeight="1" x14ac:dyDescent="0.35">
      <c r="A33" s="44" t="s">
        <v>350</v>
      </c>
      <c r="B33" s="44" t="s">
        <v>11</v>
      </c>
      <c r="C33" s="44" t="s">
        <v>344</v>
      </c>
      <c r="D33" s="44" t="s">
        <v>10</v>
      </c>
      <c r="E33" s="44" t="s">
        <v>29</v>
      </c>
      <c r="F33" s="44" t="s">
        <v>7</v>
      </c>
      <c r="G33" s="44" t="s">
        <v>173</v>
      </c>
      <c r="H33" s="44" t="s">
        <v>319</v>
      </c>
      <c r="I33" s="44">
        <v>4</v>
      </c>
      <c r="J33" s="125">
        <v>128165199.99999999</v>
      </c>
      <c r="K33" s="125">
        <v>99833269.735000014</v>
      </c>
      <c r="L33" s="125">
        <v>1829949.6460500001</v>
      </c>
      <c r="M33" s="125">
        <v>101663219.38104999</v>
      </c>
      <c r="N33" s="125">
        <v>26501980.618949994</v>
      </c>
      <c r="O33" s="109">
        <v>0.44333333333333336</v>
      </c>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row>
    <row r="34" spans="1:70" s="124" customFormat="1" ht="46.5" customHeight="1" x14ac:dyDescent="0.35">
      <c r="A34" s="65" t="s">
        <v>350</v>
      </c>
      <c r="B34" s="65" t="s">
        <v>11</v>
      </c>
      <c r="C34" s="65" t="s">
        <v>344</v>
      </c>
      <c r="D34" s="65" t="s">
        <v>10</v>
      </c>
      <c r="E34" s="65" t="s">
        <v>29</v>
      </c>
      <c r="F34" s="65" t="s">
        <v>6</v>
      </c>
      <c r="G34" s="65" t="s">
        <v>136</v>
      </c>
      <c r="H34" s="65" t="s">
        <v>307</v>
      </c>
      <c r="I34" s="65">
        <v>2</v>
      </c>
      <c r="J34" s="119">
        <v>122894146.69</v>
      </c>
      <c r="K34" s="120">
        <v>40167146.689999998</v>
      </c>
      <c r="L34" s="120">
        <v>66798158.310000002</v>
      </c>
      <c r="M34" s="120">
        <v>59859451.689999998</v>
      </c>
      <c r="N34" s="120">
        <v>63034695</v>
      </c>
      <c r="O34" s="110">
        <v>1</v>
      </c>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row>
    <row r="35" spans="1:70" s="124" customFormat="1" ht="46.5" customHeight="1" x14ac:dyDescent="0.35">
      <c r="A35" s="44" t="s">
        <v>350</v>
      </c>
      <c r="B35" s="44" t="s">
        <v>11</v>
      </c>
      <c r="C35" s="44" t="s">
        <v>344</v>
      </c>
      <c r="D35" s="44" t="s">
        <v>10</v>
      </c>
      <c r="E35" s="44" t="s">
        <v>29</v>
      </c>
      <c r="F35" s="44" t="s">
        <v>5</v>
      </c>
      <c r="G35" s="44" t="s">
        <v>212</v>
      </c>
      <c r="H35" s="44" t="s">
        <v>318</v>
      </c>
      <c r="I35" s="44">
        <v>2</v>
      </c>
      <c r="J35" s="125">
        <v>31537500</v>
      </c>
      <c r="K35" s="125">
        <v>11596658.58</v>
      </c>
      <c r="L35" s="125">
        <v>-2410850</v>
      </c>
      <c r="M35" s="125">
        <v>16235808.58</v>
      </c>
      <c r="N35" s="125">
        <v>15301691.42</v>
      </c>
      <c r="O35" s="109">
        <v>0.44</v>
      </c>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row>
    <row r="36" spans="1:70" s="124" customFormat="1" ht="46.5" customHeight="1" x14ac:dyDescent="0.35">
      <c r="A36" s="65" t="s">
        <v>350</v>
      </c>
      <c r="B36" s="65" t="s">
        <v>11</v>
      </c>
      <c r="C36" s="65" t="s">
        <v>344</v>
      </c>
      <c r="D36" s="65" t="s">
        <v>10</v>
      </c>
      <c r="E36" s="65" t="s">
        <v>29</v>
      </c>
      <c r="F36" s="65" t="s">
        <v>14</v>
      </c>
      <c r="G36" s="65" t="s">
        <v>132</v>
      </c>
      <c r="H36" s="65" t="s">
        <v>320</v>
      </c>
      <c r="I36" s="65">
        <v>1</v>
      </c>
      <c r="J36" s="119">
        <v>50000000</v>
      </c>
      <c r="K36" s="120">
        <v>6000000</v>
      </c>
      <c r="L36" s="120">
        <v>10000000</v>
      </c>
      <c r="M36" s="120">
        <v>16000000</v>
      </c>
      <c r="N36" s="120">
        <v>34000000</v>
      </c>
      <c r="O36" s="110">
        <v>0.23041400000000001</v>
      </c>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row>
    <row r="37" spans="1:70" s="124" customFormat="1" ht="46.5" customHeight="1" x14ac:dyDescent="0.35">
      <c r="A37" s="44" t="s">
        <v>350</v>
      </c>
      <c r="B37" s="44" t="s">
        <v>11</v>
      </c>
      <c r="C37" s="44" t="s">
        <v>344</v>
      </c>
      <c r="D37" s="44" t="s">
        <v>10</v>
      </c>
      <c r="E37" s="44" t="s">
        <v>29</v>
      </c>
      <c r="F37" s="44" t="s">
        <v>13</v>
      </c>
      <c r="G37" s="44" t="s">
        <v>265</v>
      </c>
      <c r="H37" s="44" t="s">
        <v>321</v>
      </c>
      <c r="I37" s="44">
        <v>1</v>
      </c>
      <c r="J37" s="125">
        <v>7669492.1200000001</v>
      </c>
      <c r="K37" s="125">
        <v>3387807.16</v>
      </c>
      <c r="L37" s="125">
        <v>0</v>
      </c>
      <c r="M37" s="125">
        <v>4557299.28</v>
      </c>
      <c r="N37" s="125">
        <v>3112192.84</v>
      </c>
      <c r="O37" s="109">
        <v>0.05</v>
      </c>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row>
    <row r="38" spans="1:70" s="124" customFormat="1" ht="46.5" customHeight="1" x14ac:dyDescent="0.35">
      <c r="A38" s="65" t="s">
        <v>350</v>
      </c>
      <c r="B38" s="65" t="s">
        <v>11</v>
      </c>
      <c r="C38" s="65" t="s">
        <v>344</v>
      </c>
      <c r="D38" s="65" t="s">
        <v>10</v>
      </c>
      <c r="E38" s="65" t="s">
        <v>28</v>
      </c>
      <c r="F38" s="65" t="s">
        <v>4</v>
      </c>
      <c r="G38" s="65" t="s">
        <v>4</v>
      </c>
      <c r="H38" s="65" t="s">
        <v>103</v>
      </c>
      <c r="I38" s="65">
        <v>3</v>
      </c>
      <c r="J38" s="119">
        <v>131430536.45116918</v>
      </c>
      <c r="K38" s="120">
        <v>123616647.40182257</v>
      </c>
      <c r="L38" s="120">
        <v>0</v>
      </c>
      <c r="M38" s="120">
        <v>123616647.40182257</v>
      </c>
      <c r="N38" s="120">
        <v>7813889.0493466174</v>
      </c>
      <c r="O38" s="110">
        <v>0.33333299999999999</v>
      </c>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row>
    <row r="39" spans="1:70" s="124" customFormat="1" ht="46.5" customHeight="1" x14ac:dyDescent="0.35">
      <c r="A39" s="44" t="s">
        <v>350</v>
      </c>
      <c r="B39" s="44" t="s">
        <v>11</v>
      </c>
      <c r="C39" s="44" t="s">
        <v>344</v>
      </c>
      <c r="D39" s="44" t="s">
        <v>10</v>
      </c>
      <c r="E39" s="44" t="s">
        <v>28</v>
      </c>
      <c r="F39" s="44" t="s">
        <v>3</v>
      </c>
      <c r="G39" s="44" t="s">
        <v>309</v>
      </c>
      <c r="H39" s="44" t="s">
        <v>315</v>
      </c>
      <c r="I39" s="44">
        <v>1</v>
      </c>
      <c r="J39" s="125">
        <v>9308837.6500000004</v>
      </c>
      <c r="K39" s="125">
        <v>7018290.6200000001</v>
      </c>
      <c r="L39" s="125">
        <v>667613.49</v>
      </c>
      <c r="M39" s="125">
        <v>7685904.1100000003</v>
      </c>
      <c r="N39" s="125">
        <v>1622933.5400000003</v>
      </c>
      <c r="O39" s="109">
        <v>0.49</v>
      </c>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row>
    <row r="40" spans="1:70" s="124" customFormat="1" ht="46.5" customHeight="1" x14ac:dyDescent="0.35">
      <c r="A40" s="65" t="s">
        <v>350</v>
      </c>
      <c r="B40" s="65" t="s">
        <v>11</v>
      </c>
      <c r="C40" s="65" t="s">
        <v>344</v>
      </c>
      <c r="D40" s="65" t="s">
        <v>10</v>
      </c>
      <c r="E40" s="65" t="s">
        <v>28</v>
      </c>
      <c r="F40" s="65" t="s">
        <v>12</v>
      </c>
      <c r="G40" s="65" t="s">
        <v>266</v>
      </c>
      <c r="H40" s="65" t="s">
        <v>89</v>
      </c>
      <c r="I40" s="65">
        <v>1</v>
      </c>
      <c r="J40" s="119">
        <v>21283391</v>
      </c>
      <c r="K40" s="120">
        <v>16267892.643200001</v>
      </c>
      <c r="L40" s="120">
        <v>2681250</v>
      </c>
      <c r="M40" s="120">
        <v>18949142.643199999</v>
      </c>
      <c r="N40" s="120">
        <v>2334248.3568000011</v>
      </c>
      <c r="O40" s="110">
        <v>0.1361</v>
      </c>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row>
    <row r="41" spans="1:70" s="124" customFormat="1" ht="46.5" customHeight="1" x14ac:dyDescent="0.35">
      <c r="A41" s="44" t="s">
        <v>351</v>
      </c>
      <c r="B41" s="44" t="s">
        <v>9</v>
      </c>
      <c r="C41" s="44" t="s">
        <v>385</v>
      </c>
      <c r="D41" s="44" t="s">
        <v>8</v>
      </c>
      <c r="E41" s="44" t="s">
        <v>29</v>
      </c>
      <c r="F41" s="44" t="s">
        <v>7</v>
      </c>
      <c r="G41" s="44" t="s">
        <v>173</v>
      </c>
      <c r="H41" s="44" t="s">
        <v>178</v>
      </c>
      <c r="I41" s="44">
        <v>3</v>
      </c>
      <c r="J41" s="125">
        <v>130061958.34999999</v>
      </c>
      <c r="K41" s="125">
        <v>123773137.44599999</v>
      </c>
      <c r="L41" s="125">
        <v>2828273.0060000005</v>
      </c>
      <c r="M41" s="125">
        <v>126601410.45199999</v>
      </c>
      <c r="N41" s="125">
        <v>3460547.8979999991</v>
      </c>
      <c r="O41" s="109">
        <v>0.66333333333333333</v>
      </c>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row>
    <row r="42" spans="1:70" s="124" customFormat="1" ht="46.5" customHeight="1" x14ac:dyDescent="0.35">
      <c r="A42" s="65" t="s">
        <v>351</v>
      </c>
      <c r="B42" s="65" t="s">
        <v>9</v>
      </c>
      <c r="C42" s="65" t="s">
        <v>385</v>
      </c>
      <c r="D42" s="65" t="s">
        <v>8</v>
      </c>
      <c r="E42" s="65" t="s">
        <v>28</v>
      </c>
      <c r="F42" s="65" t="s">
        <v>4</v>
      </c>
      <c r="G42" s="65" t="s">
        <v>4</v>
      </c>
      <c r="H42" s="65" t="s">
        <v>103</v>
      </c>
      <c r="I42" s="65">
        <v>1</v>
      </c>
      <c r="J42" s="119">
        <v>25072902.338376891</v>
      </c>
      <c r="K42" s="120">
        <v>23582252.735116921</v>
      </c>
      <c r="L42" s="120">
        <v>0</v>
      </c>
      <c r="M42" s="120">
        <v>23582252.735116921</v>
      </c>
      <c r="N42" s="120">
        <v>1490649.60325997</v>
      </c>
      <c r="O42" s="110">
        <v>0.33333299999999999</v>
      </c>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row>
    <row r="43" spans="1:70" s="124" customFormat="1" ht="46.5" customHeight="1" x14ac:dyDescent="0.35">
      <c r="A43" s="44" t="s">
        <v>351</v>
      </c>
      <c r="B43" s="44" t="s">
        <v>9</v>
      </c>
      <c r="C43" s="44" t="s">
        <v>385</v>
      </c>
      <c r="D43" s="44" t="s">
        <v>8</v>
      </c>
      <c r="E43" s="44" t="s">
        <v>28</v>
      </c>
      <c r="F43" s="44" t="s">
        <v>3</v>
      </c>
      <c r="G43" s="44" t="s">
        <v>309</v>
      </c>
      <c r="H43" s="44" t="s">
        <v>315</v>
      </c>
      <c r="I43" s="44">
        <v>1</v>
      </c>
      <c r="J43" s="125">
        <v>11029900</v>
      </c>
      <c r="K43" s="125">
        <v>8344700</v>
      </c>
      <c r="L43" s="125">
        <v>1200500</v>
      </c>
      <c r="M43" s="125">
        <v>9545200</v>
      </c>
      <c r="N43" s="125">
        <v>1484700</v>
      </c>
      <c r="O43" s="109">
        <v>0.49</v>
      </c>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row>
    <row r="44" spans="1:70" s="124" customFormat="1" ht="46.5" customHeight="1" x14ac:dyDescent="0.35">
      <c r="A44" s="65" t="s">
        <v>724</v>
      </c>
      <c r="B44" s="65" t="s">
        <v>9</v>
      </c>
      <c r="C44" s="65" t="s">
        <v>385</v>
      </c>
      <c r="D44" s="65" t="s">
        <v>8</v>
      </c>
      <c r="E44" s="65" t="s">
        <v>28</v>
      </c>
      <c r="F44" s="65" t="s">
        <v>2</v>
      </c>
      <c r="G44" s="65" t="s">
        <v>377</v>
      </c>
      <c r="H44" s="65" t="s">
        <v>377</v>
      </c>
      <c r="I44" s="65">
        <v>2</v>
      </c>
      <c r="J44" s="119">
        <v>406122088</v>
      </c>
      <c r="K44" s="120">
        <v>374736857.07999986</v>
      </c>
      <c r="L44" s="120">
        <v>-13194111.999999851</v>
      </c>
      <c r="M44" s="120">
        <v>361542745.08000004</v>
      </c>
      <c r="N44" s="120">
        <v>0</v>
      </c>
      <c r="O44" s="110">
        <v>1</v>
      </c>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row>
    <row r="45" spans="1:70" s="124" customFormat="1" ht="46.5" customHeight="1" x14ac:dyDescent="0.35">
      <c r="A45" s="44" t="s">
        <v>353</v>
      </c>
      <c r="B45" s="44" t="s">
        <v>1</v>
      </c>
      <c r="C45" s="44" t="s">
        <v>346</v>
      </c>
      <c r="D45" s="44" t="s">
        <v>0</v>
      </c>
      <c r="E45" s="44" t="s">
        <v>29</v>
      </c>
      <c r="F45" s="44" t="s">
        <v>7</v>
      </c>
      <c r="G45" s="44" t="s">
        <v>173</v>
      </c>
      <c r="H45" s="44" t="s">
        <v>323</v>
      </c>
      <c r="I45" s="44">
        <v>6</v>
      </c>
      <c r="J45" s="125">
        <v>412136570</v>
      </c>
      <c r="K45" s="125">
        <v>265091185.73458332</v>
      </c>
      <c r="L45" s="125">
        <v>30695185.151250005</v>
      </c>
      <c r="M45" s="125">
        <v>297046370.88583332</v>
      </c>
      <c r="N45" s="125">
        <v>115090199.11416668</v>
      </c>
      <c r="O45" s="109">
        <v>0.45704166666666673</v>
      </c>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row>
    <row r="46" spans="1:70" s="124" customFormat="1" ht="46.5" customHeight="1" x14ac:dyDescent="0.35">
      <c r="A46" s="65" t="s">
        <v>353</v>
      </c>
      <c r="B46" s="65" t="s">
        <v>1</v>
      </c>
      <c r="C46" s="65" t="s">
        <v>346</v>
      </c>
      <c r="D46" s="65" t="s">
        <v>0</v>
      </c>
      <c r="E46" s="65" t="s">
        <v>29</v>
      </c>
      <c r="F46" s="65" t="s">
        <v>6</v>
      </c>
      <c r="G46" s="65" t="s">
        <v>162</v>
      </c>
      <c r="H46" s="65" t="s">
        <v>139</v>
      </c>
      <c r="I46" s="65">
        <v>5</v>
      </c>
      <c r="J46" s="119">
        <v>183394524</v>
      </c>
      <c r="K46" s="120">
        <v>12946323.949999999</v>
      </c>
      <c r="L46" s="120">
        <v>-1862901.3400000008</v>
      </c>
      <c r="M46" s="120">
        <v>30193422.609999999</v>
      </c>
      <c r="N46" s="120">
        <v>153201101.38999999</v>
      </c>
      <c r="O46" s="110">
        <v>0.48599999999999993</v>
      </c>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row>
    <row r="47" spans="1:70" s="124" customFormat="1" ht="46.5" customHeight="1" x14ac:dyDescent="0.35">
      <c r="A47" s="44" t="s">
        <v>353</v>
      </c>
      <c r="B47" s="44" t="s">
        <v>1</v>
      </c>
      <c r="C47" s="44" t="s">
        <v>346</v>
      </c>
      <c r="D47" s="44" t="s">
        <v>0</v>
      </c>
      <c r="E47" s="44" t="s">
        <v>29</v>
      </c>
      <c r="F47" s="44" t="s">
        <v>5</v>
      </c>
      <c r="G47" s="44" t="s">
        <v>212</v>
      </c>
      <c r="H47" s="44" t="s">
        <v>322</v>
      </c>
      <c r="I47" s="44">
        <v>2</v>
      </c>
      <c r="J47" s="125">
        <v>128665869.60000001</v>
      </c>
      <c r="K47" s="125">
        <v>95725388.460000008</v>
      </c>
      <c r="L47" s="125">
        <v>0</v>
      </c>
      <c r="M47" s="125">
        <v>101688270</v>
      </c>
      <c r="N47" s="125">
        <v>26977599.600000005</v>
      </c>
      <c r="O47" s="109">
        <v>0.49</v>
      </c>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row>
    <row r="48" spans="1:70" s="124" customFormat="1" ht="46.5" customHeight="1" x14ac:dyDescent="0.35">
      <c r="A48" s="65" t="s">
        <v>353</v>
      </c>
      <c r="B48" s="65" t="s">
        <v>1</v>
      </c>
      <c r="C48" s="65" t="s">
        <v>346</v>
      </c>
      <c r="D48" s="65" t="s">
        <v>0</v>
      </c>
      <c r="E48" s="65" t="s">
        <v>28</v>
      </c>
      <c r="F48" s="65" t="s">
        <v>4</v>
      </c>
      <c r="G48" s="65" t="s">
        <v>4</v>
      </c>
      <c r="H48" s="65" t="s">
        <v>103</v>
      </c>
      <c r="I48" s="65">
        <v>0</v>
      </c>
      <c r="J48" s="119">
        <v>0</v>
      </c>
      <c r="K48" s="120">
        <v>13958285</v>
      </c>
      <c r="L48" s="120">
        <v>0</v>
      </c>
      <c r="M48" s="120">
        <v>0</v>
      </c>
      <c r="N48" s="120">
        <v>0</v>
      </c>
      <c r="O48" s="110">
        <v>0</v>
      </c>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row>
    <row r="49" spans="1:70" s="124" customFormat="1" ht="46.5" customHeight="1" x14ac:dyDescent="0.35">
      <c r="A49" s="44" t="s">
        <v>353</v>
      </c>
      <c r="B49" s="44" t="s">
        <v>1</v>
      </c>
      <c r="C49" s="44" t="s">
        <v>346</v>
      </c>
      <c r="D49" s="44" t="s">
        <v>0</v>
      </c>
      <c r="E49" s="44" t="s">
        <v>28</v>
      </c>
      <c r="F49" s="44" t="s">
        <v>3</v>
      </c>
      <c r="G49" s="44" t="s">
        <v>309</v>
      </c>
      <c r="H49" s="44"/>
      <c r="I49" s="44">
        <v>2</v>
      </c>
      <c r="J49" s="125">
        <v>51078095.350000001</v>
      </c>
      <c r="K49" s="125">
        <v>26749481.810000002</v>
      </c>
      <c r="L49" s="125">
        <v>128800</v>
      </c>
      <c r="M49" s="125">
        <v>26878281.810000002</v>
      </c>
      <c r="N49" s="125">
        <v>24199813.539999999</v>
      </c>
      <c r="O49" s="109">
        <v>0.49</v>
      </c>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row>
    <row r="50" spans="1:70" s="124" customFormat="1" ht="46.5" customHeight="1" x14ac:dyDescent="0.35">
      <c r="A50" s="65" t="s">
        <v>723</v>
      </c>
      <c r="B50" s="65" t="s">
        <v>1</v>
      </c>
      <c r="C50" s="65" t="s">
        <v>346</v>
      </c>
      <c r="D50" s="65" t="s">
        <v>0</v>
      </c>
      <c r="E50" s="65" t="s">
        <v>27</v>
      </c>
      <c r="F50" s="65" t="s">
        <v>2</v>
      </c>
      <c r="G50" s="65" t="s">
        <v>378</v>
      </c>
      <c r="H50" s="65" t="s">
        <v>379</v>
      </c>
      <c r="I50" s="65">
        <v>2</v>
      </c>
      <c r="J50" s="119">
        <v>492258884.67999995</v>
      </c>
      <c r="K50" s="120">
        <v>460303383.46999991</v>
      </c>
      <c r="L50" s="120">
        <v>4994288.7100000679</v>
      </c>
      <c r="M50" s="120">
        <v>465297672.18000001</v>
      </c>
      <c r="N50" s="120">
        <v>0</v>
      </c>
      <c r="O50" s="110">
        <v>1</v>
      </c>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row>
    <row r="51" spans="1:70" s="124" customFormat="1" ht="46.5" customHeight="1" x14ac:dyDescent="0.35">
      <c r="A51" s="44" t="s">
        <v>372</v>
      </c>
      <c r="B51" s="44" t="s">
        <v>365</v>
      </c>
      <c r="C51" s="44" t="s">
        <v>384</v>
      </c>
      <c r="D51" s="44" t="s">
        <v>383</v>
      </c>
      <c r="E51" s="44" t="s">
        <v>29</v>
      </c>
      <c r="F51" s="44" t="s">
        <v>5</v>
      </c>
      <c r="G51" s="44" t="s">
        <v>212</v>
      </c>
      <c r="H51" s="44" t="s">
        <v>368</v>
      </c>
      <c r="I51" s="44">
        <v>2</v>
      </c>
      <c r="J51" s="125">
        <v>155726066.24156287</v>
      </c>
      <c r="K51" s="126"/>
      <c r="L51" s="126"/>
      <c r="M51" s="126"/>
      <c r="N51" s="126"/>
      <c r="O51" s="109">
        <v>0.57005000000000006</v>
      </c>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row>
    <row r="52" spans="1:70" s="124" customFormat="1" ht="46.5" customHeight="1" x14ac:dyDescent="0.35">
      <c r="A52" s="65" t="s">
        <v>372</v>
      </c>
      <c r="B52" s="65" t="s">
        <v>365</v>
      </c>
      <c r="C52" s="65" t="s">
        <v>384</v>
      </c>
      <c r="D52" s="65" t="s">
        <v>383</v>
      </c>
      <c r="E52" s="65" t="s">
        <v>29</v>
      </c>
      <c r="F52" s="65" t="s">
        <v>7</v>
      </c>
      <c r="G52" s="65" t="s">
        <v>173</v>
      </c>
      <c r="H52" s="65" t="s">
        <v>178</v>
      </c>
      <c r="I52" s="65">
        <v>7</v>
      </c>
      <c r="J52" s="119">
        <v>157059820.4377057</v>
      </c>
      <c r="K52" s="127"/>
      <c r="L52" s="127"/>
      <c r="M52" s="127"/>
      <c r="N52" s="127"/>
      <c r="O52" s="110">
        <v>0.92</v>
      </c>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row>
    <row r="53" spans="1:70" s="124" customFormat="1" ht="46.5" customHeight="1" x14ac:dyDescent="0.35">
      <c r="A53" s="44" t="s">
        <v>372</v>
      </c>
      <c r="B53" s="44" t="s">
        <v>365</v>
      </c>
      <c r="C53" s="44" t="s">
        <v>384</v>
      </c>
      <c r="D53" s="44" t="s">
        <v>383</v>
      </c>
      <c r="E53" s="44" t="s">
        <v>29</v>
      </c>
      <c r="F53" s="44" t="s">
        <v>37</v>
      </c>
      <c r="G53" s="44" t="s">
        <v>162</v>
      </c>
      <c r="H53" s="44" t="s">
        <v>374</v>
      </c>
      <c r="I53" s="44">
        <v>1</v>
      </c>
      <c r="J53" s="125">
        <v>76318336.567736</v>
      </c>
      <c r="K53" s="126"/>
      <c r="L53" s="126"/>
      <c r="M53" s="126"/>
      <c r="N53" s="126"/>
      <c r="O53" s="109">
        <v>0.16009999999999999</v>
      </c>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row>
    <row r="54" spans="1:70" s="124" customFormat="1" ht="46.5" customHeight="1" x14ac:dyDescent="0.35">
      <c r="A54" s="65" t="s">
        <v>372</v>
      </c>
      <c r="B54" s="65" t="s">
        <v>365</v>
      </c>
      <c r="C54" s="65" t="s">
        <v>384</v>
      </c>
      <c r="D54" s="65" t="s">
        <v>383</v>
      </c>
      <c r="E54" s="65" t="s">
        <v>27</v>
      </c>
      <c r="F54" s="65" t="s">
        <v>2</v>
      </c>
      <c r="G54" s="65" t="s">
        <v>371</v>
      </c>
      <c r="H54" s="65" t="s">
        <v>373</v>
      </c>
      <c r="I54" s="65">
        <v>1</v>
      </c>
      <c r="J54" s="119">
        <v>610895776.75299525</v>
      </c>
      <c r="K54" s="127"/>
      <c r="L54" s="127"/>
      <c r="M54" s="127"/>
      <c r="N54" s="127"/>
      <c r="O54" s="110">
        <v>1</v>
      </c>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row>
    <row r="55" spans="1:70" s="124" customFormat="1" ht="46.5" customHeight="1" x14ac:dyDescent="0.35">
      <c r="A55" s="44" t="s">
        <v>396</v>
      </c>
      <c r="B55" s="140"/>
      <c r="C55" s="140"/>
      <c r="D55" s="140"/>
      <c r="E55" s="44" t="s">
        <v>29</v>
      </c>
      <c r="F55" s="44" t="s">
        <v>5</v>
      </c>
      <c r="G55" s="44" t="s">
        <v>212</v>
      </c>
      <c r="H55" s="44" t="s">
        <v>368</v>
      </c>
      <c r="I55" s="140"/>
      <c r="J55" s="125">
        <v>198222432.34797153</v>
      </c>
      <c r="K55" s="126"/>
      <c r="L55" s="126"/>
      <c r="M55" s="126"/>
      <c r="N55" s="126"/>
      <c r="O55" s="109">
        <v>0.57005000000000006</v>
      </c>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row>
    <row r="56" spans="1:70" s="124" customFormat="1" ht="46.5" customHeight="1" x14ac:dyDescent="0.35">
      <c r="A56" s="65" t="s">
        <v>396</v>
      </c>
      <c r="B56" s="140"/>
      <c r="C56" s="140"/>
      <c r="D56" s="140"/>
      <c r="E56" s="65" t="s">
        <v>31</v>
      </c>
      <c r="F56" s="65" t="s">
        <v>7</v>
      </c>
      <c r="G56" s="65" t="s">
        <v>173</v>
      </c>
      <c r="H56" s="65" t="s">
        <v>178</v>
      </c>
      <c r="I56" s="140"/>
      <c r="J56" s="119">
        <v>199920157.12388459</v>
      </c>
      <c r="K56" s="127"/>
      <c r="L56" s="127"/>
      <c r="M56" s="127"/>
      <c r="N56" s="127"/>
      <c r="O56" s="110">
        <v>0.92</v>
      </c>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row>
    <row r="57" spans="1:70" s="124" customFormat="1" ht="46.5" customHeight="1" x14ac:dyDescent="0.35">
      <c r="A57" s="44" t="s">
        <v>396</v>
      </c>
      <c r="B57" s="140"/>
      <c r="C57" s="140"/>
      <c r="D57" s="140"/>
      <c r="E57" s="44" t="s">
        <v>31</v>
      </c>
      <c r="F57" s="44" t="s">
        <v>37</v>
      </c>
      <c r="G57" s="44" t="s">
        <v>162</v>
      </c>
      <c r="H57" s="44" t="s">
        <v>374</v>
      </c>
      <c r="I57" s="140"/>
      <c r="J57" s="125">
        <v>97144984.602264017</v>
      </c>
      <c r="K57" s="126"/>
      <c r="L57" s="126"/>
      <c r="M57" s="126"/>
      <c r="N57" s="126"/>
      <c r="O57" s="109">
        <v>0.16009999999999999</v>
      </c>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row>
    <row r="58" spans="1:70" s="124" customFormat="1" ht="46.5" customHeight="1" x14ac:dyDescent="0.35">
      <c r="A58" s="65" t="s">
        <v>396</v>
      </c>
      <c r="B58" s="140"/>
      <c r="C58" s="140"/>
      <c r="D58" s="140"/>
      <c r="E58" s="65" t="s">
        <v>27</v>
      </c>
      <c r="F58" s="65" t="s">
        <v>2</v>
      </c>
      <c r="G58" s="65" t="s">
        <v>371</v>
      </c>
      <c r="H58" s="65" t="s">
        <v>373</v>
      </c>
      <c r="I58" s="140"/>
      <c r="J58" s="119">
        <v>777604223.24700475</v>
      </c>
      <c r="K58" s="127"/>
      <c r="L58" s="127"/>
      <c r="M58" s="127"/>
      <c r="N58" s="127"/>
      <c r="O58" s="110">
        <v>1</v>
      </c>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row>
    <row r="59" spans="1:70" ht="21" x14ac:dyDescent="0.5">
      <c r="A59" s="91" t="s">
        <v>380</v>
      </c>
      <c r="B59" s="30"/>
      <c r="C59" s="30"/>
      <c r="D59" s="30"/>
      <c r="E59" s="30"/>
      <c r="F59" s="30"/>
      <c r="G59" s="30"/>
      <c r="H59" s="30"/>
      <c r="I59" s="30"/>
      <c r="J59" s="151"/>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row>
    <row r="60" spans="1:70" ht="18.5" x14ac:dyDescent="0.45">
      <c r="A60" s="90" t="s">
        <v>357</v>
      </c>
      <c r="B60" s="30"/>
      <c r="C60" s="30"/>
      <c r="D60" s="30"/>
      <c r="E60" s="30"/>
      <c r="F60" s="30"/>
      <c r="G60" s="30"/>
      <c r="H60" s="30"/>
      <c r="I60" s="30"/>
      <c r="J60" s="162"/>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row>
    <row r="61" spans="1:70" ht="18.5" x14ac:dyDescent="0.45">
      <c r="A61" s="90" t="s">
        <v>722</v>
      </c>
      <c r="B61" s="30"/>
      <c r="C61" s="30"/>
      <c r="D61" s="30"/>
      <c r="E61" s="30"/>
      <c r="F61" s="30"/>
      <c r="G61" s="30"/>
      <c r="H61" s="30"/>
      <c r="I61" s="30"/>
      <c r="J61" s="163"/>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row>
    <row r="62" spans="1:70" x14ac:dyDescent="0.35">
      <c r="A62" s="30"/>
      <c r="B62" s="30"/>
      <c r="C62" s="30"/>
      <c r="D62" s="30"/>
      <c r="E62" s="30"/>
      <c r="F62" s="30"/>
      <c r="G62" s="30"/>
      <c r="H62" s="30"/>
      <c r="I62" s="30"/>
      <c r="J62" s="139"/>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row>
    <row r="63" spans="1:70" ht="46" x14ac:dyDescent="0.35">
      <c r="A63" s="71" t="s">
        <v>324</v>
      </c>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row>
    <row r="64" spans="1:70" ht="43.5" x14ac:dyDescent="0.35">
      <c r="A64" s="63" t="s">
        <v>45</v>
      </c>
      <c r="B64" s="64" t="s">
        <v>24</v>
      </c>
      <c r="C64" s="64" t="s">
        <v>347</v>
      </c>
      <c r="D64" s="29" t="s">
        <v>23</v>
      </c>
      <c r="E64" s="111" t="s">
        <v>271</v>
      </c>
      <c r="F64" s="57" t="s">
        <v>306</v>
      </c>
      <c r="G64" s="117" t="s">
        <v>269</v>
      </c>
      <c r="H64" s="117" t="s">
        <v>721</v>
      </c>
      <c r="I64" s="121" t="s">
        <v>375</v>
      </c>
      <c r="J64" s="121" t="s">
        <v>376</v>
      </c>
      <c r="K64" s="112" t="s">
        <v>268</v>
      </c>
      <c r="L64" s="30"/>
      <c r="M64" s="30"/>
      <c r="N64" s="151"/>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row>
    <row r="65" spans="1:70" x14ac:dyDescent="0.35">
      <c r="A65" s="128" t="s">
        <v>348</v>
      </c>
      <c r="B65" s="44" t="s">
        <v>20</v>
      </c>
      <c r="C65" s="62" t="s">
        <v>342</v>
      </c>
      <c r="D65" s="2" t="s">
        <v>19</v>
      </c>
      <c r="E65" s="2">
        <f>SUMIFS(Tableau35[Actifs
(nombre)],Tableau35[[Emission concernée ]],Tableau36[[#This Row],[Emission concernée ]])</f>
        <v>27</v>
      </c>
      <c r="F65" s="144">
        <f>SUMIFS(Tableau35[Montants
investis],Tableau35[[Emission concernée ]],Tableau36[[#This Row],[Emission concernée ]])</f>
        <v>710135645.02752829</v>
      </c>
      <c r="G65" s="144">
        <f>SUMIFS(Tableau35[Total des décaissements
au 31/12/2024],Tableau35[ISIN],Tableau36[[#This Row],[ISIN]])</f>
        <v>509377849.71480381</v>
      </c>
      <c r="H65" s="144">
        <f>SUMIFS(Tableau35[Flux réalisés en 2025*],Tableau35[ISIN],Tableau36[[#This Row],[ISIN]])</f>
        <v>4598130.1146</v>
      </c>
      <c r="I65" s="144">
        <f>SUMIFS(Tableau35[Total des décaissements
au 31/12/2025],Tableau35[Security Name (Bloomberg)],Tableau36[[#This Row],[Security Name (Bloomberg)]])</f>
        <v>682073241.82940376</v>
      </c>
      <c r="J65" s="144">
        <f>SUMIFS(Tableau35[A décaisser
au 31/12/2025],Tableau35[Security Name (Bloomberg)],Tableau36[[#This Row],[Security Name (Bloomberg)]])</f>
        <v>28062403.198124431</v>
      </c>
      <c r="K65" s="143">
        <v>0.38</v>
      </c>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row>
    <row r="66" spans="1:70" x14ac:dyDescent="0.35">
      <c r="A66" s="4" t="s">
        <v>349</v>
      </c>
      <c r="B66" s="65" t="s">
        <v>16</v>
      </c>
      <c r="C66" s="46" t="s">
        <v>343</v>
      </c>
      <c r="D66" s="4" t="s">
        <v>15</v>
      </c>
      <c r="E66" s="4">
        <f>SUMIFS(Tableau35[Actifs
(nombre)],Tableau35[[Emission concernée ]],Tableau36[[#This Row],[Emission concernée ]])</f>
        <v>28</v>
      </c>
      <c r="F66" s="145">
        <f>SUMIFS(Tableau35[Montants
investis],Tableau35[[Emission concernée ]],Tableau36[[#This Row],[Emission concernée ]])</f>
        <v>602170657.05466294</v>
      </c>
      <c r="G66" s="145">
        <f>SUMIFS(Tableau35[Total des décaissements
au 31/12/2024],Tableau35[ISIN],Tableau36[[#This Row],[ISIN]])</f>
        <v>461227853.73962176</v>
      </c>
      <c r="H66" s="145">
        <f>SUMIFS(Tableau35[Flux réalisés en 2025*],Tableau35[ISIN],Tableau36[[#This Row],[ISIN]])</f>
        <v>15442396.57</v>
      </c>
      <c r="I66" s="145">
        <f>SUMIFS(Tableau35[Total des décaissements
au 31/12/2025],Tableau35[Security Name (Bloomberg)],Tableau36[[#This Row],[Security Name (Bloomberg)]])</f>
        <v>480993748.36962181</v>
      </c>
      <c r="J66" s="145">
        <f>SUMIFS(Tableau35[A décaisser
au 31/12/2025],Tableau35[Security Name (Bloomberg)],Tableau36[[#This Row],[Security Name (Bloomberg)]])</f>
        <v>121176908.48504123</v>
      </c>
      <c r="K66" s="147">
        <v>0.41</v>
      </c>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row>
    <row r="67" spans="1:70" x14ac:dyDescent="0.35">
      <c r="A67" s="2" t="s">
        <v>350</v>
      </c>
      <c r="B67" s="44" t="s">
        <v>11</v>
      </c>
      <c r="C67" s="62" t="s">
        <v>344</v>
      </c>
      <c r="D67" s="2" t="s">
        <v>10</v>
      </c>
      <c r="E67" s="2">
        <f>SUMIFS(Tableau35[Actifs
(nombre)],Tableau35[[Emission concernée ]],Tableau36[[#This Row],[Emission concernée ]])</f>
        <v>15</v>
      </c>
      <c r="F67" s="144">
        <f>SUMIFS(Tableau35[Montants
investis],Tableau35[[Emission concernée ]],Tableau36[[#This Row],[Emission concernée ]])</f>
        <v>502289103.91116917</v>
      </c>
      <c r="G67" s="144">
        <f>SUMIFS(Tableau35[Total des décaissements
au 31/12/2024],Tableau35[ISIN],Tableau36[[#This Row],[ISIN]])</f>
        <v>307887712.83002257</v>
      </c>
      <c r="H67" s="144">
        <f>SUMIFS(Tableau35[Flux réalisés en 2025*],Tableau35[ISIN],Tableau36[[#This Row],[ISIN]])</f>
        <v>79566121.446050003</v>
      </c>
      <c r="I67" s="144">
        <f>SUMIFS(Tableau35[Total des décaissements
au 31/12/2025],Tableau35[Security Name (Bloomberg)],Tableau36[[#This Row],[Security Name (Bloomberg)]])</f>
        <v>348567473.08607256</v>
      </c>
      <c r="J67" s="144">
        <f>SUMIFS(Tableau35[A décaisser
au 31/12/2025],Tableau35[Security Name (Bloomberg)],Tableau36[[#This Row],[Security Name (Bloomberg)]])</f>
        <v>153721630.82509661</v>
      </c>
      <c r="K67" s="143">
        <v>0.45</v>
      </c>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row>
    <row r="68" spans="1:70" x14ac:dyDescent="0.35">
      <c r="A68" s="4" t="s">
        <v>724</v>
      </c>
      <c r="B68" s="65" t="s">
        <v>9</v>
      </c>
      <c r="C68" s="46" t="s">
        <v>385</v>
      </c>
      <c r="D68" s="4" t="s">
        <v>8</v>
      </c>
      <c r="E68" s="4">
        <f>SUMIFS(Tableau35[Actifs
(nombre)],Tableau35[[Emission concernée ]],Tableau36[[#This Row],[Emission concernée ]])</f>
        <v>7</v>
      </c>
      <c r="F68" s="145">
        <f>SUMIFS(Tableau35[Montants
investis],Tableau35[[Emission concernée ]],Tableau36[[#This Row],[Emission concernée ]])</f>
        <v>572286848.6883769</v>
      </c>
      <c r="G68" s="145">
        <f>SUMIFS(Tableau35[Total des décaissements
au 31/12/2024],Tableau35[ISIN],Tableau36[[#This Row],[ISIN]])</f>
        <v>530436947.26111674</v>
      </c>
      <c r="H68" s="145">
        <f>SUMIFS(Tableau35[Flux réalisés en 2025*],Tableau35[ISIN],Tableau36[[#This Row],[ISIN]])</f>
        <v>-9165338.99399985</v>
      </c>
      <c r="I68" s="145">
        <f>SUMIFS(Tableau35[Total des décaissements
au 31/12/2025],Tableau35[Security Name (Bloomberg)],Tableau36[[#This Row],[Security Name (Bloomberg)]])</f>
        <v>521271608.26711696</v>
      </c>
      <c r="J68" s="145">
        <f>SUMIFS(Tableau35[A décaisser
au 31/12/2025],Tableau35[Security Name (Bloomberg)],Tableau36[[#This Row],[Security Name (Bloomberg)]])</f>
        <v>6435897.5012599695</v>
      </c>
      <c r="K68" s="147">
        <v>0.69</v>
      </c>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row>
    <row r="69" spans="1:70" x14ac:dyDescent="0.35">
      <c r="A69" s="2" t="s">
        <v>723</v>
      </c>
      <c r="B69" s="44" t="s">
        <v>1</v>
      </c>
      <c r="C69" s="62" t="s">
        <v>346</v>
      </c>
      <c r="D69" s="2" t="s">
        <v>0</v>
      </c>
      <c r="E69" s="2">
        <f>SUMIFS(Tableau35[Actifs
(nombre)],Tableau35[[Emission concernée ]],Tableau36[[#This Row],[Emission concernée ]])</f>
        <v>17</v>
      </c>
      <c r="F69" s="144">
        <f>SUMIFS(Tableau35[Montants
investis],Tableau35[[Emission concernée ]],Tableau36[[#This Row],[Emission concernée ]])</f>
        <v>1267533943.6300001</v>
      </c>
      <c r="G69" s="144">
        <f>SUMIFS(Tableau35[Total des décaissements
au 31/12/2024],Tableau35[ISIN],Tableau36[[#This Row],[ISIN]])</f>
        <v>874774048.4245832</v>
      </c>
      <c r="H69" s="144">
        <f>SUMIFS(Tableau35[Flux réalisés en 2025*],Tableau35[ISIN],Tableau36[[#This Row],[ISIN]])</f>
        <v>33955372.521250069</v>
      </c>
      <c r="I69" s="144">
        <f>SUMIFS(Tableau35[Total des décaissements
au 31/12/2025],Tableau35[Security Name (Bloomberg)],Tableau36[[#This Row],[Security Name (Bloomberg)]])</f>
        <v>921104017.48583341</v>
      </c>
      <c r="J69" s="144">
        <f>SUMIFS(Tableau35[A décaisser
au 31/12/2025],Tableau35[Security Name (Bloomberg)],Tableau36[[#This Row],[Security Name (Bloomberg)]])</f>
        <v>319468713.64416671</v>
      </c>
      <c r="K69" s="143">
        <v>0.54</v>
      </c>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row>
    <row r="70" spans="1:70" x14ac:dyDescent="0.35">
      <c r="A70" s="4" t="s">
        <v>372</v>
      </c>
      <c r="B70" s="65" t="s">
        <v>365</v>
      </c>
      <c r="C70" s="46" t="s">
        <v>384</v>
      </c>
      <c r="D70" s="4" t="s">
        <v>383</v>
      </c>
      <c r="E70" s="4">
        <f>SUMIFS(Tableau35[Actifs
(nombre)],Tableau35[[Emission concernée ]],Tableau36[[#This Row],[Emission concernée ]])</f>
        <v>11</v>
      </c>
      <c r="F70" s="145">
        <f>SUMIFS(Tableau35[Montants
investis],Tableau35[[Emission concernée ]],Tableau36[[#This Row],[Emission concernée ]])</f>
        <v>999999999.99999988</v>
      </c>
      <c r="G70" s="146"/>
      <c r="H70" s="146"/>
      <c r="I70" s="146"/>
      <c r="J70" s="146"/>
      <c r="K70" s="147">
        <v>0.79</v>
      </c>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row>
    <row r="71" spans="1:70" x14ac:dyDescent="0.35">
      <c r="A71" s="4" t="str">
        <f>A55</f>
        <v>NEU CP 2025**</v>
      </c>
      <c r="B71" s="65" t="s">
        <v>365</v>
      </c>
      <c r="C71" s="141"/>
      <c r="D71" s="142"/>
      <c r="E71" s="142"/>
      <c r="F71" s="145">
        <f>SUMIFS(Tableau35[Montants
investis],Tableau35[[Emission concernée ]],Tableau36[[#This Row],[Emission concernée ]])</f>
        <v>1272891797.321125</v>
      </c>
      <c r="G71" s="146"/>
      <c r="H71" s="146"/>
      <c r="I71" s="146"/>
      <c r="J71" s="146"/>
      <c r="K71" s="147">
        <v>0.79</v>
      </c>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row>
    <row r="72" spans="1:70" ht="21" x14ac:dyDescent="0.5">
      <c r="A72" s="91" t="s">
        <v>380</v>
      </c>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row>
    <row r="73" spans="1:70" ht="18.5" x14ac:dyDescent="0.45">
      <c r="A73" s="90" t="s">
        <v>357</v>
      </c>
      <c r="B73" s="30"/>
      <c r="C73" s="30"/>
      <c r="D73" s="148" t="s">
        <v>397</v>
      </c>
      <c r="E73" s="149">
        <f>SUM(Tableau36[Actifs
(nombre)])</f>
        <v>105</v>
      </c>
      <c r="F73" s="150">
        <f>SUM(Tableau36[Montants
investis])</f>
        <v>5927307995.6328621</v>
      </c>
      <c r="G73" s="150">
        <f>SUM(Tableau36[Total des décaissements
au 31/12/2024])</f>
        <v>2683704411.9701481</v>
      </c>
      <c r="H73" s="150">
        <f>SUM(Tableau36[Flux réalisés en 2025*])</f>
        <v>124396681.65790021</v>
      </c>
      <c r="I73" s="150">
        <f>SUM(Tableau36[Total des décaissements
au 31/12/2025])</f>
        <v>2954010089.0380487</v>
      </c>
      <c r="J73" s="150">
        <f>SUM(Tableau36[A décaisser
au 31/12/2025])</f>
        <v>628865553.65368891</v>
      </c>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row>
    <row r="74" spans="1:70" ht="18.5" x14ac:dyDescent="0.45">
      <c r="A74" s="90" t="s">
        <v>722</v>
      </c>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row>
    <row r="75" spans="1:70" x14ac:dyDescent="0.35">
      <c r="A75" s="30"/>
      <c r="B75" s="30"/>
      <c r="C75" s="30"/>
      <c r="D75" s="30"/>
      <c r="E75" s="30"/>
      <c r="F75" s="139"/>
      <c r="G75" s="152"/>
      <c r="H75" s="152"/>
      <c r="I75" s="152"/>
      <c r="J75" s="152"/>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row>
    <row r="76" spans="1:70" x14ac:dyDescent="0.3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row>
    <row r="77" spans="1:70" x14ac:dyDescent="0.3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row>
    <row r="78" spans="1:70" x14ac:dyDescent="0.3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row>
    <row r="79" spans="1:70" x14ac:dyDescent="0.3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row>
    <row r="80" spans="1:70" x14ac:dyDescent="0.3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row>
    <row r="81" spans="1:69" x14ac:dyDescent="0.3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row>
    <row r="82" spans="1:69" x14ac:dyDescent="0.3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row>
    <row r="83" spans="1:69" x14ac:dyDescent="0.3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row>
    <row r="84" spans="1:69" x14ac:dyDescent="0.3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row>
    <row r="85" spans="1:69" x14ac:dyDescent="0.35">
      <c r="A85" s="30"/>
      <c r="B85" s="30"/>
      <c r="C85" s="30"/>
      <c r="D85" s="30"/>
      <c r="E85" s="30"/>
      <c r="F85" s="30"/>
      <c r="G85" s="30"/>
      <c r="H85" s="30"/>
      <c r="I85" s="30"/>
      <c r="J85" s="151"/>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row>
    <row r="86" spans="1:69" x14ac:dyDescent="0.3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row>
    <row r="87" spans="1:69" x14ac:dyDescent="0.3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row>
    <row r="88" spans="1:69" x14ac:dyDescent="0.3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row>
    <row r="89" spans="1:69" x14ac:dyDescent="0.3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row>
    <row r="90" spans="1:69" x14ac:dyDescent="0.3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row>
    <row r="91" spans="1:69" x14ac:dyDescent="0.3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row>
    <row r="92" spans="1:69" x14ac:dyDescent="0.3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row>
    <row r="93" spans="1:69" x14ac:dyDescent="0.3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row>
    <row r="94" spans="1:69" x14ac:dyDescent="0.3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row>
    <row r="95" spans="1:69" x14ac:dyDescent="0.3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row>
    <row r="96" spans="1:69" x14ac:dyDescent="0.3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row>
    <row r="97" spans="1:44" x14ac:dyDescent="0.3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row>
    <row r="98" spans="1:44" x14ac:dyDescent="0.3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1:44" x14ac:dyDescent="0.3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row>
    <row r="100" spans="1:44" x14ac:dyDescent="0.3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row>
    <row r="101" spans="1:44" x14ac:dyDescent="0.3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row>
    <row r="102" spans="1:44" x14ac:dyDescent="0.3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row>
    <row r="103" spans="1:44" x14ac:dyDescent="0.3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row>
  </sheetData>
  <pageMargins left="0.7" right="0.7" top="0.75" bottom="0.75" header="0.3" footer="0.3"/>
  <headerFooter>
    <oddFooter>&amp;L_x000D_&amp;1#&amp;"Calibri"&amp;10&amp;KFF0000 Interne</oddFooter>
  </headerFooter>
  <ignoredErrors>
    <ignoredError sqref="H65:J69" calculatedColumn="1"/>
  </ignoredErrors>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7B3B2-1FBB-44A3-87CB-035405F23744}">
  <sheetPr>
    <tabColor theme="1" tint="0.499984740745262"/>
  </sheetPr>
  <dimension ref="A1:CE312"/>
  <sheetViews>
    <sheetView zoomScale="28" zoomScaleNormal="10" workbookViewId="0">
      <selection activeCell="D33" sqref="D33"/>
    </sheetView>
  </sheetViews>
  <sheetFormatPr baseColWidth="10" defaultRowHeight="14.5" x14ac:dyDescent="0.35"/>
  <cols>
    <col min="1" max="1" width="23.453125" customWidth="1"/>
    <col min="2" max="2" width="67.453125" customWidth="1"/>
    <col min="3" max="3" width="58" customWidth="1"/>
    <col min="4" max="4" width="112" customWidth="1"/>
    <col min="5" max="5" width="53.81640625" customWidth="1"/>
    <col min="6" max="6" width="77.453125" customWidth="1"/>
  </cols>
  <sheetData>
    <row r="1" spans="1:83" x14ac:dyDescent="0.3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row>
    <row r="2" spans="1:83" ht="92" x14ac:dyDescent="0.35">
      <c r="A2" s="30"/>
      <c r="B2" s="30"/>
      <c r="C2" s="55" t="s">
        <v>303</v>
      </c>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row>
    <row r="3" spans="1:83" x14ac:dyDescent="0.3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row>
    <row r="4" spans="1:83" x14ac:dyDescent="0.3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row>
    <row r="5" spans="1:83" x14ac:dyDescent="0.3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row>
    <row r="6" spans="1:83" x14ac:dyDescent="0.3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row>
    <row r="7" spans="1:83" x14ac:dyDescent="0.35">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row>
    <row r="8" spans="1:83" x14ac:dyDescent="0.3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row>
    <row r="9" spans="1:83" x14ac:dyDescent="0.35">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row>
    <row r="10" spans="1:83" x14ac:dyDescent="0.35">
      <c r="A10" s="30"/>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row>
    <row r="11" spans="1:83" ht="46" x14ac:dyDescent="0.35">
      <c r="A11" s="71" t="s">
        <v>332</v>
      </c>
      <c r="B11" s="88"/>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row>
    <row r="12" spans="1:83" ht="22.5" customHeight="1" x14ac:dyDescent="0.35">
      <c r="A12" s="58" t="s">
        <v>42</v>
      </c>
      <c r="B12" s="57" t="s">
        <v>25</v>
      </c>
      <c r="C12" s="52" t="s">
        <v>296</v>
      </c>
      <c r="D12" s="52" t="s">
        <v>297</v>
      </c>
      <c r="E12" s="52" t="s">
        <v>300</v>
      </c>
      <c r="F12" s="52" t="s">
        <v>297</v>
      </c>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row>
    <row r="13" spans="1:83" ht="162.75" customHeight="1" x14ac:dyDescent="0.35">
      <c r="A13" s="60" t="s">
        <v>31</v>
      </c>
      <c r="B13" s="45" t="s">
        <v>7</v>
      </c>
      <c r="C13" s="158" t="s">
        <v>410</v>
      </c>
      <c r="D13" s="59" t="s">
        <v>416</v>
      </c>
      <c r="E13" s="56" t="s">
        <v>505</v>
      </c>
      <c r="F13" s="61" t="s">
        <v>506</v>
      </c>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row>
    <row r="14" spans="1:83" ht="261.75" customHeight="1" x14ac:dyDescent="0.35">
      <c r="A14" s="153" t="s">
        <v>31</v>
      </c>
      <c r="B14" s="154" t="s">
        <v>6</v>
      </c>
      <c r="C14" s="155" t="s">
        <v>412</v>
      </c>
      <c r="D14" s="155" t="s">
        <v>415</v>
      </c>
      <c r="E14" s="156" t="s">
        <v>411</v>
      </c>
      <c r="F14" s="157" t="s">
        <v>401</v>
      </c>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row>
    <row r="15" spans="1:83" ht="162.75" customHeight="1" x14ac:dyDescent="0.35">
      <c r="A15" s="60" t="s">
        <v>31</v>
      </c>
      <c r="B15" s="45" t="s">
        <v>5</v>
      </c>
      <c r="C15" s="158" t="s">
        <v>298</v>
      </c>
      <c r="D15" s="59" t="s">
        <v>419</v>
      </c>
      <c r="E15" s="56" t="s">
        <v>413</v>
      </c>
      <c r="F15" s="61" t="s">
        <v>414</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row>
    <row r="16" spans="1:83" ht="159.5" x14ac:dyDescent="0.35">
      <c r="A16" s="153" t="s">
        <v>31</v>
      </c>
      <c r="B16" s="154" t="s">
        <v>265</v>
      </c>
      <c r="C16" s="155"/>
      <c r="D16" s="155" t="s">
        <v>727</v>
      </c>
      <c r="E16" s="156" t="s">
        <v>726</v>
      </c>
      <c r="F16" s="157" t="s">
        <v>728</v>
      </c>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row>
    <row r="17" spans="1:82" ht="162.75" customHeight="1" x14ac:dyDescent="0.35">
      <c r="A17" s="60" t="s">
        <v>31</v>
      </c>
      <c r="B17" s="45" t="s">
        <v>299</v>
      </c>
      <c r="C17" s="158"/>
      <c r="D17" s="59"/>
      <c r="E17" s="56" t="s">
        <v>725</v>
      </c>
      <c r="F17" s="61" t="s">
        <v>398</v>
      </c>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row>
    <row r="18" spans="1:82" ht="172.5" customHeight="1" x14ac:dyDescent="0.35">
      <c r="A18" s="153" t="s">
        <v>28</v>
      </c>
      <c r="B18" s="154" t="s">
        <v>4</v>
      </c>
      <c r="C18" s="155" t="s">
        <v>399</v>
      </c>
      <c r="D18" s="155" t="s">
        <v>401</v>
      </c>
      <c r="E18" s="156" t="s">
        <v>388</v>
      </c>
      <c r="F18" s="157" t="s">
        <v>417</v>
      </c>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row>
    <row r="19" spans="1:82" ht="113.25" customHeight="1" x14ac:dyDescent="0.35">
      <c r="A19" s="60" t="s">
        <v>28</v>
      </c>
      <c r="B19" s="45" t="s">
        <v>3</v>
      </c>
      <c r="C19" s="158" t="s">
        <v>301</v>
      </c>
      <c r="D19" s="59" t="s">
        <v>401</v>
      </c>
      <c r="E19" s="56" t="s">
        <v>418</v>
      </c>
      <c r="F19" s="61" t="s">
        <v>401</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row>
    <row r="20" spans="1:82" ht="120.75" customHeight="1" x14ac:dyDescent="0.35">
      <c r="A20" s="153" t="s">
        <v>28</v>
      </c>
      <c r="B20" s="154" t="s">
        <v>2</v>
      </c>
      <c r="C20" s="180" t="s">
        <v>400</v>
      </c>
      <c r="D20" s="155" t="s">
        <v>729</v>
      </c>
      <c r="E20" s="156" t="s">
        <v>304</v>
      </c>
      <c r="F20" s="157" t="s">
        <v>729</v>
      </c>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row>
    <row r="21" spans="1:82" ht="72" customHeight="1" x14ac:dyDescent="0.35">
      <c r="A21" s="60" t="s">
        <v>28</v>
      </c>
      <c r="B21" s="45" t="s">
        <v>12</v>
      </c>
      <c r="C21" s="158" t="s">
        <v>302</v>
      </c>
      <c r="D21" s="59" t="s">
        <v>477</v>
      </c>
      <c r="E21" s="56" t="s">
        <v>18</v>
      </c>
      <c r="F21" s="61" t="s">
        <v>18</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row>
    <row r="22" spans="1:82" ht="75" customHeight="1" x14ac:dyDescent="0.35">
      <c r="A22" s="153" t="s">
        <v>28</v>
      </c>
      <c r="B22" s="154" t="s">
        <v>17</v>
      </c>
      <c r="C22" s="155" t="s">
        <v>486</v>
      </c>
      <c r="D22" s="155" t="s">
        <v>487</v>
      </c>
      <c r="E22" s="156" t="s">
        <v>18</v>
      </c>
      <c r="F22" s="157" t="s">
        <v>18</v>
      </c>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row>
    <row r="23" spans="1:82" x14ac:dyDescent="0.35">
      <c r="A23" s="72"/>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row>
    <row r="24" spans="1:82" x14ac:dyDescent="0.35">
      <c r="A24" s="72"/>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row>
    <row r="25" spans="1:82" ht="46" x14ac:dyDescent="0.35">
      <c r="A25" s="71" t="s">
        <v>326</v>
      </c>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row>
    <row r="26" spans="1:82" ht="21" customHeight="1" x14ac:dyDescent="0.35">
      <c r="A26" s="30"/>
      <c r="B26" s="52" t="s">
        <v>331</v>
      </c>
      <c r="C26" s="52" t="s">
        <v>486</v>
      </c>
      <c r="D26" s="52" t="s">
        <v>333</v>
      </c>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row>
    <row r="27" spans="1:82" ht="89.5" customHeight="1" x14ac:dyDescent="0.35">
      <c r="A27" s="30"/>
      <c r="B27" s="186" t="s">
        <v>4</v>
      </c>
      <c r="C27" s="165" t="s">
        <v>328</v>
      </c>
      <c r="D27" s="181" t="s">
        <v>329</v>
      </c>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row>
    <row r="28" spans="1:82" ht="89.5" customHeight="1" x14ac:dyDescent="0.35">
      <c r="A28" s="30"/>
      <c r="B28" s="187" t="s">
        <v>327</v>
      </c>
      <c r="C28" s="179" t="s">
        <v>403</v>
      </c>
      <c r="D28" s="182" t="s">
        <v>402</v>
      </c>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row>
    <row r="29" spans="1:82" ht="89.5" customHeight="1" x14ac:dyDescent="0.35">
      <c r="A29" s="200" t="s">
        <v>404</v>
      </c>
      <c r="B29" s="197" t="s">
        <v>267</v>
      </c>
      <c r="C29" s="165" t="s">
        <v>500</v>
      </c>
      <c r="D29" s="183" t="s">
        <v>502</v>
      </c>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row>
    <row r="30" spans="1:82" ht="89.5" customHeight="1" x14ac:dyDescent="0.35">
      <c r="A30" s="200"/>
      <c r="B30" s="198"/>
      <c r="C30" s="165" t="s">
        <v>499</v>
      </c>
      <c r="D30" s="183" t="s">
        <v>503</v>
      </c>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row>
    <row r="31" spans="1:82" ht="81.650000000000006" customHeight="1" x14ac:dyDescent="0.35">
      <c r="A31" s="200"/>
      <c r="B31" s="199"/>
      <c r="C31" s="165" t="s">
        <v>501</v>
      </c>
      <c r="D31" s="183" t="s">
        <v>504</v>
      </c>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row>
    <row r="32" spans="1:82" ht="110.5" customHeight="1" x14ac:dyDescent="0.35">
      <c r="A32" s="200"/>
      <c r="B32" s="195" t="s">
        <v>34</v>
      </c>
      <c r="C32" s="164" t="s">
        <v>500</v>
      </c>
      <c r="D32" s="184" t="s">
        <v>484</v>
      </c>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row>
    <row r="33" spans="1:82" ht="83.15" customHeight="1" x14ac:dyDescent="0.35">
      <c r="A33" s="200"/>
      <c r="B33" s="196"/>
      <c r="C33" s="164" t="s">
        <v>499</v>
      </c>
      <c r="D33" s="184" t="s">
        <v>485</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row>
    <row r="34" spans="1:82" ht="101.5" customHeight="1" x14ac:dyDescent="0.35">
      <c r="B34" s="188" t="s">
        <v>2</v>
      </c>
      <c r="C34" s="165" t="s">
        <v>330</v>
      </c>
      <c r="D34" s="185" t="s">
        <v>405</v>
      </c>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row>
    <row r="35" spans="1:82" x14ac:dyDescent="0.3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row>
    <row r="36" spans="1:82" x14ac:dyDescent="0.3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row>
    <row r="37" spans="1:82" x14ac:dyDescent="0.3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row>
    <row r="38" spans="1:82" x14ac:dyDescent="0.3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row>
    <row r="39" spans="1:82" x14ac:dyDescent="0.3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row>
    <row r="40" spans="1:82" x14ac:dyDescent="0.3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row>
    <row r="41" spans="1:82" x14ac:dyDescent="0.3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row>
    <row r="42" spans="1:82" x14ac:dyDescent="0.3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row>
    <row r="43" spans="1:82" x14ac:dyDescent="0.3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row>
    <row r="44" spans="1:82" x14ac:dyDescent="0.3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row>
    <row r="45" spans="1:82" x14ac:dyDescent="0.3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row>
    <row r="46" spans="1:82" x14ac:dyDescent="0.3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row>
    <row r="47" spans="1:82" x14ac:dyDescent="0.3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row>
    <row r="48" spans="1:82" x14ac:dyDescent="0.3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row>
    <row r="49" spans="1:82" x14ac:dyDescent="0.3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row>
    <row r="50" spans="1:82" x14ac:dyDescent="0.3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row>
    <row r="51" spans="1:82" x14ac:dyDescent="0.3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row>
    <row r="52" spans="1:82" x14ac:dyDescent="0.3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row>
    <row r="53" spans="1:82" x14ac:dyDescent="0.3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row>
    <row r="54" spans="1:82" x14ac:dyDescent="0.3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row>
    <row r="55" spans="1:82" x14ac:dyDescent="0.3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row>
    <row r="56" spans="1:82" x14ac:dyDescent="0.3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row>
    <row r="57" spans="1:82" x14ac:dyDescent="0.3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row>
    <row r="58" spans="1:82" x14ac:dyDescent="0.3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row>
    <row r="59" spans="1:82" x14ac:dyDescent="0.3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row>
    <row r="60" spans="1:82" x14ac:dyDescent="0.3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row>
    <row r="61" spans="1:82" x14ac:dyDescent="0.3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row>
    <row r="62" spans="1:82" x14ac:dyDescent="0.3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row>
    <row r="63" spans="1:82" x14ac:dyDescent="0.3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row>
    <row r="64" spans="1:82" x14ac:dyDescent="0.3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row>
    <row r="65" spans="1:82" x14ac:dyDescent="0.3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row>
    <row r="66" spans="1:82" x14ac:dyDescent="0.3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row>
    <row r="67" spans="1:82" x14ac:dyDescent="0.3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row>
    <row r="68" spans="1:82" x14ac:dyDescent="0.3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row>
    <row r="69" spans="1:82" x14ac:dyDescent="0.3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row>
    <row r="70" spans="1:82" x14ac:dyDescent="0.3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row>
    <row r="71" spans="1:82" x14ac:dyDescent="0.3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row>
    <row r="72" spans="1:82" x14ac:dyDescent="0.3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row>
    <row r="73" spans="1:82" x14ac:dyDescent="0.35">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row>
    <row r="74" spans="1:82" x14ac:dyDescent="0.3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row>
    <row r="75" spans="1:82" x14ac:dyDescent="0.3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row>
    <row r="76" spans="1:82" x14ac:dyDescent="0.3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row>
    <row r="77" spans="1:82" x14ac:dyDescent="0.3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row>
    <row r="78" spans="1:82" x14ac:dyDescent="0.3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row>
    <row r="79" spans="1:82" x14ac:dyDescent="0.3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row>
    <row r="80" spans="1:82" x14ac:dyDescent="0.3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row>
    <row r="81" spans="1:82" x14ac:dyDescent="0.3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row>
    <row r="82" spans="1:82" x14ac:dyDescent="0.3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row>
    <row r="83" spans="1:82" x14ac:dyDescent="0.3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row>
    <row r="84" spans="1:82" x14ac:dyDescent="0.3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row>
    <row r="85" spans="1:82" x14ac:dyDescent="0.3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row>
    <row r="86" spans="1:82" x14ac:dyDescent="0.3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row>
    <row r="87" spans="1:82" x14ac:dyDescent="0.3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row>
    <row r="88" spans="1:82" x14ac:dyDescent="0.3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row>
    <row r="89" spans="1:82" x14ac:dyDescent="0.3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row>
    <row r="90" spans="1:82" x14ac:dyDescent="0.3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row>
    <row r="91" spans="1:82" x14ac:dyDescent="0.3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row>
    <row r="92" spans="1:82" x14ac:dyDescent="0.3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row>
    <row r="93" spans="1:82" x14ac:dyDescent="0.3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row>
    <row r="94" spans="1:82" x14ac:dyDescent="0.3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row>
    <row r="95" spans="1:82" x14ac:dyDescent="0.3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row>
    <row r="96" spans="1:82" x14ac:dyDescent="0.3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row>
    <row r="97" spans="1:82" x14ac:dyDescent="0.3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row>
    <row r="98" spans="1:82" x14ac:dyDescent="0.3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row>
    <row r="99" spans="1:82" x14ac:dyDescent="0.3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row>
    <row r="100" spans="1:82" x14ac:dyDescent="0.3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row>
    <row r="101" spans="1:82" x14ac:dyDescent="0.3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row>
    <row r="102" spans="1:82" x14ac:dyDescent="0.3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row>
    <row r="103" spans="1:82" x14ac:dyDescent="0.3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row>
    <row r="104" spans="1:82" x14ac:dyDescent="0.3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row>
    <row r="105" spans="1:82" x14ac:dyDescent="0.3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row>
    <row r="106" spans="1:82" x14ac:dyDescent="0.3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row>
    <row r="107" spans="1:82" x14ac:dyDescent="0.3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row>
    <row r="108" spans="1:82" x14ac:dyDescent="0.3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row>
    <row r="109" spans="1:82" x14ac:dyDescent="0.3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row>
    <row r="110" spans="1:82" x14ac:dyDescent="0.3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row>
    <row r="111" spans="1:82" x14ac:dyDescent="0.3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row>
    <row r="112" spans="1:82" x14ac:dyDescent="0.3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row>
    <row r="113" spans="1:82" x14ac:dyDescent="0.3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row>
    <row r="114" spans="1:82" x14ac:dyDescent="0.3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row>
    <row r="115" spans="1:82" x14ac:dyDescent="0.3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row>
    <row r="116" spans="1:82" x14ac:dyDescent="0.3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row>
    <row r="117" spans="1:82" x14ac:dyDescent="0.3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row>
    <row r="118" spans="1:82" x14ac:dyDescent="0.3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row>
    <row r="119" spans="1:82" x14ac:dyDescent="0.3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row>
    <row r="120" spans="1:82" x14ac:dyDescent="0.3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row>
    <row r="121" spans="1:82" x14ac:dyDescent="0.3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row>
    <row r="122" spans="1:82" x14ac:dyDescent="0.3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row>
    <row r="123" spans="1:82" x14ac:dyDescent="0.3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row>
    <row r="124" spans="1:82" x14ac:dyDescent="0.3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row>
    <row r="125" spans="1:82" x14ac:dyDescent="0.3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row>
    <row r="126" spans="1:82" x14ac:dyDescent="0.3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row>
    <row r="127" spans="1:82" x14ac:dyDescent="0.3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row>
    <row r="128" spans="1:82" x14ac:dyDescent="0.3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row>
    <row r="129" spans="1:82" x14ac:dyDescent="0.3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row>
    <row r="130" spans="1:82" x14ac:dyDescent="0.3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row>
    <row r="131" spans="1:82" x14ac:dyDescent="0.3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row>
    <row r="132" spans="1:82" x14ac:dyDescent="0.3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row>
    <row r="133" spans="1:82" x14ac:dyDescent="0.3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row>
    <row r="134" spans="1:82" x14ac:dyDescent="0.3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row>
    <row r="135" spans="1:82" x14ac:dyDescent="0.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row>
    <row r="136" spans="1:82" x14ac:dyDescent="0.3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row>
    <row r="137" spans="1:82" x14ac:dyDescent="0.3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row>
    <row r="138" spans="1:82" x14ac:dyDescent="0.3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row>
    <row r="139" spans="1:82" x14ac:dyDescent="0.3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row>
    <row r="140" spans="1:82" x14ac:dyDescent="0.3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row>
    <row r="141" spans="1:82" x14ac:dyDescent="0.3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row>
    <row r="142" spans="1:82" x14ac:dyDescent="0.3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row>
    <row r="143" spans="1:82" x14ac:dyDescent="0.3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row>
    <row r="144" spans="1:82" x14ac:dyDescent="0.3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row>
    <row r="145" spans="1:82" x14ac:dyDescent="0.3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row>
    <row r="146" spans="1:82" x14ac:dyDescent="0.3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row>
    <row r="147" spans="1:82" x14ac:dyDescent="0.3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row>
    <row r="148" spans="1:82" x14ac:dyDescent="0.3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row>
    <row r="149" spans="1:82" x14ac:dyDescent="0.3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row>
    <row r="150" spans="1:82" x14ac:dyDescent="0.3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row>
    <row r="151" spans="1:82" x14ac:dyDescent="0.3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row>
    <row r="152" spans="1:82" x14ac:dyDescent="0.3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row>
    <row r="153" spans="1:82" x14ac:dyDescent="0.3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row>
    <row r="154" spans="1:82" x14ac:dyDescent="0.3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row>
    <row r="155" spans="1:82" x14ac:dyDescent="0.3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row>
    <row r="156" spans="1:82" x14ac:dyDescent="0.3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row>
    <row r="157" spans="1:82" x14ac:dyDescent="0.3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row>
    <row r="158" spans="1:82" x14ac:dyDescent="0.3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row>
    <row r="159" spans="1:82" x14ac:dyDescent="0.3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row>
    <row r="160" spans="1:82" x14ac:dyDescent="0.3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row>
    <row r="161" spans="1:82" x14ac:dyDescent="0.3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row>
    <row r="162" spans="1:82" x14ac:dyDescent="0.3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row>
    <row r="163" spans="1:82" x14ac:dyDescent="0.3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row>
    <row r="164" spans="1:82" x14ac:dyDescent="0.3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row>
    <row r="165" spans="1:82" x14ac:dyDescent="0.3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row>
    <row r="166" spans="1:82" x14ac:dyDescent="0.3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row>
    <row r="167" spans="1:82" x14ac:dyDescent="0.3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row>
    <row r="168" spans="1:82" x14ac:dyDescent="0.3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row>
    <row r="169" spans="1:82" x14ac:dyDescent="0.3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row>
    <row r="170" spans="1:82" x14ac:dyDescent="0.3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row>
    <row r="171" spans="1:82" x14ac:dyDescent="0.3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row>
    <row r="172" spans="1:82" x14ac:dyDescent="0.3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row>
    <row r="173" spans="1:82" x14ac:dyDescent="0.3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row>
    <row r="174" spans="1:82" x14ac:dyDescent="0.3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row>
    <row r="175" spans="1:82" x14ac:dyDescent="0.3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row>
    <row r="176" spans="1:82" x14ac:dyDescent="0.3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row>
    <row r="177" spans="1:82" x14ac:dyDescent="0.3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row>
    <row r="178" spans="1:82" x14ac:dyDescent="0.3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row>
    <row r="179" spans="1:82" x14ac:dyDescent="0.3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row>
    <row r="180" spans="1:82" x14ac:dyDescent="0.3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row>
    <row r="181" spans="1:82" x14ac:dyDescent="0.3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row>
    <row r="182" spans="1:82" x14ac:dyDescent="0.3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row>
    <row r="183" spans="1:82" x14ac:dyDescent="0.3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row>
    <row r="184" spans="1:82" x14ac:dyDescent="0.3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row>
    <row r="185" spans="1:82" x14ac:dyDescent="0.3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row>
    <row r="186" spans="1:82" x14ac:dyDescent="0.3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row>
    <row r="187" spans="1:82" x14ac:dyDescent="0.3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row>
    <row r="188" spans="1:82" x14ac:dyDescent="0.3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row>
    <row r="189" spans="1:82" x14ac:dyDescent="0.3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row>
    <row r="190" spans="1:82" x14ac:dyDescent="0.3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row>
    <row r="191" spans="1:82" x14ac:dyDescent="0.3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row>
    <row r="192" spans="1:82" x14ac:dyDescent="0.3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row>
    <row r="193" spans="1:82" x14ac:dyDescent="0.3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row>
    <row r="194" spans="1:82" x14ac:dyDescent="0.3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row>
    <row r="195" spans="1:82" x14ac:dyDescent="0.3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row>
    <row r="196" spans="1:82" x14ac:dyDescent="0.3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row>
    <row r="197" spans="1:82" x14ac:dyDescent="0.3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row>
    <row r="198" spans="1:82" x14ac:dyDescent="0.3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row>
    <row r="199" spans="1:82" x14ac:dyDescent="0.3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row>
    <row r="200" spans="1:82" x14ac:dyDescent="0.3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row>
    <row r="201" spans="1:82" x14ac:dyDescent="0.3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row>
    <row r="202" spans="1:82" x14ac:dyDescent="0.3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row>
    <row r="203" spans="1:82" x14ac:dyDescent="0.3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row>
    <row r="204" spans="1:82" x14ac:dyDescent="0.3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row>
    <row r="205" spans="1:82" x14ac:dyDescent="0.3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row>
    <row r="206" spans="1:82" x14ac:dyDescent="0.3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row>
    <row r="207" spans="1:82" x14ac:dyDescent="0.3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row>
    <row r="208" spans="1:82" x14ac:dyDescent="0.3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row>
    <row r="209" spans="1:82" x14ac:dyDescent="0.3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row>
    <row r="210" spans="1:82" x14ac:dyDescent="0.3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row>
    <row r="211" spans="1:82" x14ac:dyDescent="0.3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row>
    <row r="212" spans="1:82" x14ac:dyDescent="0.3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row>
    <row r="213" spans="1:82" x14ac:dyDescent="0.3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row>
    <row r="214" spans="1:82" x14ac:dyDescent="0.3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row>
    <row r="215" spans="1:82" x14ac:dyDescent="0.3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row>
    <row r="216" spans="1:82" x14ac:dyDescent="0.3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row>
    <row r="217" spans="1:82" x14ac:dyDescent="0.3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row>
    <row r="218" spans="1:82" x14ac:dyDescent="0.3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row>
    <row r="219" spans="1:82" x14ac:dyDescent="0.3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row>
    <row r="220" spans="1:82" x14ac:dyDescent="0.3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row>
    <row r="221" spans="1:82" x14ac:dyDescent="0.3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row>
    <row r="222" spans="1:82" x14ac:dyDescent="0.3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row>
    <row r="223" spans="1:82" x14ac:dyDescent="0.3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row>
    <row r="224" spans="1:82" x14ac:dyDescent="0.3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row>
    <row r="225" spans="1:82" x14ac:dyDescent="0.3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row>
    <row r="226" spans="1:82" x14ac:dyDescent="0.3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row>
    <row r="227" spans="1:82" x14ac:dyDescent="0.3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row>
    <row r="228" spans="1:82" x14ac:dyDescent="0.3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row>
    <row r="229" spans="1:82" x14ac:dyDescent="0.3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row>
    <row r="230" spans="1:82" x14ac:dyDescent="0.3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row>
    <row r="231" spans="1:82" x14ac:dyDescent="0.3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row>
    <row r="232" spans="1:82" x14ac:dyDescent="0.3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row>
    <row r="233" spans="1:82" x14ac:dyDescent="0.3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row>
    <row r="234" spans="1:82" x14ac:dyDescent="0.3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row>
    <row r="235" spans="1:82" x14ac:dyDescent="0.3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row>
    <row r="236" spans="1:82" x14ac:dyDescent="0.3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row>
    <row r="237" spans="1:82" x14ac:dyDescent="0.3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row>
    <row r="238" spans="1:82" x14ac:dyDescent="0.3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row>
    <row r="239" spans="1:82" x14ac:dyDescent="0.3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row>
    <row r="240" spans="1:82" x14ac:dyDescent="0.3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row>
    <row r="241" spans="1:82" x14ac:dyDescent="0.3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row>
    <row r="242" spans="1:82" x14ac:dyDescent="0.3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row>
    <row r="243" spans="1:82" x14ac:dyDescent="0.3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row>
    <row r="244" spans="1:82" x14ac:dyDescent="0.3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row>
    <row r="245" spans="1:82" x14ac:dyDescent="0.3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row>
    <row r="246" spans="1:82" x14ac:dyDescent="0.35">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row>
    <row r="247" spans="1:82" x14ac:dyDescent="0.3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row>
    <row r="248" spans="1:82" x14ac:dyDescent="0.35">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row>
    <row r="249" spans="1:82" x14ac:dyDescent="0.35">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row>
    <row r="250" spans="1:82" x14ac:dyDescent="0.35">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row>
    <row r="251" spans="1:82" x14ac:dyDescent="0.35">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row>
    <row r="252" spans="1:82" x14ac:dyDescent="0.3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row>
    <row r="253" spans="1:82" x14ac:dyDescent="0.3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row>
    <row r="254" spans="1:82" x14ac:dyDescent="0.35">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row>
    <row r="255" spans="1:82" x14ac:dyDescent="0.3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row>
    <row r="256" spans="1:82" x14ac:dyDescent="0.3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row>
    <row r="257" spans="1:82" x14ac:dyDescent="0.35">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row>
    <row r="258" spans="1:82" x14ac:dyDescent="0.35">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row>
    <row r="259" spans="1:82" x14ac:dyDescent="0.35">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row>
    <row r="260" spans="1:82" x14ac:dyDescent="0.35">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row>
    <row r="261" spans="1:82" x14ac:dyDescent="0.3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row>
    <row r="262" spans="1:82" x14ac:dyDescent="0.35">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row>
    <row r="263" spans="1:82" x14ac:dyDescent="0.35">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row>
    <row r="264" spans="1:82" x14ac:dyDescent="0.35">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row>
    <row r="265" spans="1:82" x14ac:dyDescent="0.3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row>
    <row r="266" spans="1:82" x14ac:dyDescent="0.35">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row>
    <row r="267" spans="1:82" x14ac:dyDescent="0.3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row>
    <row r="268" spans="1:82" x14ac:dyDescent="0.3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row>
    <row r="269" spans="1:82" x14ac:dyDescent="0.35">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row>
    <row r="270" spans="1:82" x14ac:dyDescent="0.35">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row>
    <row r="271" spans="1:82" x14ac:dyDescent="0.35">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row>
    <row r="272" spans="1:82" x14ac:dyDescent="0.35">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row>
    <row r="273" spans="1:82" x14ac:dyDescent="0.35">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row>
    <row r="274" spans="1:82" x14ac:dyDescent="0.35">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row>
    <row r="275" spans="1:82" x14ac:dyDescent="0.3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row>
    <row r="276" spans="1:82" x14ac:dyDescent="0.35">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row>
    <row r="277" spans="1:82" x14ac:dyDescent="0.35">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row>
    <row r="278" spans="1:82" x14ac:dyDescent="0.35">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row>
    <row r="279" spans="1:82" x14ac:dyDescent="0.3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row>
    <row r="280" spans="1:82" x14ac:dyDescent="0.3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row>
    <row r="281" spans="1:82" x14ac:dyDescent="0.35">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row>
    <row r="282" spans="1:82" x14ac:dyDescent="0.35">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row>
    <row r="283" spans="1:82" x14ac:dyDescent="0.35">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row>
    <row r="284" spans="1:82" x14ac:dyDescent="0.35">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row>
    <row r="285" spans="1:82" x14ac:dyDescent="0.3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row>
    <row r="286" spans="1:82" x14ac:dyDescent="0.35">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row>
    <row r="287" spans="1:82" x14ac:dyDescent="0.35">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row>
    <row r="288" spans="1:82" x14ac:dyDescent="0.35">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row>
    <row r="289" spans="1:82" x14ac:dyDescent="0.35">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row>
    <row r="290" spans="1:82" x14ac:dyDescent="0.35">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row>
    <row r="291" spans="1:82" x14ac:dyDescent="0.3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row>
    <row r="292" spans="1:82" x14ac:dyDescent="0.3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row>
    <row r="293" spans="1:82" x14ac:dyDescent="0.35">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row>
    <row r="294" spans="1:82" x14ac:dyDescent="0.35">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row>
    <row r="295" spans="1:82" x14ac:dyDescent="0.3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row>
    <row r="296" spans="1:82" x14ac:dyDescent="0.35">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row>
    <row r="297" spans="1:82" x14ac:dyDescent="0.35">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row>
    <row r="298" spans="1:82" x14ac:dyDescent="0.35">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row>
    <row r="299" spans="1:82" x14ac:dyDescent="0.35">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row>
    <row r="300" spans="1:82" x14ac:dyDescent="0.35">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row>
    <row r="301" spans="1:82" x14ac:dyDescent="0.35">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row>
    <row r="302" spans="1:82" x14ac:dyDescent="0.35">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row>
    <row r="303" spans="1:82" x14ac:dyDescent="0.3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row>
    <row r="304" spans="1:82" x14ac:dyDescent="0.3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row>
    <row r="305" spans="1:82" x14ac:dyDescent="0.3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row>
    <row r="306" spans="1:82" x14ac:dyDescent="0.35">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row>
    <row r="307" spans="1:82" x14ac:dyDescent="0.35">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row>
    <row r="308" spans="1:82" x14ac:dyDescent="0.35">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row>
    <row r="309" spans="1:82" x14ac:dyDescent="0.35">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row>
    <row r="310" spans="1:82" x14ac:dyDescent="0.35">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row>
    <row r="311" spans="1:82" x14ac:dyDescent="0.35">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row>
    <row r="312" spans="1:82" x14ac:dyDescent="0.35">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row>
  </sheetData>
  <mergeCells count="3">
    <mergeCell ref="B32:B33"/>
    <mergeCell ref="B29:B31"/>
    <mergeCell ref="A29:A33"/>
  </mergeCells>
  <pageMargins left="0.7" right="0.7" top="0.75" bottom="0.75" header="0.3" footer="0.3"/>
  <headerFooter>
    <oddFooter>&amp;L_x000D_&amp;1#&amp;"Calibri"&amp;10&amp;KFF0000 Interne</oddFooter>
  </headerFooter>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AA20-F24F-4F4B-A550-3B60F7EEDA49}">
  <sheetPr codeName="Feuil6">
    <tabColor theme="4"/>
  </sheetPr>
  <dimension ref="A1:DP166"/>
  <sheetViews>
    <sheetView zoomScale="29" zoomScaleNormal="41" workbookViewId="0">
      <selection activeCell="G18" sqref="G18"/>
    </sheetView>
  </sheetViews>
  <sheetFormatPr baseColWidth="10" defaultRowHeight="14.5" x14ac:dyDescent="0.35"/>
  <cols>
    <col min="1" max="1" width="25" customWidth="1"/>
    <col min="2" max="2" width="22" customWidth="1"/>
    <col min="3" max="3" width="23.453125" customWidth="1"/>
    <col min="4" max="4" width="20.81640625" customWidth="1"/>
    <col min="5" max="5" width="24.453125" customWidth="1"/>
    <col min="6" max="6" width="32.1796875" customWidth="1"/>
    <col min="7" max="7" width="38.54296875" customWidth="1"/>
    <col min="8" max="8" width="39.7265625" style="159" customWidth="1"/>
    <col min="9" max="9" width="53.81640625" customWidth="1"/>
    <col min="10" max="10" width="45" customWidth="1"/>
    <col min="11" max="11" width="43.1796875" customWidth="1"/>
    <col min="12" max="13" width="45" customWidth="1"/>
  </cols>
  <sheetData>
    <row r="1" spans="1:120" x14ac:dyDescent="0.35">
      <c r="A1" s="30"/>
      <c r="B1" s="30"/>
      <c r="C1" s="30"/>
      <c r="D1" s="30"/>
      <c r="E1" s="30"/>
      <c r="F1" s="30"/>
      <c r="G1" s="30"/>
      <c r="H1" s="33"/>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row>
    <row r="2" spans="1:120" x14ac:dyDescent="0.35">
      <c r="A2" s="30"/>
      <c r="B2" s="30"/>
      <c r="C2" s="30"/>
      <c r="D2" s="30"/>
      <c r="E2" s="30"/>
      <c r="F2" s="30"/>
      <c r="G2" s="30"/>
      <c r="H2" s="33"/>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row>
    <row r="3" spans="1:120" x14ac:dyDescent="0.35">
      <c r="A3" s="30"/>
      <c r="B3" s="30"/>
      <c r="C3" s="30"/>
      <c r="D3" s="30"/>
      <c r="E3" s="30"/>
      <c r="F3" s="30"/>
      <c r="G3" s="30"/>
      <c r="H3" s="33"/>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row>
    <row r="4" spans="1:120" x14ac:dyDescent="0.35">
      <c r="A4" s="30"/>
      <c r="B4" s="30"/>
      <c r="C4" s="30"/>
      <c r="D4" s="30"/>
      <c r="E4" s="30"/>
      <c r="F4" s="30"/>
      <c r="G4" s="30"/>
      <c r="H4" s="33"/>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row>
    <row r="5" spans="1:120" x14ac:dyDescent="0.35">
      <c r="A5" s="30"/>
      <c r="B5" s="30"/>
      <c r="C5" s="30"/>
      <c r="D5" s="30"/>
      <c r="E5" s="30"/>
      <c r="F5" s="30"/>
      <c r="G5" s="30"/>
      <c r="H5" s="33"/>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row>
    <row r="6" spans="1:120" x14ac:dyDescent="0.35">
      <c r="A6" s="30"/>
      <c r="B6" s="30"/>
      <c r="C6" s="30"/>
      <c r="D6" s="30"/>
      <c r="E6" s="30"/>
      <c r="F6" s="30"/>
      <c r="G6" s="30"/>
      <c r="H6" s="33"/>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row>
    <row r="7" spans="1:120" x14ac:dyDescent="0.35">
      <c r="A7" s="30"/>
      <c r="B7" s="30"/>
      <c r="C7" s="30"/>
      <c r="D7" s="30"/>
      <c r="E7" s="30"/>
      <c r="F7" s="30"/>
      <c r="G7" s="30"/>
      <c r="H7" s="33"/>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row>
    <row r="8" spans="1:120" x14ac:dyDescent="0.35">
      <c r="A8" s="30"/>
      <c r="B8" s="30"/>
      <c r="C8" s="30"/>
      <c r="D8" s="30"/>
      <c r="E8" s="30"/>
      <c r="F8" s="30"/>
      <c r="G8" s="30"/>
      <c r="H8" s="33"/>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row>
    <row r="9" spans="1:120" x14ac:dyDescent="0.35">
      <c r="A9" s="30"/>
      <c r="B9" s="30"/>
      <c r="C9" s="30"/>
      <c r="D9" s="30"/>
      <c r="E9" s="30"/>
      <c r="F9" s="30"/>
      <c r="G9" s="30"/>
      <c r="H9" s="33"/>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row>
    <row r="10" spans="1:120" x14ac:dyDescent="0.35">
      <c r="A10" s="30"/>
      <c r="B10" s="30"/>
      <c r="C10" s="30"/>
      <c r="D10" s="30"/>
      <c r="E10" s="30"/>
      <c r="F10" s="30"/>
      <c r="G10" s="30"/>
      <c r="H10" s="33"/>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row>
    <row r="11" spans="1:120" ht="92" x14ac:dyDescent="0.35">
      <c r="A11" s="30"/>
      <c r="B11" s="30"/>
      <c r="C11" s="30"/>
      <c r="D11" s="30"/>
      <c r="E11" s="55" t="s">
        <v>48</v>
      </c>
      <c r="F11" s="30"/>
      <c r="G11" s="30"/>
      <c r="H11" s="33"/>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row>
    <row r="12" spans="1:120" x14ac:dyDescent="0.35">
      <c r="A12" s="30"/>
      <c r="B12" s="30"/>
      <c r="C12" s="30"/>
      <c r="D12" s="30"/>
      <c r="E12" s="30"/>
      <c r="F12" s="30"/>
      <c r="G12" s="30"/>
      <c r="H12" s="33"/>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row>
    <row r="13" spans="1:120" x14ac:dyDescent="0.35">
      <c r="A13" s="30"/>
      <c r="B13" s="30"/>
      <c r="C13" s="30"/>
      <c r="D13" s="30"/>
      <c r="E13" s="88" t="s">
        <v>622</v>
      </c>
      <c r="F13" s="30"/>
      <c r="G13" s="30" t="s">
        <v>623</v>
      </c>
      <c r="H13" s="33"/>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row>
    <row r="14" spans="1:120" x14ac:dyDescent="0.35">
      <c r="A14" s="30"/>
      <c r="B14" s="30"/>
      <c r="C14" s="30"/>
      <c r="D14" s="30"/>
      <c r="E14" s="30"/>
      <c r="F14" s="30"/>
      <c r="G14" s="30"/>
      <c r="H14" s="33"/>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row>
    <row r="15" spans="1:120" x14ac:dyDescent="0.35">
      <c r="A15" s="30"/>
      <c r="B15" s="30"/>
      <c r="C15" s="30"/>
      <c r="D15" s="30"/>
      <c r="E15" s="30"/>
      <c r="F15" s="30"/>
      <c r="G15" s="30"/>
      <c r="H15" s="33"/>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row>
    <row r="16" spans="1:120" ht="46" x14ac:dyDescent="0.35">
      <c r="A16" s="71" t="s">
        <v>47</v>
      </c>
      <c r="B16" s="30"/>
      <c r="C16" s="30"/>
      <c r="D16" s="30"/>
      <c r="E16" s="30"/>
      <c r="F16" s="30"/>
      <c r="G16" s="30"/>
      <c r="H16" s="33"/>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row>
    <row r="17" spans="1:117" ht="29" x14ac:dyDescent="0.35">
      <c r="A17" s="100" t="s">
        <v>45</v>
      </c>
      <c r="B17" s="97" t="s">
        <v>24</v>
      </c>
      <c r="C17" s="97" t="s">
        <v>358</v>
      </c>
      <c r="D17" s="97" t="s">
        <v>23</v>
      </c>
      <c r="E17" s="97" t="s">
        <v>42</v>
      </c>
      <c r="F17" s="101" t="s">
        <v>25</v>
      </c>
      <c r="G17" s="102" t="s">
        <v>22</v>
      </c>
      <c r="H17" s="102" t="s">
        <v>21</v>
      </c>
      <c r="I17" s="102" t="s">
        <v>39</v>
      </c>
      <c r="J17" s="102" t="s">
        <v>44</v>
      </c>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row>
    <row r="18" spans="1:117" ht="87" x14ac:dyDescent="0.35">
      <c r="A18" s="5" t="s">
        <v>348</v>
      </c>
      <c r="B18" s="46" t="s">
        <v>20</v>
      </c>
      <c r="C18" s="46" t="s">
        <v>342</v>
      </c>
      <c r="D18" s="46" t="s">
        <v>19</v>
      </c>
      <c r="E18" s="4" t="s">
        <v>31</v>
      </c>
      <c r="F18" s="99" t="s">
        <v>7</v>
      </c>
      <c r="G18" s="4">
        <v>6</v>
      </c>
      <c r="H18" s="160">
        <v>537171370.42900002</v>
      </c>
      <c r="I18" s="3" t="s">
        <v>443</v>
      </c>
      <c r="J18" s="4" t="s">
        <v>444</v>
      </c>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row>
    <row r="19" spans="1:117" ht="43.5" x14ac:dyDescent="0.35">
      <c r="A19" s="7" t="s">
        <v>348</v>
      </c>
      <c r="B19" s="62" t="s">
        <v>20</v>
      </c>
      <c r="C19" s="62" t="s">
        <v>342</v>
      </c>
      <c r="D19" s="62" t="s">
        <v>19</v>
      </c>
      <c r="E19" s="2" t="s">
        <v>31</v>
      </c>
      <c r="F19" s="98" t="s">
        <v>6</v>
      </c>
      <c r="G19" s="2">
        <v>4</v>
      </c>
      <c r="H19" s="6">
        <v>9616369.2600000016</v>
      </c>
      <c r="I19" s="1" t="s">
        <v>447</v>
      </c>
      <c r="J19" s="1" t="s">
        <v>423</v>
      </c>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row>
    <row r="20" spans="1:117" ht="29" x14ac:dyDescent="0.35">
      <c r="A20" s="5" t="s">
        <v>348</v>
      </c>
      <c r="B20" s="46" t="s">
        <v>20</v>
      </c>
      <c r="C20" s="46" t="s">
        <v>342</v>
      </c>
      <c r="D20" s="46" t="s">
        <v>19</v>
      </c>
      <c r="E20" s="4" t="s">
        <v>31</v>
      </c>
      <c r="F20" s="99" t="s">
        <v>264</v>
      </c>
      <c r="G20" s="4">
        <v>7</v>
      </c>
      <c r="H20" s="8">
        <v>20518276.219999999</v>
      </c>
      <c r="I20" s="3" t="s">
        <v>422</v>
      </c>
      <c r="J20" s="3" t="s">
        <v>462</v>
      </c>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row>
    <row r="21" spans="1:117" ht="72.650000000000006" customHeight="1" x14ac:dyDescent="0.35">
      <c r="A21" s="7" t="s">
        <v>348</v>
      </c>
      <c r="B21" s="62" t="s">
        <v>20</v>
      </c>
      <c r="C21" s="62" t="s">
        <v>342</v>
      </c>
      <c r="D21" s="62" t="s">
        <v>19</v>
      </c>
      <c r="E21" s="167" t="s">
        <v>28</v>
      </c>
      <c r="F21" s="168" t="s">
        <v>4</v>
      </c>
      <c r="G21" s="167">
        <v>5</v>
      </c>
      <c r="H21" s="161">
        <v>121405089.40852819</v>
      </c>
      <c r="I21" s="169" t="s">
        <v>736</v>
      </c>
      <c r="J21" s="167" t="s">
        <v>735</v>
      </c>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row>
    <row r="22" spans="1:117" ht="87" customHeight="1" x14ac:dyDescent="0.35">
      <c r="A22" s="5" t="s">
        <v>348</v>
      </c>
      <c r="B22" s="46" t="s">
        <v>20</v>
      </c>
      <c r="C22" s="46" t="s">
        <v>342</v>
      </c>
      <c r="D22" s="46" t="s">
        <v>19</v>
      </c>
      <c r="E22" s="4" t="s">
        <v>28</v>
      </c>
      <c r="F22" s="99" t="s">
        <v>3</v>
      </c>
      <c r="G22" s="4">
        <v>3</v>
      </c>
      <c r="H22" s="8">
        <v>19331671.23</v>
      </c>
      <c r="I22" s="3" t="s">
        <v>424</v>
      </c>
      <c r="J22" s="4" t="s">
        <v>466</v>
      </c>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row>
    <row r="23" spans="1:117" ht="67" customHeight="1" x14ac:dyDescent="0.35">
      <c r="A23" s="7" t="s">
        <v>348</v>
      </c>
      <c r="B23" s="62" t="s">
        <v>20</v>
      </c>
      <c r="C23" s="62" t="s">
        <v>342</v>
      </c>
      <c r="D23" s="62" t="s">
        <v>19</v>
      </c>
      <c r="E23" s="167" t="s">
        <v>28</v>
      </c>
      <c r="F23" s="168" t="s">
        <v>12</v>
      </c>
      <c r="G23" s="167">
        <v>2</v>
      </c>
      <c r="H23" s="161">
        <v>2092868.48</v>
      </c>
      <c r="I23" s="169" t="s">
        <v>470</v>
      </c>
      <c r="J23" s="167"/>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row>
    <row r="24" spans="1:117" ht="87" x14ac:dyDescent="0.35">
      <c r="A24" s="5" t="s">
        <v>349</v>
      </c>
      <c r="B24" s="46" t="s">
        <v>16</v>
      </c>
      <c r="C24" s="46" t="s">
        <v>343</v>
      </c>
      <c r="D24" s="46" t="s">
        <v>15</v>
      </c>
      <c r="E24" s="4" t="s">
        <v>31</v>
      </c>
      <c r="F24" s="99" t="s">
        <v>7</v>
      </c>
      <c r="G24" s="4">
        <v>2</v>
      </c>
      <c r="H24" s="8">
        <v>147341211.19999996</v>
      </c>
      <c r="I24" s="3" t="s">
        <v>457</v>
      </c>
      <c r="J24" s="4" t="s">
        <v>461</v>
      </c>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row>
    <row r="25" spans="1:117" ht="48.75" customHeight="1" x14ac:dyDescent="0.35">
      <c r="A25" s="7" t="s">
        <v>349</v>
      </c>
      <c r="B25" s="62" t="s">
        <v>16</v>
      </c>
      <c r="C25" s="62" t="s">
        <v>343</v>
      </c>
      <c r="D25" s="62" t="s">
        <v>15</v>
      </c>
      <c r="E25" s="167" t="s">
        <v>29</v>
      </c>
      <c r="F25" s="168" t="s">
        <v>6</v>
      </c>
      <c r="G25" s="167">
        <v>6</v>
      </c>
      <c r="H25" s="161">
        <v>92700310.280000001</v>
      </c>
      <c r="I25" s="169" t="s">
        <v>448</v>
      </c>
      <c r="J25" s="169" t="s">
        <v>453</v>
      </c>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row>
    <row r="26" spans="1:117" ht="29" x14ac:dyDescent="0.35">
      <c r="A26" s="5" t="s">
        <v>349</v>
      </c>
      <c r="B26" s="46" t="s">
        <v>16</v>
      </c>
      <c r="C26" s="46" t="s">
        <v>343</v>
      </c>
      <c r="D26" s="46" t="s">
        <v>15</v>
      </c>
      <c r="E26" s="4" t="s">
        <v>29</v>
      </c>
      <c r="F26" s="99" t="s">
        <v>5</v>
      </c>
      <c r="G26" s="4">
        <v>3</v>
      </c>
      <c r="H26" s="8">
        <v>138882904.84999999</v>
      </c>
      <c r="I26" s="3" t="s">
        <v>425</v>
      </c>
      <c r="J26" s="3" t="s">
        <v>426</v>
      </c>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row>
    <row r="27" spans="1:117" ht="87" x14ac:dyDescent="0.35">
      <c r="A27" s="7" t="s">
        <v>349</v>
      </c>
      <c r="B27" s="62" t="s">
        <v>16</v>
      </c>
      <c r="C27" s="62" t="s">
        <v>343</v>
      </c>
      <c r="D27" s="62" t="s">
        <v>15</v>
      </c>
      <c r="E27" s="167" t="s">
        <v>29</v>
      </c>
      <c r="F27" s="168" t="s">
        <v>14</v>
      </c>
      <c r="G27" s="167">
        <v>1</v>
      </c>
      <c r="H27" s="161">
        <v>75000000</v>
      </c>
      <c r="I27" s="169"/>
      <c r="J27" s="167" t="s">
        <v>445</v>
      </c>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row>
    <row r="28" spans="1:117" ht="66" customHeight="1" x14ac:dyDescent="0.35">
      <c r="A28" s="5" t="s">
        <v>349</v>
      </c>
      <c r="B28" s="46" t="s">
        <v>16</v>
      </c>
      <c r="C28" s="46" t="s">
        <v>343</v>
      </c>
      <c r="D28" s="46" t="s">
        <v>15</v>
      </c>
      <c r="E28" s="4" t="s">
        <v>29</v>
      </c>
      <c r="F28" s="99" t="s">
        <v>13</v>
      </c>
      <c r="G28" s="4">
        <v>3</v>
      </c>
      <c r="H28" s="8">
        <v>855898.79</v>
      </c>
      <c r="I28" s="4"/>
      <c r="J28" s="4" t="s">
        <v>483</v>
      </c>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row>
    <row r="29" spans="1:117" ht="43.5" x14ac:dyDescent="0.35">
      <c r="A29" s="7" t="s">
        <v>349</v>
      </c>
      <c r="B29" s="62" t="s">
        <v>16</v>
      </c>
      <c r="C29" s="62" t="s">
        <v>343</v>
      </c>
      <c r="D29" s="62" t="s">
        <v>15</v>
      </c>
      <c r="E29" s="167" t="s">
        <v>28</v>
      </c>
      <c r="F29" s="168" t="s">
        <v>4</v>
      </c>
      <c r="G29" s="167">
        <v>6</v>
      </c>
      <c r="H29" s="161">
        <v>120646492.43466298</v>
      </c>
      <c r="I29" s="169" t="s">
        <v>738</v>
      </c>
      <c r="J29" s="167" t="s">
        <v>737</v>
      </c>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row>
    <row r="30" spans="1:117" ht="63" customHeight="1" x14ac:dyDescent="0.35">
      <c r="A30" s="5" t="s">
        <v>349</v>
      </c>
      <c r="B30" s="46" t="s">
        <v>16</v>
      </c>
      <c r="C30" s="46" t="s">
        <v>343</v>
      </c>
      <c r="D30" s="46" t="s">
        <v>15</v>
      </c>
      <c r="E30" s="4" t="s">
        <v>28</v>
      </c>
      <c r="F30" s="99" t="s">
        <v>3</v>
      </c>
      <c r="G30" s="4">
        <v>4</v>
      </c>
      <c r="H30" s="8">
        <v>17443512</v>
      </c>
      <c r="I30" s="3" t="s">
        <v>427</v>
      </c>
      <c r="J30" s="4" t="s">
        <v>482</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row>
    <row r="31" spans="1:117" ht="43.5" x14ac:dyDescent="0.35">
      <c r="A31" s="7" t="s">
        <v>349</v>
      </c>
      <c r="B31" s="62" t="s">
        <v>16</v>
      </c>
      <c r="C31" s="62" t="s">
        <v>343</v>
      </c>
      <c r="D31" s="62" t="s">
        <v>15</v>
      </c>
      <c r="E31" s="167" t="s">
        <v>28</v>
      </c>
      <c r="F31" s="168" t="s">
        <v>17</v>
      </c>
      <c r="G31" s="167">
        <v>2</v>
      </c>
      <c r="H31" s="161">
        <v>1900327.2999999998</v>
      </c>
      <c r="I31" s="170" t="s">
        <v>475</v>
      </c>
      <c r="J31" s="167" t="s">
        <v>18</v>
      </c>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row>
    <row r="32" spans="1:117" ht="29" x14ac:dyDescent="0.35">
      <c r="A32" s="5" t="s">
        <v>349</v>
      </c>
      <c r="B32" s="46" t="s">
        <v>16</v>
      </c>
      <c r="C32" s="46" t="s">
        <v>343</v>
      </c>
      <c r="D32" s="46" t="s">
        <v>15</v>
      </c>
      <c r="E32" s="4" t="s">
        <v>28</v>
      </c>
      <c r="F32" s="99" t="s">
        <v>12</v>
      </c>
      <c r="G32" s="4">
        <v>1</v>
      </c>
      <c r="H32" s="8">
        <v>7400000.2000000002</v>
      </c>
      <c r="I32" s="4" t="s">
        <v>476</v>
      </c>
      <c r="J32" s="4" t="s">
        <v>18</v>
      </c>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row>
    <row r="33" spans="1:117" ht="87" x14ac:dyDescent="0.35">
      <c r="A33" s="7" t="s">
        <v>350</v>
      </c>
      <c r="B33" s="62" t="s">
        <v>11</v>
      </c>
      <c r="C33" s="62" t="s">
        <v>344</v>
      </c>
      <c r="D33" s="62" t="s">
        <v>10</v>
      </c>
      <c r="E33" s="167" t="s">
        <v>29</v>
      </c>
      <c r="F33" s="168" t="s">
        <v>7</v>
      </c>
      <c r="G33" s="167">
        <v>4</v>
      </c>
      <c r="H33" s="161">
        <v>128165199.99999999</v>
      </c>
      <c r="I33" s="169" t="s">
        <v>458</v>
      </c>
      <c r="J33" s="167" t="s">
        <v>479</v>
      </c>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row>
    <row r="34" spans="1:117" ht="71.5" customHeight="1" x14ac:dyDescent="0.35">
      <c r="A34" s="5" t="s">
        <v>350</v>
      </c>
      <c r="B34" s="46" t="s">
        <v>11</v>
      </c>
      <c r="C34" s="46" t="s">
        <v>344</v>
      </c>
      <c r="D34" s="46" t="s">
        <v>10</v>
      </c>
      <c r="E34" s="4" t="s">
        <v>29</v>
      </c>
      <c r="F34" s="99" t="s">
        <v>6</v>
      </c>
      <c r="G34" s="4">
        <v>2</v>
      </c>
      <c r="H34" s="8">
        <v>122894146.69</v>
      </c>
      <c r="I34" s="3" t="s">
        <v>449</v>
      </c>
      <c r="J34" s="3" t="s">
        <v>454</v>
      </c>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row>
    <row r="35" spans="1:117" ht="29" x14ac:dyDescent="0.35">
      <c r="A35" s="7" t="s">
        <v>350</v>
      </c>
      <c r="B35" s="62" t="s">
        <v>11</v>
      </c>
      <c r="C35" s="62" t="s">
        <v>344</v>
      </c>
      <c r="D35" s="62" t="s">
        <v>10</v>
      </c>
      <c r="E35" s="167" t="s">
        <v>29</v>
      </c>
      <c r="F35" s="168" t="s">
        <v>5</v>
      </c>
      <c r="G35" s="167">
        <v>2</v>
      </c>
      <c r="H35" s="161">
        <v>31537500</v>
      </c>
      <c r="I35" s="169" t="s">
        <v>428</v>
      </c>
      <c r="J35" s="169" t="s">
        <v>465</v>
      </c>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row>
    <row r="36" spans="1:117" ht="87" x14ac:dyDescent="0.35">
      <c r="A36" s="5" t="s">
        <v>350</v>
      </c>
      <c r="B36" s="46" t="s">
        <v>11</v>
      </c>
      <c r="C36" s="46" t="s">
        <v>344</v>
      </c>
      <c r="D36" s="46" t="s">
        <v>10</v>
      </c>
      <c r="E36" s="4" t="s">
        <v>29</v>
      </c>
      <c r="F36" s="99" t="s">
        <v>14</v>
      </c>
      <c r="G36" s="4">
        <v>1</v>
      </c>
      <c r="H36" s="8">
        <v>50000000</v>
      </c>
      <c r="I36" s="3"/>
      <c r="J36" s="4" t="s">
        <v>446</v>
      </c>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row>
    <row r="37" spans="1:117" ht="55.5" customHeight="1" x14ac:dyDescent="0.35">
      <c r="A37" s="7" t="s">
        <v>350</v>
      </c>
      <c r="B37" s="62" t="s">
        <v>11</v>
      </c>
      <c r="C37" s="62" t="s">
        <v>344</v>
      </c>
      <c r="D37" s="62" t="s">
        <v>10</v>
      </c>
      <c r="E37" s="2" t="s">
        <v>29</v>
      </c>
      <c r="F37" s="168" t="s">
        <v>13</v>
      </c>
      <c r="G37" s="167">
        <v>1</v>
      </c>
      <c r="H37" s="161">
        <v>7669492.1200000001</v>
      </c>
      <c r="I37" s="169"/>
      <c r="J37" s="167" t="s">
        <v>429</v>
      </c>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row>
    <row r="38" spans="1:117" ht="43.5" x14ac:dyDescent="0.35">
      <c r="A38" s="5" t="s">
        <v>350</v>
      </c>
      <c r="B38" s="46" t="s">
        <v>11</v>
      </c>
      <c r="C38" s="46" t="s">
        <v>344</v>
      </c>
      <c r="D38" s="46" t="s">
        <v>10</v>
      </c>
      <c r="E38" s="4" t="s">
        <v>28</v>
      </c>
      <c r="F38" s="99" t="s">
        <v>4</v>
      </c>
      <c r="G38" s="4">
        <v>3</v>
      </c>
      <c r="H38" s="8">
        <v>131430536.45116918</v>
      </c>
      <c r="I38" s="3" t="s">
        <v>740</v>
      </c>
      <c r="J38" s="4" t="s">
        <v>739</v>
      </c>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row>
    <row r="39" spans="1:117" ht="58" x14ac:dyDescent="0.35">
      <c r="A39" s="7" t="s">
        <v>350</v>
      </c>
      <c r="B39" s="62" t="s">
        <v>11</v>
      </c>
      <c r="C39" s="62" t="s">
        <v>344</v>
      </c>
      <c r="D39" s="62" t="s">
        <v>10</v>
      </c>
      <c r="E39" s="2" t="s">
        <v>28</v>
      </c>
      <c r="F39" s="168" t="s">
        <v>3</v>
      </c>
      <c r="G39" s="167">
        <v>1</v>
      </c>
      <c r="H39" s="161">
        <v>9308837.6500000004</v>
      </c>
      <c r="I39" s="169" t="s">
        <v>30</v>
      </c>
      <c r="J39" s="167" t="s">
        <v>467</v>
      </c>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row>
    <row r="40" spans="1:117" ht="55.5" customHeight="1" x14ac:dyDescent="0.35">
      <c r="A40" s="5" t="s">
        <v>350</v>
      </c>
      <c r="B40" s="46" t="s">
        <v>11</v>
      </c>
      <c r="C40" s="46" t="s">
        <v>344</v>
      </c>
      <c r="D40" s="46" t="s">
        <v>10</v>
      </c>
      <c r="E40" s="4" t="s">
        <v>28</v>
      </c>
      <c r="F40" s="99" t="s">
        <v>12</v>
      </c>
      <c r="G40" s="4">
        <v>1</v>
      </c>
      <c r="H40" s="8">
        <v>21283391</v>
      </c>
      <c r="I40" s="3" t="s">
        <v>488</v>
      </c>
      <c r="J40" s="4" t="s">
        <v>18</v>
      </c>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row>
    <row r="41" spans="1:117" ht="87" x14ac:dyDescent="0.35">
      <c r="A41" s="7" t="s">
        <v>351</v>
      </c>
      <c r="B41" s="62" t="s">
        <v>9</v>
      </c>
      <c r="C41" s="62" t="s">
        <v>385</v>
      </c>
      <c r="D41" s="62" t="s">
        <v>8</v>
      </c>
      <c r="E41" s="2" t="s">
        <v>29</v>
      </c>
      <c r="F41" s="168" t="s">
        <v>7</v>
      </c>
      <c r="G41" s="167">
        <v>3</v>
      </c>
      <c r="H41" s="161">
        <v>130061958.34999999</v>
      </c>
      <c r="I41" s="169" t="s">
        <v>478</v>
      </c>
      <c r="J41" s="167" t="s">
        <v>480</v>
      </c>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row>
    <row r="42" spans="1:117" ht="43.5" x14ac:dyDescent="0.35">
      <c r="A42" s="5" t="s">
        <v>351</v>
      </c>
      <c r="B42" s="46" t="s">
        <v>9</v>
      </c>
      <c r="C42" s="46" t="s">
        <v>385</v>
      </c>
      <c r="D42" s="46" t="s">
        <v>8</v>
      </c>
      <c r="E42" s="4" t="s">
        <v>28</v>
      </c>
      <c r="F42" s="99" t="s">
        <v>4</v>
      </c>
      <c r="G42" s="4">
        <v>1</v>
      </c>
      <c r="H42" s="8">
        <v>25072902.338376891</v>
      </c>
      <c r="I42" s="3" t="s">
        <v>742</v>
      </c>
      <c r="J42" s="4" t="s">
        <v>741</v>
      </c>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row>
    <row r="43" spans="1:117" ht="63.75" customHeight="1" x14ac:dyDescent="0.35">
      <c r="A43" s="7" t="s">
        <v>351</v>
      </c>
      <c r="B43" s="62" t="s">
        <v>9</v>
      </c>
      <c r="C43" s="62" t="s">
        <v>385</v>
      </c>
      <c r="D43" s="62" t="s">
        <v>8</v>
      </c>
      <c r="E43" s="2" t="s">
        <v>28</v>
      </c>
      <c r="F43" s="168" t="s">
        <v>3</v>
      </c>
      <c r="G43" s="167">
        <v>1</v>
      </c>
      <c r="H43" s="161">
        <v>11029900</v>
      </c>
      <c r="I43" s="169" t="s">
        <v>430</v>
      </c>
      <c r="J43" s="171" t="s">
        <v>468</v>
      </c>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row>
    <row r="44" spans="1:117" ht="63" customHeight="1" x14ac:dyDescent="0.35">
      <c r="A44" s="5" t="s">
        <v>352</v>
      </c>
      <c r="B44" s="46" t="s">
        <v>9</v>
      </c>
      <c r="C44" s="46" t="s">
        <v>385</v>
      </c>
      <c r="D44" s="46" t="s">
        <v>8</v>
      </c>
      <c r="E44" s="4" t="s">
        <v>28</v>
      </c>
      <c r="F44" s="99" t="s">
        <v>334</v>
      </c>
      <c r="G44" s="4">
        <v>2</v>
      </c>
      <c r="H44" s="8">
        <v>406122088</v>
      </c>
      <c r="I44" s="166" t="s">
        <v>474</v>
      </c>
      <c r="J44" s="3" t="s">
        <v>471</v>
      </c>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row>
    <row r="45" spans="1:117" ht="87" x14ac:dyDescent="0.35">
      <c r="A45" s="7" t="s">
        <v>353</v>
      </c>
      <c r="B45" s="62" t="s">
        <v>1</v>
      </c>
      <c r="C45" s="62" t="s">
        <v>346</v>
      </c>
      <c r="D45" s="62" t="s">
        <v>0</v>
      </c>
      <c r="E45" s="2" t="s">
        <v>29</v>
      </c>
      <c r="F45" s="168" t="s">
        <v>7</v>
      </c>
      <c r="G45" s="167">
        <v>6</v>
      </c>
      <c r="H45" s="161">
        <v>412136570</v>
      </c>
      <c r="I45" s="169" t="s">
        <v>459</v>
      </c>
      <c r="J45" s="167" t="s">
        <v>481</v>
      </c>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row>
    <row r="46" spans="1:117" ht="29" x14ac:dyDescent="0.35">
      <c r="A46" s="5" t="s">
        <v>353</v>
      </c>
      <c r="B46" s="46" t="s">
        <v>1</v>
      </c>
      <c r="C46" s="46" t="s">
        <v>346</v>
      </c>
      <c r="D46" s="46" t="s">
        <v>0</v>
      </c>
      <c r="E46" s="4" t="s">
        <v>29</v>
      </c>
      <c r="F46" s="99" t="s">
        <v>6</v>
      </c>
      <c r="G46" s="4">
        <v>5</v>
      </c>
      <c r="H46" s="8">
        <v>183394524</v>
      </c>
      <c r="I46" s="3" t="s">
        <v>450</v>
      </c>
      <c r="J46" s="3" t="s">
        <v>455</v>
      </c>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row>
    <row r="47" spans="1:117" ht="29" x14ac:dyDescent="0.35">
      <c r="A47" s="7" t="s">
        <v>353</v>
      </c>
      <c r="B47" s="62" t="s">
        <v>1</v>
      </c>
      <c r="C47" s="62" t="s">
        <v>346</v>
      </c>
      <c r="D47" s="62" t="s">
        <v>0</v>
      </c>
      <c r="E47" s="2" t="s">
        <v>29</v>
      </c>
      <c r="F47" s="168" t="s">
        <v>264</v>
      </c>
      <c r="G47" s="167">
        <v>2</v>
      </c>
      <c r="H47" s="161">
        <v>128665869.60000001</v>
      </c>
      <c r="I47" s="169" t="s">
        <v>431</v>
      </c>
      <c r="J47" s="169" t="s">
        <v>463</v>
      </c>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row>
    <row r="48" spans="1:117" ht="30" customHeight="1" x14ac:dyDescent="0.35">
      <c r="A48" s="5" t="s">
        <v>353</v>
      </c>
      <c r="B48" s="46" t="s">
        <v>1</v>
      </c>
      <c r="C48" s="46" t="s">
        <v>346</v>
      </c>
      <c r="D48" s="46" t="s">
        <v>0</v>
      </c>
      <c r="E48" s="4" t="s">
        <v>29</v>
      </c>
      <c r="F48" s="99" t="s">
        <v>4</v>
      </c>
      <c r="G48" s="4">
        <v>0</v>
      </c>
      <c r="H48" s="8">
        <v>0</v>
      </c>
      <c r="I48" s="3"/>
      <c r="J48" s="3"/>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row>
    <row r="49" spans="1:120" ht="43.5" x14ac:dyDescent="0.35">
      <c r="A49" s="7" t="s">
        <v>353</v>
      </c>
      <c r="B49" s="62" t="s">
        <v>1</v>
      </c>
      <c r="C49" s="62" t="s">
        <v>346</v>
      </c>
      <c r="D49" s="62" t="s">
        <v>0</v>
      </c>
      <c r="E49" s="2" t="s">
        <v>28</v>
      </c>
      <c r="F49" s="168" t="s">
        <v>3</v>
      </c>
      <c r="G49" s="167">
        <v>2</v>
      </c>
      <c r="H49" s="161">
        <v>51078095.350000001</v>
      </c>
      <c r="I49" s="169" t="s">
        <v>432</v>
      </c>
      <c r="J49" s="169" t="s">
        <v>469</v>
      </c>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row>
    <row r="50" spans="1:120" ht="121.5" customHeight="1" x14ac:dyDescent="0.35">
      <c r="A50" s="5" t="s">
        <v>353</v>
      </c>
      <c r="B50" s="46" t="s">
        <v>1</v>
      </c>
      <c r="C50" s="46" t="s">
        <v>346</v>
      </c>
      <c r="D50" s="46" t="s">
        <v>0</v>
      </c>
      <c r="E50" s="4" t="s">
        <v>27</v>
      </c>
      <c r="F50" s="99" t="s">
        <v>334</v>
      </c>
      <c r="G50" s="4">
        <v>2</v>
      </c>
      <c r="H50" s="8">
        <v>492258884.67999995</v>
      </c>
      <c r="I50" s="3" t="s">
        <v>433</v>
      </c>
      <c r="J50" s="3" t="s">
        <v>472</v>
      </c>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row>
    <row r="51" spans="1:120" ht="29" x14ac:dyDescent="0.35">
      <c r="A51" s="7" t="s">
        <v>420</v>
      </c>
      <c r="B51" s="62" t="s">
        <v>421</v>
      </c>
      <c r="C51" s="141"/>
      <c r="D51" s="141"/>
      <c r="E51" s="2" t="s">
        <v>29</v>
      </c>
      <c r="F51" s="168" t="s">
        <v>5</v>
      </c>
      <c r="G51" s="167">
        <v>2</v>
      </c>
      <c r="H51" s="161">
        <v>353948498.5895344</v>
      </c>
      <c r="I51" s="169" t="s">
        <v>434</v>
      </c>
      <c r="J51" s="169" t="s">
        <v>464</v>
      </c>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row>
    <row r="52" spans="1:120" ht="87" x14ac:dyDescent="0.35">
      <c r="A52" s="5" t="s">
        <v>420</v>
      </c>
      <c r="B52" s="46" t="s">
        <v>421</v>
      </c>
      <c r="C52" s="141"/>
      <c r="D52" s="141"/>
      <c r="E52" s="4" t="s">
        <v>31</v>
      </c>
      <c r="F52" s="99" t="s">
        <v>7</v>
      </c>
      <c r="G52" s="4">
        <v>7</v>
      </c>
      <c r="H52" s="8">
        <f>Tableau35[[#This Row],[Montants
investis]]+'Alloc des projets'!J56</f>
        <v>356979977.56159031</v>
      </c>
      <c r="I52" s="3" t="s">
        <v>460</v>
      </c>
      <c r="J52" s="4" t="s">
        <v>730</v>
      </c>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row>
    <row r="53" spans="1:120" ht="29" x14ac:dyDescent="0.35">
      <c r="A53" s="7" t="s">
        <v>420</v>
      </c>
      <c r="B53" s="62" t="s">
        <v>421</v>
      </c>
      <c r="C53" s="141"/>
      <c r="D53" s="141"/>
      <c r="E53" s="2" t="s">
        <v>31</v>
      </c>
      <c r="F53" s="98" t="s">
        <v>37</v>
      </c>
      <c r="G53" s="167">
        <v>1</v>
      </c>
      <c r="H53" s="161">
        <f>Tableau35[[#This Row],[Montants
investis]]+'Alloc des projets'!J57</f>
        <v>173463321.17000002</v>
      </c>
      <c r="I53" s="169" t="s">
        <v>452</v>
      </c>
      <c r="J53" s="167" t="s">
        <v>451</v>
      </c>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row>
    <row r="54" spans="1:120" ht="60.75" customHeight="1" x14ac:dyDescent="0.35">
      <c r="A54" s="5" t="s">
        <v>420</v>
      </c>
      <c r="B54" s="46" t="s">
        <v>421</v>
      </c>
      <c r="C54" s="141"/>
      <c r="D54" s="141"/>
      <c r="E54" s="4" t="s">
        <v>27</v>
      </c>
      <c r="F54" s="99" t="s">
        <v>2</v>
      </c>
      <c r="G54" s="4">
        <v>1</v>
      </c>
      <c r="H54" s="8">
        <f>Tableau35[[#This Row],[Montants
investis]]+'Alloc des projets'!J58</f>
        <v>1388500000</v>
      </c>
      <c r="I54" s="3" t="s">
        <v>435</v>
      </c>
      <c r="J54" s="3" t="s">
        <v>473</v>
      </c>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row>
    <row r="55" spans="1:120" ht="24.75" customHeight="1" x14ac:dyDescent="0.45">
      <c r="A55" s="90" t="s">
        <v>337</v>
      </c>
      <c r="B55" s="30"/>
      <c r="C55" s="30"/>
      <c r="D55" s="30"/>
      <c r="E55" s="30"/>
      <c r="F55" s="30"/>
      <c r="G55" s="30"/>
      <c r="H55" s="33"/>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row>
    <row r="56" spans="1:120" ht="18.5" x14ac:dyDescent="0.45">
      <c r="A56" s="90" t="s">
        <v>335</v>
      </c>
      <c r="B56" s="90"/>
      <c r="C56" s="30"/>
      <c r="D56" s="30"/>
      <c r="E56" s="30"/>
      <c r="F56" s="30"/>
      <c r="G56" s="30"/>
      <c r="H56" s="33"/>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row>
    <row r="57" spans="1:120" ht="18.5" x14ac:dyDescent="0.45">
      <c r="A57" s="89" t="s">
        <v>26</v>
      </c>
      <c r="B57" s="30"/>
      <c r="C57" s="30"/>
      <c r="D57" s="30"/>
      <c r="E57" s="30"/>
      <c r="F57" s="30"/>
      <c r="G57" s="30"/>
      <c r="H57" s="33"/>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row>
    <row r="58" spans="1:120" x14ac:dyDescent="0.35">
      <c r="B58" s="30"/>
      <c r="C58" s="30"/>
      <c r="D58" s="30"/>
      <c r="E58" s="30"/>
      <c r="F58" s="30"/>
      <c r="G58" s="30"/>
      <c r="H58" s="33"/>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row>
    <row r="59" spans="1:120" x14ac:dyDescent="0.35">
      <c r="B59" s="30"/>
      <c r="C59" s="30"/>
      <c r="D59" s="30"/>
      <c r="E59" s="30"/>
      <c r="F59" s="30"/>
      <c r="G59" s="30"/>
      <c r="H59" s="33"/>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row>
    <row r="60" spans="1:120" ht="23.5" customHeight="1" x14ac:dyDescent="0.35">
      <c r="A60" s="30"/>
      <c r="B60" s="30"/>
      <c r="C60" s="30"/>
      <c r="D60" s="30"/>
      <c r="E60" s="30"/>
      <c r="F60" s="30"/>
      <c r="G60" s="30"/>
      <c r="H60" s="33"/>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row>
    <row r="61" spans="1:120" ht="35.15" customHeight="1" x14ac:dyDescent="0.35">
      <c r="A61" s="71" t="s">
        <v>46</v>
      </c>
      <c r="B61" s="30"/>
      <c r="C61" s="30"/>
      <c r="D61" s="30"/>
      <c r="E61" s="30"/>
      <c r="F61" s="30"/>
      <c r="G61" s="30"/>
      <c r="H61" s="33"/>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row>
    <row r="62" spans="1:120" x14ac:dyDescent="0.35">
      <c r="A62" s="30"/>
      <c r="B62" s="30"/>
      <c r="C62" s="30"/>
      <c r="D62" s="30"/>
      <c r="E62" s="30"/>
      <c r="F62" s="30"/>
      <c r="G62" s="30"/>
      <c r="H62" s="33"/>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DL62" s="30"/>
      <c r="DM62" s="30"/>
      <c r="DN62" s="30"/>
      <c r="DO62" s="30"/>
    </row>
    <row r="63" spans="1:120" x14ac:dyDescent="0.35">
      <c r="A63" s="30"/>
      <c r="B63" s="30"/>
      <c r="C63" s="30"/>
      <c r="D63" s="30"/>
      <c r="E63" s="30"/>
      <c r="F63" s="30"/>
      <c r="G63" s="30"/>
      <c r="H63" s="33"/>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DL63" s="30"/>
      <c r="DM63" s="30"/>
      <c r="DN63" s="30"/>
      <c r="DO63" s="30"/>
    </row>
    <row r="64" spans="1:120" x14ac:dyDescent="0.35">
      <c r="A64" s="100" t="s">
        <v>43</v>
      </c>
      <c r="B64" s="103" t="s">
        <v>42</v>
      </c>
      <c r="C64" s="108" t="s">
        <v>41</v>
      </c>
      <c r="D64" s="102" t="s">
        <v>22</v>
      </c>
      <c r="E64" s="102" t="s">
        <v>40</v>
      </c>
      <c r="F64" s="102" t="s">
        <v>39</v>
      </c>
      <c r="G64" s="102" t="s">
        <v>38</v>
      </c>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DK64" s="30"/>
      <c r="DL64" s="30"/>
      <c r="DM64" s="30"/>
      <c r="DN64" s="30"/>
    </row>
    <row r="65" spans="1:119" ht="129.75" customHeight="1" x14ac:dyDescent="0.35">
      <c r="A65" s="12" t="s">
        <v>7</v>
      </c>
      <c r="B65" s="104" t="s">
        <v>35</v>
      </c>
      <c r="C65" s="5" t="s">
        <v>437</v>
      </c>
      <c r="D65" s="11">
        <v>28</v>
      </c>
      <c r="E65" s="10">
        <v>1711856287.5405905</v>
      </c>
      <c r="F65" s="9" t="s">
        <v>489</v>
      </c>
      <c r="G65" s="9" t="s">
        <v>491</v>
      </c>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DK65" s="30"/>
      <c r="DL65" s="30"/>
      <c r="DM65" s="30"/>
      <c r="DN65" s="30"/>
    </row>
    <row r="66" spans="1:119" ht="87" x14ac:dyDescent="0.35">
      <c r="A66" s="107" t="s">
        <v>37</v>
      </c>
      <c r="B66" s="105" t="s">
        <v>35</v>
      </c>
      <c r="C66" s="7" t="s">
        <v>436</v>
      </c>
      <c r="D66" s="2">
        <v>18</v>
      </c>
      <c r="E66" s="6">
        <v>582068671.4000001</v>
      </c>
      <c r="F66" s="1" t="s">
        <v>490</v>
      </c>
      <c r="G66" s="1" t="s">
        <v>492</v>
      </c>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DK66" s="30"/>
      <c r="DL66" s="30"/>
      <c r="DM66" s="30"/>
      <c r="DN66" s="30"/>
    </row>
    <row r="67" spans="1:119" ht="93.75" customHeight="1" x14ac:dyDescent="0.35">
      <c r="A67" s="48" t="s">
        <v>336</v>
      </c>
      <c r="B67" s="106" t="s">
        <v>35</v>
      </c>
      <c r="C67" s="5" t="s">
        <v>436</v>
      </c>
      <c r="D67" s="4">
        <v>16</v>
      </c>
      <c r="E67" s="8">
        <v>673553049.25953436</v>
      </c>
      <c r="F67" s="3" t="s">
        <v>494</v>
      </c>
      <c r="G67" s="4" t="s">
        <v>493</v>
      </c>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DK67" s="30"/>
      <c r="DL67" s="30"/>
      <c r="DM67" s="30"/>
      <c r="DN67" s="30"/>
    </row>
    <row r="68" spans="1:119" ht="73.5" customHeight="1" x14ac:dyDescent="0.35">
      <c r="A68" s="44" t="s">
        <v>36</v>
      </c>
      <c r="B68" s="105" t="s">
        <v>35</v>
      </c>
      <c r="C68" s="7" t="s">
        <v>354</v>
      </c>
      <c r="D68" s="2">
        <v>2</v>
      </c>
      <c r="E68" s="6">
        <v>125000000</v>
      </c>
      <c r="F68" s="1"/>
      <c r="G68" s="2" t="s">
        <v>731</v>
      </c>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DK68" s="30"/>
      <c r="DL68" s="30"/>
      <c r="DM68" s="30"/>
      <c r="DN68" s="30"/>
    </row>
    <row r="69" spans="1:119" ht="106.5" customHeight="1" x14ac:dyDescent="0.35">
      <c r="A69" s="172" t="s">
        <v>13</v>
      </c>
      <c r="B69" s="106" t="s">
        <v>35</v>
      </c>
      <c r="C69" s="5" t="s">
        <v>354</v>
      </c>
      <c r="D69" s="4">
        <v>4</v>
      </c>
      <c r="E69" s="8">
        <v>8525390.9100000001</v>
      </c>
      <c r="F69" s="3"/>
      <c r="G69" s="4" t="s">
        <v>732</v>
      </c>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DK69" s="30"/>
      <c r="DL69" s="30"/>
      <c r="DM69" s="30"/>
      <c r="DN69" s="30"/>
    </row>
    <row r="70" spans="1:119" ht="58" x14ac:dyDescent="0.35">
      <c r="A70" s="44" t="s">
        <v>4</v>
      </c>
      <c r="B70" s="105" t="s">
        <v>32</v>
      </c>
      <c r="C70" s="7" t="s">
        <v>456</v>
      </c>
      <c r="D70" s="2">
        <v>15</v>
      </c>
      <c r="E70" s="6">
        <v>398555020.63273722</v>
      </c>
      <c r="F70" s="1" t="s">
        <v>734</v>
      </c>
      <c r="G70" s="2" t="s">
        <v>733</v>
      </c>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DK70" s="30"/>
      <c r="DL70" s="30"/>
      <c r="DM70" s="30"/>
      <c r="DN70" s="30"/>
    </row>
    <row r="71" spans="1:119" ht="123.75" customHeight="1" x14ac:dyDescent="0.35">
      <c r="A71" s="172" t="s">
        <v>3</v>
      </c>
      <c r="B71" s="106" t="s">
        <v>32</v>
      </c>
      <c r="C71" s="5" t="s">
        <v>439</v>
      </c>
      <c r="D71" s="4">
        <v>11</v>
      </c>
      <c r="E71" s="8">
        <v>115592016.43000001</v>
      </c>
      <c r="F71" s="3" t="s">
        <v>440</v>
      </c>
      <c r="G71" s="4" t="s">
        <v>441</v>
      </c>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DK71" s="30"/>
      <c r="DL71" s="30"/>
      <c r="DM71" s="30"/>
      <c r="DN71" s="30"/>
    </row>
    <row r="72" spans="1:119" ht="58" x14ac:dyDescent="0.35">
      <c r="A72" s="44" t="s">
        <v>17</v>
      </c>
      <c r="B72" s="105" t="s">
        <v>32</v>
      </c>
      <c r="C72" s="7" t="s">
        <v>355</v>
      </c>
      <c r="D72" s="2">
        <v>2</v>
      </c>
      <c r="E72" s="6">
        <v>1900327</v>
      </c>
      <c r="F72" s="1" t="s">
        <v>497</v>
      </c>
      <c r="G72" s="2" t="s">
        <v>18</v>
      </c>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DK72" s="30"/>
      <c r="DL72" s="30"/>
      <c r="DM72" s="30"/>
      <c r="DN72" s="30"/>
    </row>
    <row r="73" spans="1:119" ht="72.5" x14ac:dyDescent="0.35">
      <c r="A73" s="172" t="s">
        <v>34</v>
      </c>
      <c r="B73" s="106" t="s">
        <v>32</v>
      </c>
      <c r="C73" s="5" t="s">
        <v>356</v>
      </c>
      <c r="D73" s="4">
        <v>4</v>
      </c>
      <c r="E73" s="8">
        <v>23376259.48</v>
      </c>
      <c r="F73" s="166" t="s">
        <v>498</v>
      </c>
      <c r="G73" s="4" t="s">
        <v>18</v>
      </c>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DK73" s="30"/>
      <c r="DL73" s="30"/>
      <c r="DM73" s="30"/>
      <c r="DN73" s="30"/>
    </row>
    <row r="74" spans="1:119" ht="57.75" customHeight="1" x14ac:dyDescent="0.35">
      <c r="A74" s="173" t="s">
        <v>33</v>
      </c>
      <c r="B74" s="174" t="s">
        <v>32</v>
      </c>
      <c r="C74" s="175" t="s">
        <v>438</v>
      </c>
      <c r="D74" s="176" t="s">
        <v>442</v>
      </c>
      <c r="E74" s="177">
        <v>2286880972.46</v>
      </c>
      <c r="F74" s="178" t="s">
        <v>495</v>
      </c>
      <c r="G74" s="178" t="s">
        <v>496</v>
      </c>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DK74" s="30"/>
      <c r="DL74" s="30"/>
      <c r="DM74" s="30"/>
      <c r="DN74" s="30"/>
    </row>
    <row r="75" spans="1:119" x14ac:dyDescent="0.3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DL75" s="30"/>
      <c r="DM75" s="30"/>
      <c r="DN75" s="30"/>
      <c r="DO75" s="30"/>
    </row>
    <row r="76" spans="1:119" x14ac:dyDescent="0.35">
      <c r="A76" s="30"/>
      <c r="B76" s="30"/>
      <c r="C76" s="30"/>
      <c r="D76" s="30"/>
      <c r="E76" s="30"/>
      <c r="F76" s="30"/>
      <c r="G76" s="30"/>
      <c r="H76" s="33"/>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DL76" s="30"/>
      <c r="DM76" s="30"/>
      <c r="DN76" s="30"/>
      <c r="DO76" s="30"/>
    </row>
    <row r="77" spans="1:119" x14ac:dyDescent="0.35">
      <c r="A77" s="30"/>
      <c r="B77" s="30"/>
      <c r="C77" s="30"/>
      <c r="D77" s="30"/>
      <c r="E77" s="194"/>
      <c r="F77" s="30"/>
      <c r="G77" s="30"/>
      <c r="H77" s="33"/>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DL77" s="30"/>
      <c r="DM77" s="30"/>
      <c r="DN77" s="30"/>
      <c r="DO77" s="30"/>
    </row>
    <row r="78" spans="1:119" x14ac:dyDescent="0.35">
      <c r="A78" s="30"/>
      <c r="B78" s="30"/>
      <c r="C78" s="30"/>
      <c r="D78" s="30"/>
      <c r="E78" s="30"/>
      <c r="F78" s="30"/>
      <c r="G78" s="30"/>
      <c r="H78" s="33"/>
      <c r="I78" s="30"/>
      <c r="J78" s="30"/>
      <c r="K78" s="30"/>
      <c r="L78" s="30"/>
      <c r="M78" s="30"/>
      <c r="DL78" s="30"/>
      <c r="DM78" s="30"/>
      <c r="DN78" s="30"/>
      <c r="DO78" s="30"/>
    </row>
    <row r="79" spans="1:119" x14ac:dyDescent="0.35">
      <c r="A79" s="30"/>
      <c r="B79" s="30"/>
      <c r="C79" s="30"/>
      <c r="D79" s="30"/>
      <c r="E79" s="30"/>
      <c r="F79" s="30"/>
      <c r="G79" s="30"/>
      <c r="H79" s="33"/>
      <c r="I79" s="30"/>
      <c r="J79" s="30"/>
      <c r="K79" s="30"/>
      <c r="L79" s="30"/>
      <c r="M79" s="30"/>
      <c r="DL79" s="30"/>
      <c r="DM79" s="30"/>
      <c r="DN79" s="30"/>
      <c r="DO79" s="30"/>
    </row>
    <row r="80" spans="1:119" x14ac:dyDescent="0.35">
      <c r="A80" s="30"/>
      <c r="B80" s="30"/>
      <c r="C80" s="30"/>
      <c r="D80" s="30"/>
      <c r="E80" s="30"/>
      <c r="F80" s="30"/>
      <c r="G80" s="30"/>
      <c r="H80" s="33"/>
      <c r="I80" s="30"/>
      <c r="J80" s="30"/>
      <c r="K80" s="30"/>
      <c r="L80" s="30"/>
      <c r="M80" s="30"/>
      <c r="DL80" s="30"/>
      <c r="DM80" s="30"/>
      <c r="DN80" s="30"/>
      <c r="DO80" s="30"/>
    </row>
    <row r="81" spans="1:119" x14ac:dyDescent="0.35">
      <c r="A81" s="30"/>
      <c r="B81" s="30"/>
      <c r="C81" s="30"/>
      <c r="D81" s="30"/>
      <c r="E81" s="30"/>
      <c r="F81" s="30"/>
      <c r="G81" s="30"/>
      <c r="H81" s="33"/>
      <c r="I81" s="30"/>
      <c r="J81" s="30"/>
      <c r="K81" s="30"/>
      <c r="L81" s="30"/>
      <c r="M81" s="30"/>
      <c r="DL81" s="30"/>
      <c r="DM81" s="30"/>
      <c r="DN81" s="30"/>
      <c r="DO81" s="30"/>
    </row>
    <row r="82" spans="1:119" x14ac:dyDescent="0.35">
      <c r="A82" s="30"/>
      <c r="B82" s="30"/>
      <c r="C82" s="30"/>
      <c r="D82" s="30"/>
      <c r="E82" s="30"/>
      <c r="F82" s="30"/>
      <c r="G82" s="30"/>
      <c r="H82" s="33"/>
      <c r="I82" s="30"/>
      <c r="J82" s="30"/>
      <c r="K82" s="30"/>
      <c r="L82" s="30"/>
      <c r="M82" s="30"/>
      <c r="DL82" s="30"/>
      <c r="DM82" s="30"/>
      <c r="DN82" s="30"/>
      <c r="DO82" s="30"/>
    </row>
    <row r="83" spans="1:119" x14ac:dyDescent="0.35">
      <c r="A83" s="30"/>
      <c r="B83" s="30"/>
      <c r="C83" s="30"/>
      <c r="D83" s="30"/>
      <c r="E83" s="30"/>
      <c r="F83" s="30"/>
      <c r="G83" s="30"/>
      <c r="H83" s="33"/>
      <c r="I83" s="30"/>
      <c r="J83" s="30"/>
      <c r="K83" s="30"/>
      <c r="L83" s="30"/>
      <c r="M83" s="30"/>
      <c r="DL83" s="30"/>
      <c r="DM83" s="30"/>
      <c r="DN83" s="30"/>
      <c r="DO83" s="30"/>
    </row>
    <row r="84" spans="1:119" x14ac:dyDescent="0.35">
      <c r="A84" s="30"/>
      <c r="B84" s="30"/>
      <c r="C84" s="30"/>
      <c r="D84" s="30"/>
      <c r="E84" s="30"/>
      <c r="F84" s="30"/>
      <c r="G84" s="30"/>
      <c r="H84" s="33"/>
      <c r="I84" s="30"/>
      <c r="J84" s="30"/>
      <c r="K84" s="30"/>
      <c r="L84" s="30"/>
      <c r="M84" s="30"/>
      <c r="DL84" s="30"/>
      <c r="DM84" s="30"/>
      <c r="DN84" s="30"/>
      <c r="DO84" s="30"/>
    </row>
    <row r="85" spans="1:119" x14ac:dyDescent="0.35">
      <c r="A85" s="30"/>
      <c r="B85" s="30"/>
      <c r="C85" s="30"/>
      <c r="D85" s="30"/>
      <c r="E85" s="30"/>
      <c r="F85" s="30"/>
      <c r="G85" s="30"/>
      <c r="H85" s="33"/>
      <c r="I85" s="30"/>
      <c r="J85" s="30"/>
      <c r="K85" s="30"/>
      <c r="L85" s="30"/>
      <c r="M85" s="30"/>
      <c r="DL85" s="30"/>
      <c r="DM85" s="30"/>
      <c r="DN85" s="30"/>
      <c r="DO85" s="30"/>
    </row>
    <row r="86" spans="1:119" x14ac:dyDescent="0.35">
      <c r="A86" s="30"/>
      <c r="B86" s="30"/>
      <c r="C86" s="30"/>
      <c r="D86" s="30"/>
      <c r="E86" s="30"/>
      <c r="F86" s="30"/>
      <c r="G86" s="30"/>
      <c r="H86" s="33"/>
      <c r="I86" s="30"/>
      <c r="J86" s="30"/>
      <c r="K86" s="30"/>
      <c r="L86" s="30"/>
      <c r="M86" s="30"/>
      <c r="DL86" s="30"/>
      <c r="DM86" s="30"/>
      <c r="DN86" s="30"/>
      <c r="DO86" s="30"/>
    </row>
    <row r="87" spans="1:119" x14ac:dyDescent="0.35">
      <c r="A87" s="30"/>
      <c r="B87" s="30"/>
      <c r="C87" s="30"/>
      <c r="D87" s="30"/>
      <c r="E87" s="30"/>
      <c r="F87" s="30"/>
      <c r="G87" s="30"/>
      <c r="H87" s="33"/>
      <c r="I87" s="30"/>
      <c r="J87" s="30"/>
      <c r="K87" s="30"/>
      <c r="L87" s="30"/>
      <c r="M87" s="30"/>
      <c r="DL87" s="30"/>
      <c r="DM87" s="30"/>
      <c r="DN87" s="30"/>
      <c r="DO87" s="30"/>
    </row>
    <row r="88" spans="1:119" x14ac:dyDescent="0.35">
      <c r="A88" s="30"/>
      <c r="B88" s="30"/>
      <c r="C88" s="30"/>
      <c r="D88" s="30"/>
      <c r="E88" s="30"/>
      <c r="F88" s="30"/>
      <c r="G88" s="30"/>
      <c r="H88" s="33"/>
      <c r="I88" s="30"/>
      <c r="J88" s="30"/>
      <c r="K88" s="30"/>
      <c r="L88" s="30"/>
      <c r="M88" s="30"/>
      <c r="DL88" s="30"/>
      <c r="DM88" s="30"/>
      <c r="DN88" s="30"/>
      <c r="DO88" s="30"/>
    </row>
    <row r="89" spans="1:119" x14ac:dyDescent="0.35">
      <c r="A89" s="30"/>
      <c r="B89" s="30"/>
      <c r="C89" s="30"/>
      <c r="D89" s="30"/>
      <c r="E89" s="30"/>
      <c r="F89" s="30"/>
      <c r="G89" s="30"/>
      <c r="H89" s="33"/>
      <c r="I89" s="30"/>
      <c r="J89" s="30"/>
      <c r="K89" s="30"/>
      <c r="L89" s="30"/>
      <c r="M89" s="30"/>
      <c r="DL89" s="30"/>
      <c r="DM89" s="30"/>
      <c r="DN89" s="30"/>
      <c r="DO89" s="30"/>
    </row>
    <row r="90" spans="1:119" x14ac:dyDescent="0.35">
      <c r="A90" s="30"/>
      <c r="B90" s="30"/>
      <c r="C90" s="30"/>
      <c r="D90" s="30"/>
      <c r="E90" s="30"/>
      <c r="F90" s="30"/>
      <c r="G90" s="30"/>
      <c r="H90" s="33"/>
      <c r="I90" s="30"/>
      <c r="J90" s="30"/>
      <c r="K90" s="30"/>
      <c r="L90" s="30"/>
      <c r="M90" s="30"/>
      <c r="DL90" s="30"/>
      <c r="DM90" s="30"/>
      <c r="DN90" s="30"/>
      <c r="DO90" s="30"/>
    </row>
    <row r="91" spans="1:119" x14ac:dyDescent="0.35">
      <c r="A91" s="30"/>
      <c r="B91" s="30"/>
      <c r="C91" s="30"/>
      <c r="D91" s="30"/>
      <c r="E91" s="30"/>
      <c r="F91" s="30"/>
      <c r="G91" s="30"/>
      <c r="H91" s="33"/>
      <c r="I91" s="30"/>
      <c r="J91" s="30"/>
      <c r="K91" s="30"/>
      <c r="L91" s="30"/>
      <c r="M91" s="30"/>
      <c r="DL91" s="30"/>
      <c r="DM91" s="30"/>
      <c r="DN91" s="30"/>
      <c r="DO91" s="30"/>
    </row>
    <row r="92" spans="1:119" x14ac:dyDescent="0.35">
      <c r="A92" s="30"/>
      <c r="B92" s="30"/>
      <c r="C92" s="30"/>
      <c r="D92" s="30"/>
      <c r="E92" s="30"/>
      <c r="F92" s="30"/>
      <c r="G92" s="30"/>
      <c r="H92" s="33"/>
      <c r="I92" s="30"/>
      <c r="J92" s="30"/>
      <c r="K92" s="30"/>
      <c r="L92" s="30"/>
      <c r="M92" s="30"/>
      <c r="DL92" s="30"/>
      <c r="DM92" s="30"/>
      <c r="DN92" s="30"/>
      <c r="DO92" s="30"/>
    </row>
    <row r="93" spans="1:119" x14ac:dyDescent="0.35">
      <c r="A93" s="30"/>
      <c r="B93" s="30"/>
      <c r="C93" s="30"/>
      <c r="D93" s="30"/>
      <c r="E93" s="30"/>
      <c r="F93" s="30"/>
      <c r="G93" s="30"/>
      <c r="H93" s="33"/>
      <c r="I93" s="30"/>
      <c r="J93" s="30"/>
      <c r="K93" s="30"/>
      <c r="L93" s="30"/>
      <c r="M93" s="30"/>
      <c r="DL93" s="30"/>
      <c r="DM93" s="30"/>
      <c r="DN93" s="30"/>
      <c r="DO93" s="30"/>
    </row>
    <row r="94" spans="1:119" x14ac:dyDescent="0.35">
      <c r="A94" s="30"/>
      <c r="B94" s="30"/>
      <c r="C94" s="30"/>
      <c r="D94" s="30"/>
      <c r="E94" s="30"/>
      <c r="F94" s="30"/>
      <c r="G94" s="30"/>
      <c r="H94" s="33"/>
      <c r="I94" s="30"/>
      <c r="J94" s="30"/>
      <c r="K94" s="30"/>
      <c r="L94" s="30"/>
      <c r="M94" s="30"/>
      <c r="DL94" s="30"/>
      <c r="DM94" s="30"/>
      <c r="DN94" s="30"/>
      <c r="DO94" s="30"/>
    </row>
    <row r="95" spans="1:119" x14ac:dyDescent="0.35">
      <c r="A95" s="30"/>
      <c r="B95" s="30"/>
      <c r="C95" s="30"/>
      <c r="D95" s="30"/>
      <c r="E95" s="30"/>
      <c r="F95" s="30"/>
      <c r="G95" s="30"/>
      <c r="H95" s="33"/>
      <c r="I95" s="30"/>
      <c r="J95" s="30"/>
      <c r="K95" s="30"/>
      <c r="L95" s="30"/>
      <c r="M95" s="30"/>
      <c r="DL95" s="30"/>
      <c r="DM95" s="30"/>
      <c r="DN95" s="30"/>
      <c r="DO95" s="30"/>
    </row>
    <row r="96" spans="1:119" x14ac:dyDescent="0.35">
      <c r="A96" s="30"/>
      <c r="B96" s="30"/>
      <c r="C96" s="30"/>
      <c r="D96" s="30"/>
      <c r="E96" s="30"/>
      <c r="F96" s="30"/>
      <c r="G96" s="30"/>
      <c r="H96" s="33"/>
      <c r="I96" s="30"/>
      <c r="J96" s="30"/>
      <c r="K96" s="30"/>
      <c r="L96" s="30"/>
      <c r="M96" s="30"/>
      <c r="DL96" s="30"/>
      <c r="DM96" s="30"/>
      <c r="DN96" s="30"/>
      <c r="DO96" s="30"/>
    </row>
    <row r="97" spans="1:119" x14ac:dyDescent="0.35">
      <c r="A97" s="30"/>
      <c r="B97" s="30"/>
      <c r="C97" s="30"/>
      <c r="D97" s="30"/>
      <c r="E97" s="30"/>
      <c r="F97" s="30"/>
      <c r="G97" s="30"/>
      <c r="H97" s="33"/>
      <c r="I97" s="30"/>
      <c r="J97" s="30"/>
      <c r="K97" s="30"/>
      <c r="L97" s="30"/>
      <c r="M97" s="30"/>
      <c r="DL97" s="30"/>
      <c r="DM97" s="30"/>
      <c r="DN97" s="30"/>
      <c r="DO97" s="30"/>
    </row>
    <row r="98" spans="1:119" x14ac:dyDescent="0.35">
      <c r="A98" s="30"/>
      <c r="B98" s="30"/>
      <c r="C98" s="30"/>
      <c r="D98" s="30"/>
      <c r="E98" s="30"/>
      <c r="F98" s="30"/>
      <c r="G98" s="30"/>
      <c r="H98" s="33"/>
      <c r="I98" s="30"/>
      <c r="J98" s="30"/>
      <c r="K98" s="30"/>
      <c r="L98" s="30"/>
      <c r="M98" s="30"/>
      <c r="DL98" s="30"/>
      <c r="DM98" s="30"/>
      <c r="DN98" s="30"/>
      <c r="DO98" s="30"/>
    </row>
    <row r="99" spans="1:119" x14ac:dyDescent="0.35">
      <c r="A99" s="30"/>
      <c r="B99" s="30"/>
      <c r="C99" s="30"/>
      <c r="D99" s="30"/>
      <c r="E99" s="30"/>
      <c r="F99" s="30"/>
      <c r="G99" s="30"/>
      <c r="H99" s="33"/>
      <c r="I99" s="30"/>
      <c r="J99" s="30"/>
      <c r="K99" s="30"/>
      <c r="L99" s="30"/>
      <c r="M99" s="30"/>
      <c r="DL99" s="30"/>
      <c r="DM99" s="30"/>
      <c r="DN99" s="30"/>
      <c r="DO99" s="30"/>
    </row>
    <row r="100" spans="1:119" x14ac:dyDescent="0.35">
      <c r="A100" s="30"/>
      <c r="B100" s="30"/>
      <c r="C100" s="30"/>
      <c r="D100" s="30"/>
      <c r="E100" s="30"/>
      <c r="F100" s="30"/>
      <c r="G100" s="30"/>
      <c r="H100" s="33"/>
      <c r="I100" s="30"/>
      <c r="J100" s="30"/>
      <c r="K100" s="30"/>
      <c r="L100" s="30"/>
      <c r="M100" s="30"/>
      <c r="DL100" s="30"/>
      <c r="DM100" s="30"/>
      <c r="DN100" s="30"/>
      <c r="DO100" s="30"/>
    </row>
    <row r="101" spans="1:119" x14ac:dyDescent="0.35">
      <c r="A101" s="30"/>
      <c r="B101" s="30"/>
      <c r="C101" s="30"/>
      <c r="D101" s="30"/>
      <c r="E101" s="30"/>
      <c r="F101" s="30"/>
      <c r="G101" s="30"/>
      <c r="H101" s="33"/>
      <c r="I101" s="30"/>
      <c r="J101" s="30"/>
      <c r="K101" s="30"/>
      <c r="L101" s="30"/>
      <c r="M101" s="30"/>
      <c r="DL101" s="30"/>
      <c r="DM101" s="30"/>
      <c r="DN101" s="30"/>
      <c r="DO101" s="30"/>
    </row>
    <row r="102" spans="1:119" x14ac:dyDescent="0.35">
      <c r="A102" s="30"/>
      <c r="B102" s="30"/>
      <c r="C102" s="30"/>
      <c r="D102" s="30"/>
      <c r="E102" s="30"/>
      <c r="F102" s="30"/>
      <c r="G102" s="30"/>
      <c r="H102" s="33"/>
      <c r="I102" s="30"/>
      <c r="J102" s="30"/>
      <c r="K102" s="30"/>
      <c r="L102" s="30"/>
      <c r="M102" s="30"/>
      <c r="DL102" s="30"/>
      <c r="DM102" s="30"/>
      <c r="DN102" s="30"/>
      <c r="DO102" s="30"/>
    </row>
    <row r="103" spans="1:119" x14ac:dyDescent="0.35">
      <c r="A103" s="30"/>
      <c r="B103" s="30"/>
      <c r="C103" s="30"/>
      <c r="D103" s="30"/>
      <c r="E103" s="30"/>
      <c r="F103" s="30"/>
      <c r="G103" s="30"/>
      <c r="H103" s="33"/>
      <c r="I103" s="30"/>
      <c r="J103" s="30"/>
      <c r="K103" s="30"/>
      <c r="L103" s="30"/>
      <c r="M103" s="30"/>
      <c r="DL103" s="30"/>
      <c r="DM103" s="30"/>
      <c r="DN103" s="30"/>
      <c r="DO103" s="30"/>
    </row>
    <row r="104" spans="1:119" x14ac:dyDescent="0.35">
      <c r="A104" s="30"/>
      <c r="B104" s="30"/>
      <c r="C104" s="30"/>
      <c r="D104" s="30"/>
      <c r="E104" s="30"/>
      <c r="F104" s="30"/>
      <c r="G104" s="30"/>
      <c r="H104" s="33"/>
      <c r="I104" s="30"/>
      <c r="J104" s="30"/>
      <c r="K104" s="30"/>
      <c r="L104" s="30"/>
      <c r="M104" s="30"/>
      <c r="DL104" s="30"/>
      <c r="DM104" s="30"/>
      <c r="DN104" s="30"/>
      <c r="DO104" s="30"/>
    </row>
    <row r="105" spans="1:119" x14ac:dyDescent="0.35">
      <c r="A105" s="30"/>
      <c r="B105" s="30"/>
      <c r="C105" s="30"/>
      <c r="D105" s="30"/>
      <c r="E105" s="30"/>
      <c r="F105" s="30"/>
      <c r="G105" s="30"/>
      <c r="H105" s="33"/>
      <c r="I105" s="30"/>
      <c r="J105" s="30"/>
      <c r="K105" s="30"/>
      <c r="L105" s="30"/>
      <c r="M105" s="30"/>
      <c r="DL105" s="30"/>
      <c r="DM105" s="30"/>
      <c r="DN105" s="30"/>
      <c r="DO105" s="30"/>
    </row>
    <row r="106" spans="1:119" x14ac:dyDescent="0.35">
      <c r="A106" s="30"/>
      <c r="B106" s="30"/>
      <c r="C106" s="30"/>
      <c r="D106" s="30"/>
      <c r="E106" s="30"/>
      <c r="F106" s="30"/>
      <c r="G106" s="30"/>
      <c r="H106" s="33"/>
      <c r="I106" s="30"/>
      <c r="J106" s="30"/>
      <c r="K106" s="30"/>
      <c r="L106" s="30"/>
      <c r="M106" s="30"/>
      <c r="DL106" s="30"/>
      <c r="DM106" s="30"/>
      <c r="DN106" s="30"/>
      <c r="DO106" s="30"/>
    </row>
    <row r="107" spans="1:119" x14ac:dyDescent="0.35">
      <c r="A107" s="30"/>
      <c r="B107" s="30"/>
      <c r="C107" s="30"/>
      <c r="D107" s="30"/>
      <c r="E107" s="30"/>
      <c r="F107" s="30"/>
      <c r="G107" s="30"/>
      <c r="H107" s="33"/>
      <c r="I107" s="30"/>
      <c r="J107" s="30"/>
      <c r="K107" s="30"/>
      <c r="L107" s="30"/>
      <c r="M107" s="30"/>
      <c r="DL107" s="30"/>
      <c r="DM107" s="30"/>
      <c r="DN107" s="30"/>
      <c r="DO107" s="30"/>
    </row>
    <row r="108" spans="1:119" x14ac:dyDescent="0.35">
      <c r="A108" s="30"/>
      <c r="B108" s="30"/>
      <c r="C108" s="30"/>
      <c r="D108" s="30"/>
      <c r="E108" s="30"/>
      <c r="F108" s="30"/>
      <c r="G108" s="30"/>
      <c r="H108" s="33"/>
      <c r="I108" s="30"/>
      <c r="J108" s="30"/>
      <c r="K108" s="30"/>
      <c r="L108" s="30"/>
      <c r="M108" s="30"/>
      <c r="DL108" s="30"/>
      <c r="DM108" s="30"/>
      <c r="DN108" s="30"/>
      <c r="DO108" s="30"/>
    </row>
    <row r="109" spans="1:119" x14ac:dyDescent="0.35">
      <c r="A109" s="30"/>
      <c r="B109" s="30"/>
      <c r="C109" s="30"/>
      <c r="D109" s="30"/>
      <c r="E109" s="30"/>
      <c r="F109" s="30"/>
      <c r="G109" s="30"/>
      <c r="H109" s="33"/>
      <c r="I109" s="30"/>
      <c r="J109" s="30"/>
      <c r="K109" s="30"/>
      <c r="L109" s="30"/>
      <c r="M109" s="30"/>
      <c r="DL109" s="30"/>
      <c r="DM109" s="30"/>
      <c r="DN109" s="30"/>
      <c r="DO109" s="30"/>
    </row>
    <row r="110" spans="1:119" x14ac:dyDescent="0.35">
      <c r="A110" s="30"/>
      <c r="B110" s="30"/>
      <c r="C110" s="30"/>
      <c r="D110" s="30"/>
      <c r="E110" s="30"/>
      <c r="F110" s="30"/>
      <c r="G110" s="30"/>
      <c r="H110" s="33"/>
      <c r="I110" s="30"/>
      <c r="J110" s="30"/>
      <c r="K110" s="30"/>
      <c r="L110" s="30"/>
      <c r="M110" s="30"/>
      <c r="DL110" s="30"/>
      <c r="DM110" s="30"/>
      <c r="DN110" s="30"/>
      <c r="DO110" s="30"/>
    </row>
    <row r="111" spans="1:119" x14ac:dyDescent="0.35">
      <c r="A111" s="30"/>
      <c r="B111" s="30"/>
      <c r="C111" s="30"/>
      <c r="D111" s="30"/>
      <c r="E111" s="30"/>
      <c r="F111" s="30"/>
      <c r="G111" s="30"/>
      <c r="H111" s="33"/>
      <c r="I111" s="30"/>
      <c r="J111" s="30"/>
      <c r="K111" s="30"/>
      <c r="L111" s="30"/>
      <c r="M111" s="30"/>
      <c r="DL111" s="30"/>
      <c r="DM111" s="30"/>
      <c r="DN111" s="30"/>
      <c r="DO111" s="30"/>
    </row>
    <row r="112" spans="1:119" x14ac:dyDescent="0.35">
      <c r="A112" s="30"/>
      <c r="B112" s="30"/>
      <c r="C112" s="30"/>
      <c r="D112" s="30"/>
      <c r="E112" s="30"/>
      <c r="F112" s="30"/>
      <c r="G112" s="30"/>
      <c r="H112" s="33"/>
      <c r="I112" s="30"/>
      <c r="J112" s="30"/>
      <c r="K112" s="30"/>
      <c r="L112" s="30"/>
      <c r="M112" s="30"/>
      <c r="DL112" s="30"/>
      <c r="DM112" s="30"/>
      <c r="DN112" s="30"/>
      <c r="DO112" s="30"/>
    </row>
    <row r="113" spans="1:119" x14ac:dyDescent="0.35">
      <c r="A113" s="30"/>
      <c r="B113" s="30"/>
      <c r="C113" s="30"/>
      <c r="D113" s="30"/>
      <c r="E113" s="30"/>
      <c r="F113" s="30"/>
      <c r="G113" s="30"/>
      <c r="H113" s="33"/>
      <c r="I113" s="30"/>
      <c r="J113" s="30"/>
      <c r="K113" s="30"/>
      <c r="L113" s="30"/>
      <c r="M113" s="30"/>
      <c r="DL113" s="30"/>
      <c r="DM113" s="30"/>
      <c r="DN113" s="30"/>
      <c r="DO113" s="30"/>
    </row>
    <row r="114" spans="1:119" x14ac:dyDescent="0.35">
      <c r="A114" s="30"/>
      <c r="B114" s="30"/>
      <c r="C114" s="30"/>
      <c r="D114" s="30"/>
      <c r="E114" s="30"/>
      <c r="F114" s="30"/>
      <c r="G114" s="30"/>
      <c r="H114" s="33"/>
      <c r="I114" s="30"/>
      <c r="J114" s="30"/>
      <c r="K114" s="30"/>
      <c r="L114" s="30"/>
      <c r="M114" s="30"/>
      <c r="DL114" s="30"/>
      <c r="DM114" s="30"/>
      <c r="DN114" s="30"/>
      <c r="DO114" s="30"/>
    </row>
    <row r="115" spans="1:119" x14ac:dyDescent="0.35">
      <c r="A115" s="30"/>
      <c r="B115" s="30"/>
      <c r="C115" s="30"/>
      <c r="D115" s="30"/>
      <c r="E115" s="30"/>
      <c r="F115" s="30"/>
      <c r="G115" s="30"/>
      <c r="H115" s="33"/>
      <c r="I115" s="30"/>
      <c r="J115" s="30"/>
      <c r="K115" s="30"/>
      <c r="L115" s="30"/>
      <c r="M115" s="30"/>
      <c r="DL115" s="30"/>
      <c r="DM115" s="30"/>
      <c r="DN115" s="30"/>
      <c r="DO115" s="30"/>
    </row>
    <row r="116" spans="1:119" x14ac:dyDescent="0.35">
      <c r="A116" s="30"/>
      <c r="B116" s="30"/>
      <c r="C116" s="30"/>
      <c r="D116" s="30"/>
      <c r="E116" s="30"/>
      <c r="F116" s="30"/>
      <c r="G116" s="30"/>
      <c r="H116" s="33"/>
      <c r="I116" s="30"/>
      <c r="J116" s="30"/>
      <c r="K116" s="30"/>
      <c r="L116" s="30"/>
      <c r="M116" s="30"/>
      <c r="DL116" s="30"/>
      <c r="DM116" s="30"/>
      <c r="DN116" s="30"/>
      <c r="DO116" s="30"/>
    </row>
    <row r="117" spans="1:119" x14ac:dyDescent="0.35">
      <c r="A117" s="30"/>
      <c r="B117" s="30"/>
      <c r="C117" s="30"/>
      <c r="D117" s="30"/>
      <c r="E117" s="30"/>
      <c r="F117" s="30"/>
      <c r="G117" s="30"/>
      <c r="H117" s="33"/>
      <c r="I117" s="30"/>
      <c r="J117" s="30"/>
      <c r="K117" s="30"/>
      <c r="L117" s="30"/>
      <c r="M117" s="30"/>
      <c r="DL117" s="30"/>
      <c r="DM117" s="30"/>
      <c r="DN117" s="30"/>
      <c r="DO117" s="30"/>
    </row>
    <row r="118" spans="1:119" x14ac:dyDescent="0.35">
      <c r="A118" s="30"/>
      <c r="B118" s="30"/>
      <c r="C118" s="30"/>
      <c r="D118" s="30"/>
      <c r="E118" s="30"/>
      <c r="F118" s="30"/>
      <c r="G118" s="30"/>
      <c r="H118" s="33"/>
      <c r="I118" s="30"/>
      <c r="J118" s="30"/>
      <c r="K118" s="30"/>
      <c r="L118" s="30"/>
      <c r="M118" s="30"/>
      <c r="DL118" s="30"/>
      <c r="DM118" s="30"/>
      <c r="DN118" s="30"/>
      <c r="DO118" s="30"/>
    </row>
    <row r="119" spans="1:119" x14ac:dyDescent="0.35">
      <c r="A119" s="30"/>
      <c r="B119" s="30"/>
      <c r="C119" s="30"/>
      <c r="D119" s="30"/>
      <c r="E119" s="30"/>
      <c r="F119" s="30"/>
      <c r="G119" s="30"/>
      <c r="H119" s="33"/>
      <c r="I119" s="30"/>
      <c r="J119" s="30"/>
      <c r="K119" s="30"/>
      <c r="L119" s="30"/>
      <c r="M119" s="30"/>
      <c r="DL119" s="30"/>
      <c r="DM119" s="30"/>
      <c r="DN119" s="30"/>
      <c r="DO119" s="30"/>
    </row>
    <row r="120" spans="1:119" x14ac:dyDescent="0.35">
      <c r="A120" s="30"/>
      <c r="B120" s="30"/>
      <c r="C120" s="30"/>
      <c r="D120" s="30"/>
      <c r="E120" s="30"/>
      <c r="F120" s="30"/>
      <c r="G120" s="30"/>
      <c r="H120" s="33"/>
      <c r="I120" s="30"/>
      <c r="J120" s="30"/>
      <c r="K120" s="30"/>
      <c r="L120" s="30"/>
      <c r="M120" s="30"/>
      <c r="DL120" s="30"/>
      <c r="DM120" s="30"/>
      <c r="DN120" s="30"/>
      <c r="DO120" s="30"/>
    </row>
    <row r="121" spans="1:119" x14ac:dyDescent="0.35">
      <c r="A121" s="30"/>
      <c r="B121" s="30"/>
      <c r="C121" s="30"/>
      <c r="D121" s="30"/>
      <c r="E121" s="30"/>
      <c r="F121" s="30"/>
      <c r="G121" s="30"/>
      <c r="H121" s="33"/>
      <c r="I121" s="30"/>
      <c r="J121" s="30"/>
      <c r="K121" s="30"/>
      <c r="L121" s="30"/>
      <c r="M121" s="30"/>
      <c r="DL121" s="30"/>
      <c r="DM121" s="30"/>
      <c r="DN121" s="30"/>
      <c r="DO121" s="30"/>
    </row>
    <row r="122" spans="1:119" x14ac:dyDescent="0.35">
      <c r="A122" s="30"/>
      <c r="B122" s="30"/>
      <c r="C122" s="30"/>
      <c r="D122" s="30"/>
      <c r="E122" s="30"/>
      <c r="F122" s="30"/>
      <c r="G122" s="30"/>
      <c r="H122" s="33"/>
      <c r="I122" s="30"/>
      <c r="J122" s="30"/>
      <c r="K122" s="30"/>
      <c r="L122" s="30"/>
      <c r="M122" s="30"/>
      <c r="DL122" s="30"/>
      <c r="DM122" s="30"/>
      <c r="DN122" s="30"/>
      <c r="DO122" s="30"/>
    </row>
    <row r="123" spans="1:119" x14ac:dyDescent="0.35">
      <c r="A123" s="30"/>
      <c r="B123" s="30"/>
      <c r="C123" s="30"/>
      <c r="D123" s="30"/>
      <c r="E123" s="30"/>
      <c r="F123" s="30"/>
      <c r="G123" s="30"/>
      <c r="H123" s="33"/>
      <c r="I123" s="30"/>
      <c r="J123" s="30"/>
      <c r="K123" s="30"/>
      <c r="L123" s="30"/>
      <c r="M123" s="30"/>
      <c r="DL123" s="30"/>
      <c r="DM123" s="30"/>
      <c r="DN123" s="30"/>
      <c r="DO123" s="30"/>
    </row>
    <row r="124" spans="1:119" x14ac:dyDescent="0.35">
      <c r="A124" s="30"/>
      <c r="B124" s="30"/>
      <c r="C124" s="30"/>
      <c r="D124" s="30"/>
      <c r="E124" s="30"/>
      <c r="F124" s="30"/>
      <c r="G124" s="30"/>
      <c r="H124" s="33"/>
      <c r="I124" s="30"/>
      <c r="J124" s="30"/>
      <c r="K124" s="30"/>
      <c r="L124" s="30"/>
      <c r="M124" s="30"/>
      <c r="DL124" s="30"/>
      <c r="DM124" s="30"/>
      <c r="DN124" s="30"/>
      <c r="DO124" s="30"/>
    </row>
    <row r="125" spans="1:119" x14ac:dyDescent="0.35">
      <c r="A125" s="30"/>
      <c r="B125" s="30"/>
      <c r="C125" s="30"/>
      <c r="D125" s="30"/>
      <c r="E125" s="30"/>
      <c r="F125" s="30"/>
      <c r="G125" s="30"/>
      <c r="H125" s="33"/>
      <c r="I125" s="30"/>
      <c r="J125" s="30"/>
      <c r="K125" s="30"/>
      <c r="L125" s="30"/>
      <c r="M125" s="30"/>
      <c r="DL125" s="30"/>
      <c r="DM125" s="30"/>
      <c r="DN125" s="30"/>
      <c r="DO125" s="30"/>
    </row>
    <row r="126" spans="1:119" x14ac:dyDescent="0.35">
      <c r="A126" s="30"/>
      <c r="B126" s="30"/>
      <c r="C126" s="30"/>
      <c r="D126" s="30"/>
      <c r="E126" s="30"/>
      <c r="F126" s="30"/>
      <c r="G126" s="30"/>
      <c r="H126" s="33"/>
      <c r="I126" s="30"/>
      <c r="J126" s="30"/>
      <c r="K126" s="30"/>
      <c r="L126" s="30"/>
      <c r="M126" s="30"/>
      <c r="DL126" s="30"/>
      <c r="DM126" s="30"/>
      <c r="DN126" s="30"/>
      <c r="DO126" s="30"/>
    </row>
    <row r="127" spans="1:119" x14ac:dyDescent="0.35">
      <c r="A127" s="30"/>
      <c r="B127" s="30"/>
      <c r="C127" s="30"/>
      <c r="D127" s="30"/>
      <c r="E127" s="30"/>
      <c r="F127" s="30"/>
      <c r="G127" s="30"/>
      <c r="H127" s="33"/>
      <c r="I127" s="30"/>
      <c r="J127" s="30"/>
      <c r="K127" s="30"/>
      <c r="L127" s="30"/>
      <c r="M127" s="30"/>
      <c r="DL127" s="30"/>
      <c r="DM127" s="30"/>
      <c r="DN127" s="30"/>
      <c r="DO127" s="30"/>
    </row>
    <row r="128" spans="1:119" x14ac:dyDescent="0.35">
      <c r="A128" s="30"/>
      <c r="B128" s="30"/>
      <c r="C128" s="30"/>
      <c r="D128" s="30"/>
      <c r="E128" s="30"/>
      <c r="F128" s="30"/>
      <c r="G128" s="30"/>
      <c r="H128" s="33"/>
      <c r="I128" s="30"/>
      <c r="J128" s="30"/>
      <c r="K128" s="30"/>
      <c r="L128" s="30"/>
      <c r="M128" s="30"/>
      <c r="DL128" s="30"/>
      <c r="DM128" s="30"/>
      <c r="DN128" s="30"/>
      <c r="DO128" s="30"/>
    </row>
    <row r="129" spans="1:119" x14ac:dyDescent="0.35">
      <c r="A129" s="30"/>
      <c r="B129" s="30"/>
      <c r="C129" s="30"/>
      <c r="D129" s="30"/>
      <c r="E129" s="30"/>
      <c r="F129" s="30"/>
      <c r="G129" s="30"/>
      <c r="H129" s="33"/>
      <c r="I129" s="30"/>
      <c r="J129" s="30"/>
      <c r="K129" s="30"/>
      <c r="L129" s="30"/>
      <c r="M129" s="30"/>
      <c r="DL129" s="30"/>
      <c r="DM129" s="30"/>
      <c r="DN129" s="30"/>
      <c r="DO129" s="30"/>
    </row>
    <row r="130" spans="1:119" x14ac:dyDescent="0.35">
      <c r="A130" s="30"/>
      <c r="B130" s="30"/>
      <c r="C130" s="30"/>
      <c r="D130" s="30"/>
      <c r="E130" s="30"/>
      <c r="F130" s="30"/>
      <c r="G130" s="30"/>
      <c r="H130" s="33"/>
      <c r="I130" s="30"/>
      <c r="J130" s="30"/>
      <c r="K130" s="30"/>
      <c r="L130" s="30"/>
      <c r="M130" s="30"/>
      <c r="DL130" s="30"/>
      <c r="DM130" s="30"/>
      <c r="DN130" s="30"/>
      <c r="DO130" s="30"/>
    </row>
    <row r="131" spans="1:119" x14ac:dyDescent="0.35">
      <c r="A131" s="30"/>
      <c r="B131" s="30"/>
      <c r="C131" s="30"/>
      <c r="D131" s="30"/>
      <c r="E131" s="30"/>
      <c r="F131" s="30"/>
      <c r="G131" s="30"/>
      <c r="H131" s="33"/>
      <c r="I131" s="30"/>
      <c r="J131" s="30"/>
      <c r="K131" s="30"/>
      <c r="L131" s="30"/>
      <c r="M131" s="30"/>
      <c r="DL131" s="30"/>
      <c r="DM131" s="30"/>
      <c r="DN131" s="30"/>
      <c r="DO131" s="30"/>
    </row>
    <row r="132" spans="1:119" x14ac:dyDescent="0.35">
      <c r="A132" s="30"/>
      <c r="B132" s="30"/>
      <c r="C132" s="30"/>
      <c r="D132" s="30"/>
      <c r="E132" s="30"/>
      <c r="F132" s="30"/>
      <c r="G132" s="30"/>
      <c r="H132" s="33"/>
      <c r="I132" s="30"/>
      <c r="J132" s="30"/>
      <c r="K132" s="30"/>
      <c r="L132" s="30"/>
      <c r="M132" s="30"/>
      <c r="DL132" s="30"/>
      <c r="DM132" s="30"/>
      <c r="DN132" s="30"/>
      <c r="DO132" s="30"/>
    </row>
    <row r="133" spans="1:119" x14ac:dyDescent="0.35">
      <c r="A133" s="30"/>
      <c r="B133" s="30"/>
      <c r="C133" s="30"/>
      <c r="D133" s="30"/>
      <c r="E133" s="30"/>
      <c r="F133" s="30"/>
      <c r="G133" s="30"/>
      <c r="H133" s="33"/>
      <c r="I133" s="30"/>
      <c r="J133" s="30"/>
      <c r="K133" s="30"/>
      <c r="L133" s="30"/>
      <c r="M133" s="30"/>
      <c r="DL133" s="30"/>
      <c r="DM133" s="30"/>
      <c r="DN133" s="30"/>
      <c r="DO133" s="30"/>
    </row>
    <row r="134" spans="1:119" x14ac:dyDescent="0.35">
      <c r="A134" s="30"/>
      <c r="B134" s="30"/>
      <c r="C134" s="30"/>
      <c r="D134" s="30"/>
      <c r="E134" s="30"/>
      <c r="F134" s="30"/>
      <c r="G134" s="30"/>
      <c r="H134" s="33"/>
      <c r="I134" s="30"/>
      <c r="J134" s="30"/>
      <c r="K134" s="30"/>
      <c r="L134" s="30"/>
      <c r="M134" s="30"/>
      <c r="DL134" s="30"/>
      <c r="DM134" s="30"/>
      <c r="DN134" s="30"/>
      <c r="DO134" s="30"/>
    </row>
    <row r="135" spans="1:119" x14ac:dyDescent="0.35">
      <c r="A135" s="30"/>
      <c r="B135" s="30"/>
      <c r="C135" s="30"/>
      <c r="D135" s="30"/>
      <c r="E135" s="30"/>
      <c r="F135" s="30"/>
      <c r="G135" s="30"/>
      <c r="H135" s="33"/>
      <c r="I135" s="30"/>
      <c r="J135" s="30"/>
      <c r="K135" s="30"/>
      <c r="L135" s="30"/>
      <c r="M135" s="30"/>
      <c r="DL135" s="30"/>
      <c r="DM135" s="30"/>
      <c r="DN135" s="30"/>
      <c r="DO135" s="30"/>
    </row>
    <row r="136" spans="1:119" x14ac:dyDescent="0.35">
      <c r="A136" s="30"/>
      <c r="B136" s="30"/>
      <c r="C136" s="30"/>
      <c r="D136" s="30"/>
      <c r="E136" s="30"/>
      <c r="F136" s="30"/>
      <c r="G136" s="30"/>
      <c r="H136" s="33"/>
      <c r="I136" s="30"/>
      <c r="J136" s="30"/>
      <c r="K136" s="30"/>
      <c r="L136" s="30"/>
      <c r="M136" s="30"/>
      <c r="DL136" s="30"/>
      <c r="DM136" s="30"/>
      <c r="DN136" s="30"/>
      <c r="DO136" s="30"/>
    </row>
    <row r="137" spans="1:119" x14ac:dyDescent="0.35">
      <c r="A137" s="30"/>
      <c r="B137" s="30"/>
      <c r="C137" s="30"/>
      <c r="D137" s="30"/>
      <c r="E137" s="30"/>
      <c r="F137" s="30"/>
      <c r="G137" s="30"/>
      <c r="H137" s="33"/>
      <c r="I137" s="30"/>
      <c r="J137" s="30"/>
      <c r="K137" s="30"/>
      <c r="L137" s="30"/>
      <c r="M137" s="30"/>
      <c r="DL137" s="30"/>
      <c r="DM137" s="30"/>
      <c r="DN137" s="30"/>
      <c r="DO137" s="30"/>
    </row>
    <row r="138" spans="1:119" x14ac:dyDescent="0.35">
      <c r="A138" s="30"/>
      <c r="B138" s="30"/>
      <c r="C138" s="30"/>
      <c r="D138" s="30"/>
      <c r="E138" s="30"/>
      <c r="F138" s="30"/>
      <c r="G138" s="30"/>
      <c r="H138" s="33"/>
      <c r="I138" s="30"/>
      <c r="J138" s="30"/>
      <c r="K138" s="30"/>
      <c r="L138" s="30"/>
      <c r="M138" s="30"/>
      <c r="DL138" s="30"/>
      <c r="DM138" s="30"/>
      <c r="DN138" s="30"/>
      <c r="DO138" s="30"/>
    </row>
    <row r="139" spans="1:119" x14ac:dyDescent="0.35">
      <c r="A139" s="30"/>
      <c r="B139" s="30"/>
      <c r="C139" s="30"/>
      <c r="D139" s="30"/>
      <c r="E139" s="30"/>
      <c r="F139" s="30"/>
      <c r="G139" s="30"/>
      <c r="H139" s="33"/>
      <c r="I139" s="30"/>
      <c r="J139" s="30"/>
      <c r="K139" s="30"/>
      <c r="L139" s="30"/>
      <c r="M139" s="30"/>
      <c r="DL139" s="30"/>
      <c r="DM139" s="30"/>
      <c r="DN139" s="30"/>
      <c r="DO139" s="30"/>
    </row>
    <row r="140" spans="1:119" x14ac:dyDescent="0.35">
      <c r="A140" s="30"/>
      <c r="B140" s="30"/>
      <c r="C140" s="30"/>
      <c r="D140" s="30"/>
      <c r="E140" s="30"/>
      <c r="F140" s="30"/>
      <c r="G140" s="30"/>
      <c r="H140" s="33"/>
      <c r="I140" s="30"/>
      <c r="J140" s="30"/>
      <c r="K140" s="30"/>
      <c r="L140" s="30"/>
      <c r="M140" s="30"/>
      <c r="DL140" s="30"/>
      <c r="DM140" s="30"/>
      <c r="DN140" s="30"/>
      <c r="DO140" s="30"/>
    </row>
    <row r="141" spans="1:119" x14ac:dyDescent="0.35">
      <c r="A141" s="30"/>
      <c r="B141" s="30"/>
      <c r="C141" s="30"/>
      <c r="D141" s="30"/>
      <c r="E141" s="30"/>
      <c r="F141" s="30"/>
      <c r="G141" s="30"/>
      <c r="H141" s="33"/>
      <c r="I141" s="30"/>
      <c r="J141" s="30"/>
      <c r="K141" s="30"/>
      <c r="L141" s="30"/>
      <c r="M141" s="30"/>
      <c r="DL141" s="30"/>
      <c r="DM141" s="30"/>
      <c r="DN141" s="30"/>
      <c r="DO141" s="30"/>
    </row>
    <row r="142" spans="1:119" x14ac:dyDescent="0.35">
      <c r="A142" s="30"/>
      <c r="B142" s="30"/>
      <c r="C142" s="30"/>
      <c r="D142" s="30"/>
      <c r="E142" s="30"/>
      <c r="F142" s="30"/>
      <c r="G142" s="30"/>
      <c r="H142" s="33"/>
      <c r="I142" s="30"/>
      <c r="J142" s="30"/>
      <c r="K142" s="30"/>
      <c r="L142" s="30"/>
      <c r="M142" s="30"/>
      <c r="DL142" s="30"/>
      <c r="DM142" s="30"/>
      <c r="DN142" s="30"/>
      <c r="DO142" s="30"/>
    </row>
    <row r="143" spans="1:119" x14ac:dyDescent="0.35">
      <c r="A143" s="30"/>
      <c r="B143" s="30"/>
      <c r="C143" s="30"/>
      <c r="D143" s="30"/>
      <c r="E143" s="30"/>
      <c r="F143" s="30"/>
      <c r="G143" s="30"/>
      <c r="H143" s="33"/>
      <c r="I143" s="30"/>
      <c r="J143" s="30"/>
      <c r="K143" s="30"/>
      <c r="L143" s="30"/>
      <c r="M143" s="30"/>
      <c r="DL143" s="30"/>
      <c r="DM143" s="30"/>
      <c r="DN143" s="30"/>
      <c r="DO143" s="30"/>
    </row>
    <row r="144" spans="1:119" x14ac:dyDescent="0.35">
      <c r="A144" s="30"/>
      <c r="B144" s="30"/>
      <c r="C144" s="30"/>
      <c r="D144" s="30"/>
      <c r="E144" s="30"/>
      <c r="F144" s="30"/>
      <c r="G144" s="30"/>
      <c r="H144" s="33"/>
      <c r="I144" s="30"/>
      <c r="J144" s="30"/>
      <c r="K144" s="30"/>
      <c r="L144" s="30"/>
      <c r="M144" s="30"/>
      <c r="DL144" s="30"/>
      <c r="DM144" s="30"/>
      <c r="DN144" s="30"/>
      <c r="DO144" s="30"/>
    </row>
    <row r="145" spans="1:119" x14ac:dyDescent="0.35">
      <c r="A145" s="30"/>
      <c r="B145" s="30"/>
      <c r="C145" s="30"/>
      <c r="D145" s="30"/>
      <c r="E145" s="30"/>
      <c r="F145" s="30"/>
      <c r="G145" s="30"/>
      <c r="H145" s="33"/>
      <c r="I145" s="30"/>
      <c r="J145" s="30"/>
      <c r="K145" s="30"/>
      <c r="L145" s="30"/>
      <c r="M145" s="30"/>
      <c r="DL145" s="30"/>
      <c r="DM145" s="30"/>
      <c r="DN145" s="30"/>
      <c r="DO145" s="30"/>
    </row>
    <row r="146" spans="1:119" x14ac:dyDescent="0.35">
      <c r="A146" s="30"/>
      <c r="B146" s="30"/>
      <c r="C146" s="30"/>
      <c r="D146" s="30"/>
      <c r="E146" s="30"/>
      <c r="F146" s="30"/>
      <c r="G146" s="30"/>
      <c r="H146" s="33"/>
      <c r="I146" s="30"/>
      <c r="J146" s="30"/>
      <c r="K146" s="30"/>
      <c r="L146" s="30"/>
      <c r="M146" s="30"/>
      <c r="DL146" s="30"/>
      <c r="DM146" s="30"/>
      <c r="DN146" s="30"/>
      <c r="DO146" s="30"/>
    </row>
    <row r="147" spans="1:119" x14ac:dyDescent="0.35">
      <c r="A147" s="30"/>
      <c r="B147" s="30"/>
      <c r="C147" s="30"/>
      <c r="D147" s="30"/>
      <c r="E147" s="30"/>
      <c r="F147" s="30"/>
      <c r="G147" s="30"/>
      <c r="H147" s="33"/>
      <c r="I147" s="30"/>
      <c r="J147" s="30"/>
      <c r="K147" s="30"/>
      <c r="L147" s="30"/>
      <c r="M147" s="30"/>
      <c r="DL147" s="30"/>
      <c r="DM147" s="30"/>
      <c r="DN147" s="30"/>
      <c r="DO147" s="30"/>
    </row>
    <row r="148" spans="1:119" x14ac:dyDescent="0.35">
      <c r="A148" s="30"/>
      <c r="B148" s="30"/>
      <c r="C148" s="30"/>
      <c r="D148" s="30"/>
      <c r="E148" s="30"/>
      <c r="F148" s="30"/>
      <c r="G148" s="30"/>
      <c r="H148" s="33"/>
      <c r="I148" s="30"/>
      <c r="J148" s="30"/>
      <c r="K148" s="30"/>
      <c r="L148" s="30"/>
      <c r="M148" s="30"/>
      <c r="DL148" s="30"/>
      <c r="DM148" s="30"/>
      <c r="DN148" s="30"/>
      <c r="DO148" s="30"/>
    </row>
    <row r="149" spans="1:119" x14ac:dyDescent="0.35">
      <c r="A149" s="30"/>
      <c r="B149" s="30"/>
      <c r="C149" s="30"/>
      <c r="D149" s="30"/>
      <c r="E149" s="30"/>
      <c r="F149" s="30"/>
      <c r="G149" s="30"/>
      <c r="H149" s="33"/>
      <c r="I149" s="30"/>
      <c r="J149" s="30"/>
      <c r="K149" s="30"/>
      <c r="L149" s="30"/>
      <c r="M149" s="30"/>
      <c r="DL149" s="30"/>
      <c r="DM149" s="30"/>
      <c r="DN149" s="30"/>
      <c r="DO149" s="30"/>
    </row>
    <row r="150" spans="1:119" x14ac:dyDescent="0.35">
      <c r="A150" s="30"/>
      <c r="B150" s="30"/>
      <c r="C150" s="30"/>
      <c r="D150" s="30"/>
      <c r="E150" s="30"/>
      <c r="F150" s="30"/>
      <c r="G150" s="30"/>
      <c r="H150" s="33"/>
      <c r="I150" s="30"/>
      <c r="J150" s="30"/>
      <c r="K150" s="30"/>
      <c r="L150" s="30"/>
      <c r="M150" s="30"/>
      <c r="DL150" s="30"/>
      <c r="DM150" s="30"/>
      <c r="DN150" s="30"/>
      <c r="DO150" s="30"/>
    </row>
    <row r="151" spans="1:119" x14ac:dyDescent="0.35">
      <c r="A151" s="30"/>
      <c r="B151" s="30"/>
      <c r="C151" s="30"/>
      <c r="D151" s="30"/>
      <c r="E151" s="30"/>
      <c r="F151" s="30"/>
      <c r="G151" s="30"/>
      <c r="H151" s="33"/>
      <c r="I151" s="30"/>
      <c r="J151" s="30"/>
      <c r="K151" s="30"/>
      <c r="L151" s="30"/>
      <c r="M151" s="30"/>
      <c r="DL151" s="30"/>
      <c r="DM151" s="30"/>
      <c r="DN151" s="30"/>
      <c r="DO151" s="30"/>
    </row>
    <row r="152" spans="1:119" x14ac:dyDescent="0.35">
      <c r="A152" s="30"/>
      <c r="B152" s="30"/>
      <c r="C152" s="30"/>
      <c r="D152" s="30"/>
      <c r="E152" s="30"/>
      <c r="F152" s="30"/>
      <c r="G152" s="30"/>
      <c r="H152" s="33"/>
      <c r="I152" s="30"/>
      <c r="J152" s="30"/>
      <c r="K152" s="30"/>
      <c r="L152" s="30"/>
      <c r="M152" s="30"/>
      <c r="DL152" s="30"/>
      <c r="DM152" s="30"/>
      <c r="DN152" s="30"/>
      <c r="DO152" s="30"/>
    </row>
    <row r="153" spans="1:119" x14ac:dyDescent="0.35">
      <c r="A153" s="30"/>
      <c r="B153" s="30"/>
      <c r="C153" s="30"/>
      <c r="D153" s="30"/>
      <c r="E153" s="30"/>
      <c r="F153" s="30"/>
      <c r="G153" s="30"/>
      <c r="H153" s="33"/>
      <c r="I153" s="30"/>
      <c r="J153" s="30"/>
      <c r="K153" s="30"/>
      <c r="L153" s="30"/>
      <c r="M153" s="30"/>
      <c r="DL153" s="30"/>
      <c r="DM153" s="30"/>
      <c r="DN153" s="30"/>
      <c r="DO153" s="30"/>
    </row>
    <row r="154" spans="1:119" x14ac:dyDescent="0.35">
      <c r="A154" s="30"/>
      <c r="B154" s="30"/>
      <c r="C154" s="30"/>
      <c r="D154" s="30"/>
      <c r="E154" s="30"/>
      <c r="F154" s="30"/>
      <c r="G154" s="30"/>
      <c r="H154" s="33"/>
      <c r="I154" s="30"/>
      <c r="J154" s="30"/>
      <c r="K154" s="30"/>
      <c r="L154" s="30"/>
      <c r="M154" s="30"/>
      <c r="DL154" s="30"/>
      <c r="DM154" s="30"/>
      <c r="DN154" s="30"/>
      <c r="DO154" s="30"/>
    </row>
    <row r="155" spans="1:119" x14ac:dyDescent="0.35">
      <c r="A155" s="30"/>
      <c r="B155" s="30"/>
      <c r="C155" s="30"/>
      <c r="D155" s="30"/>
      <c r="E155" s="30"/>
      <c r="F155" s="30"/>
      <c r="G155" s="30"/>
      <c r="H155" s="33"/>
      <c r="I155" s="30"/>
      <c r="J155" s="30"/>
      <c r="K155" s="30"/>
      <c r="L155" s="30"/>
      <c r="M155" s="30"/>
      <c r="DL155" s="30"/>
      <c r="DM155" s="30"/>
      <c r="DN155" s="30"/>
      <c r="DO155" s="30"/>
    </row>
    <row r="156" spans="1:119" x14ac:dyDescent="0.35">
      <c r="A156" s="30"/>
      <c r="B156" s="30"/>
      <c r="C156" s="30"/>
      <c r="D156" s="30"/>
      <c r="E156" s="30"/>
      <c r="F156" s="30"/>
      <c r="G156" s="30"/>
      <c r="H156" s="33"/>
      <c r="I156" s="30"/>
      <c r="J156" s="30"/>
      <c r="K156" s="30"/>
      <c r="L156" s="30"/>
      <c r="M156" s="30"/>
      <c r="DL156" s="30"/>
      <c r="DM156" s="30"/>
      <c r="DN156" s="30"/>
      <c r="DO156" s="30"/>
    </row>
    <row r="157" spans="1:119" x14ac:dyDescent="0.35">
      <c r="A157" s="30"/>
      <c r="B157" s="30"/>
      <c r="C157" s="30"/>
      <c r="D157" s="30"/>
      <c r="E157" s="30"/>
      <c r="F157" s="30"/>
      <c r="G157" s="30"/>
      <c r="H157" s="33"/>
      <c r="I157" s="30"/>
      <c r="J157" s="30"/>
      <c r="K157" s="30"/>
      <c r="L157" s="30"/>
      <c r="M157" s="30"/>
      <c r="DL157" s="30"/>
      <c r="DM157" s="30"/>
      <c r="DN157" s="30"/>
      <c r="DO157" s="30"/>
    </row>
    <row r="158" spans="1:119" x14ac:dyDescent="0.35">
      <c r="A158" s="30"/>
      <c r="B158" s="30"/>
      <c r="C158" s="30"/>
      <c r="D158" s="30"/>
      <c r="E158" s="30"/>
      <c r="F158" s="30"/>
      <c r="G158" s="30"/>
      <c r="H158" s="33"/>
      <c r="I158" s="30"/>
      <c r="J158" s="30"/>
      <c r="K158" s="30"/>
      <c r="L158" s="30"/>
      <c r="M158" s="30"/>
      <c r="DL158" s="30"/>
      <c r="DM158" s="30"/>
      <c r="DN158" s="30"/>
      <c r="DO158" s="30"/>
    </row>
    <row r="159" spans="1:119" x14ac:dyDescent="0.35">
      <c r="A159" s="30"/>
      <c r="B159" s="30"/>
      <c r="C159" s="30"/>
      <c r="D159" s="30"/>
      <c r="E159" s="30"/>
      <c r="F159" s="30"/>
      <c r="G159" s="30"/>
      <c r="H159" s="33"/>
      <c r="I159" s="30"/>
      <c r="J159" s="30"/>
      <c r="K159" s="30"/>
      <c r="L159" s="30"/>
      <c r="M159" s="30"/>
      <c r="DL159" s="30"/>
      <c r="DM159" s="30"/>
      <c r="DN159" s="30"/>
      <c r="DO159" s="30"/>
    </row>
    <row r="160" spans="1:119" x14ac:dyDescent="0.35">
      <c r="A160" s="30"/>
      <c r="B160" s="30"/>
      <c r="C160" s="30"/>
      <c r="D160" s="30"/>
      <c r="E160" s="30"/>
      <c r="F160" s="30"/>
      <c r="G160" s="30"/>
      <c r="H160" s="33"/>
      <c r="I160" s="30"/>
      <c r="J160" s="30"/>
      <c r="K160" s="30"/>
      <c r="L160" s="30"/>
      <c r="M160" s="30"/>
      <c r="DL160" s="30"/>
      <c r="DM160" s="30"/>
      <c r="DN160" s="30"/>
      <c r="DO160" s="30"/>
    </row>
    <row r="161" spans="1:119" x14ac:dyDescent="0.35">
      <c r="A161" s="30"/>
      <c r="B161" s="30"/>
      <c r="C161" s="30"/>
      <c r="D161" s="30"/>
      <c r="E161" s="30"/>
      <c r="F161" s="30"/>
      <c r="G161" s="30"/>
      <c r="H161" s="33"/>
      <c r="I161" s="30"/>
      <c r="J161" s="30"/>
      <c r="K161" s="30"/>
      <c r="L161" s="30"/>
      <c r="M161" s="30"/>
      <c r="DL161" s="30"/>
      <c r="DM161" s="30"/>
      <c r="DN161" s="30"/>
      <c r="DO161" s="30"/>
    </row>
    <row r="162" spans="1:119" x14ac:dyDescent="0.35">
      <c r="A162" s="30"/>
      <c r="B162" s="30"/>
      <c r="C162" s="30"/>
      <c r="D162" s="30"/>
      <c r="E162" s="30"/>
      <c r="F162" s="30"/>
      <c r="G162" s="30"/>
      <c r="H162" s="33"/>
      <c r="I162" s="30"/>
      <c r="J162" s="30"/>
      <c r="K162" s="30"/>
      <c r="L162" s="30"/>
      <c r="M162" s="30"/>
      <c r="DL162" s="30"/>
      <c r="DM162" s="30"/>
      <c r="DN162" s="30"/>
      <c r="DO162" s="30"/>
    </row>
    <row r="163" spans="1:119" x14ac:dyDescent="0.35">
      <c r="A163" s="30"/>
      <c r="B163" s="30"/>
      <c r="C163" s="30"/>
      <c r="D163" s="30"/>
      <c r="E163" s="30"/>
      <c r="F163" s="30"/>
      <c r="G163" s="30"/>
      <c r="H163" s="33"/>
      <c r="I163" s="30"/>
      <c r="J163" s="30"/>
      <c r="K163" s="30"/>
      <c r="L163" s="30"/>
      <c r="M163" s="30"/>
      <c r="DL163" s="30"/>
      <c r="DM163" s="30"/>
      <c r="DN163" s="30"/>
      <c r="DO163" s="30"/>
    </row>
    <row r="164" spans="1:119" x14ac:dyDescent="0.35">
      <c r="A164" s="30"/>
      <c r="B164" s="30"/>
      <c r="C164" s="30"/>
      <c r="D164" s="30"/>
      <c r="E164" s="30"/>
      <c r="F164" s="30"/>
      <c r="G164" s="30"/>
      <c r="H164" s="33"/>
      <c r="I164" s="30"/>
      <c r="J164" s="30"/>
      <c r="K164" s="30"/>
      <c r="L164" s="30"/>
      <c r="M164" s="30"/>
      <c r="DL164" s="30"/>
      <c r="DM164" s="30"/>
      <c r="DN164" s="30"/>
      <c r="DO164" s="30"/>
    </row>
    <row r="165" spans="1:119" x14ac:dyDescent="0.35">
      <c r="K165" s="30"/>
      <c r="L165" s="30"/>
      <c r="M165" s="30"/>
    </row>
    <row r="166" spans="1:119" x14ac:dyDescent="0.35">
      <c r="K166" s="30"/>
      <c r="L166" s="30"/>
      <c r="M166" s="30"/>
    </row>
  </sheetData>
  <dataConsolidate/>
  <phoneticPr fontId="8" type="noConversion"/>
  <pageMargins left="0.7" right="0.7" top="0.75" bottom="0.75" header="0.3" footer="0.3"/>
  <headerFooter>
    <oddFooter>&amp;L_x000D_&amp;1#&amp;"Calibri"&amp;10&amp;KFF0000 Interne</oddFooter>
  </headerFooter>
  <drawing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6820B-3193-4FA9-8142-576BD2DEFAF7}">
  <sheetPr>
    <tabColor rgb="FFFFC000"/>
    <pageSetUpPr fitToPage="1"/>
  </sheetPr>
  <dimension ref="A1:HW173"/>
  <sheetViews>
    <sheetView topLeftCell="A11" zoomScale="40" zoomScaleNormal="55" zoomScaleSheetLayoutView="25" workbookViewId="0">
      <selection activeCell="D7" sqref="D7:O7"/>
    </sheetView>
  </sheetViews>
  <sheetFormatPr baseColWidth="10" defaultRowHeight="14.5" outlineLevelRow="1" x14ac:dyDescent="0.35"/>
  <cols>
    <col min="1" max="1" width="3" customWidth="1"/>
    <col min="2" max="2" width="4" customWidth="1"/>
    <col min="3" max="3" width="37.453125" customWidth="1"/>
    <col min="4" max="4" width="18.26953125" customWidth="1"/>
    <col min="5" max="16" width="16.81640625" customWidth="1"/>
  </cols>
  <sheetData>
    <row r="1" spans="1:224" x14ac:dyDescent="0.35">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224" x14ac:dyDescent="0.3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row>
    <row r="3" spans="1:224" ht="92" x14ac:dyDescent="0.35">
      <c r="A3" s="30"/>
      <c r="B3" s="30"/>
      <c r="C3" s="30"/>
      <c r="D3" s="55"/>
      <c r="E3" s="55" t="s">
        <v>295</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row>
    <row r="4" spans="1:224" ht="51.75" customHeight="1" x14ac:dyDescent="0.65">
      <c r="A4" s="30"/>
      <c r="B4" s="30"/>
      <c r="C4" s="42"/>
      <c r="D4" s="30"/>
      <c r="F4" s="30"/>
      <c r="G4" s="30"/>
      <c r="H4" s="30"/>
      <c r="I4" s="30"/>
      <c r="J4" s="30"/>
      <c r="K4" s="30"/>
      <c r="L4" s="43" t="s">
        <v>286</v>
      </c>
      <c r="M4" s="43"/>
      <c r="N4" s="43" t="s">
        <v>285</v>
      </c>
      <c r="O4" s="43"/>
      <c r="P4" s="30"/>
      <c r="Q4" s="30"/>
      <c r="R4" s="30"/>
      <c r="S4" s="30"/>
      <c r="T4" s="30"/>
      <c r="U4" s="53"/>
      <c r="V4" s="53"/>
      <c r="W4" s="53"/>
      <c r="X4" s="53"/>
      <c r="Y4" s="53"/>
      <c r="Z4" s="53"/>
      <c r="AA4" s="53"/>
      <c r="AB4" s="53"/>
      <c r="AC4" s="53"/>
      <c r="AD4" s="53"/>
      <c r="AE4" s="53"/>
      <c r="AF4" s="53"/>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row>
    <row r="5" spans="1:224" ht="100.15" customHeight="1" x14ac:dyDescent="0.6">
      <c r="A5" s="30"/>
      <c r="B5" s="30"/>
      <c r="C5" s="42"/>
      <c r="D5" s="30"/>
      <c r="E5" s="30"/>
      <c r="F5" s="30"/>
      <c r="G5" s="30"/>
      <c r="H5" s="30"/>
      <c r="I5" s="30"/>
      <c r="J5" s="30"/>
      <c r="K5" s="30"/>
      <c r="L5" s="30"/>
      <c r="M5" s="30"/>
      <c r="N5" s="30"/>
      <c r="O5" s="30"/>
      <c r="P5" s="30"/>
      <c r="Q5" s="30"/>
      <c r="R5" s="30"/>
      <c r="S5" s="30"/>
      <c r="T5" s="30"/>
      <c r="U5" s="53"/>
      <c r="V5" s="53"/>
      <c r="W5" s="53"/>
      <c r="X5" s="53"/>
      <c r="Y5" s="53"/>
      <c r="Z5" s="53"/>
      <c r="AA5" s="53"/>
      <c r="AB5" s="53"/>
      <c r="AC5" s="53"/>
      <c r="AD5" s="53"/>
      <c r="AE5" s="53"/>
      <c r="AF5" s="53"/>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row>
    <row r="6" spans="1:224" ht="101.5" customHeight="1" x14ac:dyDescent="0.35">
      <c r="A6" s="30"/>
      <c r="B6" s="30"/>
      <c r="D6" t="s">
        <v>284</v>
      </c>
      <c r="E6" t="s">
        <v>283</v>
      </c>
      <c r="F6" t="s">
        <v>282</v>
      </c>
      <c r="G6" t="s">
        <v>281</v>
      </c>
      <c r="H6" t="s">
        <v>280</v>
      </c>
      <c r="I6" t="s">
        <v>279</v>
      </c>
      <c r="J6" t="s">
        <v>278</v>
      </c>
      <c r="K6" t="s">
        <v>277</v>
      </c>
      <c r="L6" t="s">
        <v>276</v>
      </c>
      <c r="M6" t="s">
        <v>275</v>
      </c>
      <c r="N6" t="s">
        <v>274</v>
      </c>
      <c r="O6" t="s">
        <v>273</v>
      </c>
      <c r="P6" s="33"/>
      <c r="Q6" s="33"/>
      <c r="R6" s="33"/>
      <c r="S6" s="33"/>
      <c r="T6" s="33"/>
      <c r="U6" s="54"/>
      <c r="V6" s="54"/>
      <c r="W6" s="54"/>
      <c r="X6" s="54"/>
      <c r="Y6" s="54"/>
      <c r="Z6" s="54"/>
      <c r="AA6" s="54"/>
      <c r="AB6" s="54"/>
      <c r="AC6" s="54"/>
      <c r="AD6" s="54"/>
      <c r="AE6" s="54"/>
      <c r="AF6" s="5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0"/>
    </row>
    <row r="7" spans="1:224" ht="57" customHeight="1" x14ac:dyDescent="0.35">
      <c r="A7" s="30"/>
      <c r="B7" s="30"/>
      <c r="C7" s="41" t="s">
        <v>270</v>
      </c>
      <c r="D7" s="40">
        <f t="shared" ref="D7:O7" si="0">SUM(D8:D13)</f>
        <v>2312157559.2399998</v>
      </c>
      <c r="E7" s="40">
        <f t="shared" si="0"/>
        <v>8525390.9100000001</v>
      </c>
      <c r="F7" s="40">
        <f t="shared" si="0"/>
        <v>115592016.43000001</v>
      </c>
      <c r="G7" s="40">
        <f t="shared" si="0"/>
        <v>25276586.780000001</v>
      </c>
      <c r="H7" s="40">
        <f t="shared" si="0"/>
        <v>2385409336.8001251</v>
      </c>
      <c r="I7" s="40">
        <f t="shared" si="0"/>
        <v>423831607.41273725</v>
      </c>
      <c r="J7" s="40">
        <f t="shared" si="0"/>
        <v>980623692.03273726</v>
      </c>
      <c r="K7" s="40">
        <f t="shared" si="0"/>
        <v>2826304596.3027372</v>
      </c>
      <c r="L7" s="40">
        <f t="shared" si="0"/>
        <v>4580805931.4005899</v>
      </c>
      <c r="M7" s="40">
        <f t="shared" si="0"/>
        <v>8525390.9100000001</v>
      </c>
      <c r="N7" s="40">
        <f t="shared" si="0"/>
        <v>2385409336.8001251</v>
      </c>
      <c r="O7" s="40">
        <f t="shared" si="0"/>
        <v>133525390.91</v>
      </c>
      <c r="P7" s="33"/>
      <c r="Q7" s="33"/>
      <c r="R7" s="33"/>
      <c r="S7" s="33"/>
      <c r="T7" s="33"/>
      <c r="U7" s="54"/>
      <c r="V7" s="54"/>
      <c r="W7" s="54"/>
      <c r="X7" s="54"/>
      <c r="Y7" s="54"/>
      <c r="Z7" s="54"/>
      <c r="AA7" s="54"/>
      <c r="AB7" s="54"/>
      <c r="AC7" s="54"/>
      <c r="AD7" s="54"/>
      <c r="AE7" s="54"/>
      <c r="AF7" s="54"/>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0"/>
    </row>
    <row r="8" spans="1:224" ht="57" customHeight="1" outlineLevel="1" x14ac:dyDescent="0.35">
      <c r="A8" s="30"/>
      <c r="B8" s="30"/>
      <c r="C8" s="36" t="s">
        <v>359</v>
      </c>
      <c r="D8" s="35">
        <v>2092868.48</v>
      </c>
      <c r="E8" s="35">
        <v>0</v>
      </c>
      <c r="F8" s="35">
        <v>19331671.23</v>
      </c>
      <c r="G8" s="35">
        <v>2092868.48</v>
      </c>
      <c r="H8" s="35">
        <v>557689646.64900005</v>
      </c>
      <c r="I8" s="35">
        <v>123497957.88852818</v>
      </c>
      <c r="J8" s="35">
        <v>131021458.6685282</v>
      </c>
      <c r="K8" s="35">
        <v>142829629.11852819</v>
      </c>
      <c r="L8" s="35">
        <v>546787739.68900001</v>
      </c>
      <c r="M8" s="35">
        <v>0</v>
      </c>
      <c r="N8" s="35">
        <v>557689646.64900005</v>
      </c>
      <c r="O8" s="34">
        <v>0</v>
      </c>
      <c r="P8" s="33"/>
      <c r="Q8" s="33"/>
      <c r="R8" s="33"/>
      <c r="S8" s="33"/>
      <c r="T8" s="33"/>
      <c r="U8" s="54"/>
      <c r="V8" s="54"/>
      <c r="W8" s="54"/>
      <c r="X8" s="54"/>
      <c r="Y8" s="54"/>
      <c r="Z8" s="54"/>
      <c r="AA8" s="54"/>
      <c r="AB8" s="54"/>
      <c r="AC8" s="54"/>
      <c r="AD8" s="54"/>
      <c r="AE8" s="54"/>
      <c r="AF8" s="54"/>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row>
    <row r="9" spans="1:224" ht="57" customHeight="1" outlineLevel="1" x14ac:dyDescent="0.35">
      <c r="A9" s="30"/>
      <c r="B9" s="30"/>
      <c r="C9" s="39" t="s">
        <v>360</v>
      </c>
      <c r="D9" s="37">
        <v>1900327.2999999998</v>
      </c>
      <c r="E9" s="37">
        <v>855898.79</v>
      </c>
      <c r="F9" s="37">
        <v>24843512.199999999</v>
      </c>
      <c r="G9" s="37">
        <v>1900327.2999999998</v>
      </c>
      <c r="H9" s="37">
        <v>286224116.04999995</v>
      </c>
      <c r="I9" s="37">
        <v>122546819.73466298</v>
      </c>
      <c r="J9" s="37">
        <v>213346802.71466297</v>
      </c>
      <c r="K9" s="37">
        <v>147390331.93466297</v>
      </c>
      <c r="L9" s="37">
        <v>240041521.48000002</v>
      </c>
      <c r="M9" s="37">
        <v>855898.79</v>
      </c>
      <c r="N9" s="37">
        <v>286224116.04999995</v>
      </c>
      <c r="O9" s="38">
        <v>75855898.790000007</v>
      </c>
      <c r="P9" s="33"/>
      <c r="Q9" s="33"/>
      <c r="R9" s="33"/>
      <c r="S9" s="33"/>
      <c r="T9" s="33"/>
      <c r="U9" s="54"/>
      <c r="V9" s="54"/>
      <c r="W9" s="54"/>
      <c r="X9" s="54"/>
      <c r="Y9" s="54"/>
      <c r="Z9" s="54"/>
      <c r="AA9" s="54"/>
      <c r="AB9" s="54"/>
      <c r="AC9" s="54"/>
      <c r="AD9" s="54"/>
      <c r="AE9" s="54"/>
      <c r="AF9" s="54"/>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row>
    <row r="10" spans="1:224" ht="57" customHeight="1" outlineLevel="1" x14ac:dyDescent="0.35">
      <c r="A10" s="30"/>
      <c r="B10" s="30"/>
      <c r="C10" s="36" t="s">
        <v>361</v>
      </c>
      <c r="D10" s="35">
        <v>21283391</v>
      </c>
      <c r="E10" s="35">
        <v>7669492.1200000001</v>
      </c>
      <c r="F10" s="35">
        <v>9308837.6500000004</v>
      </c>
      <c r="G10" s="35">
        <v>21283391</v>
      </c>
      <c r="H10" s="35">
        <v>159702700</v>
      </c>
      <c r="I10" s="35">
        <v>152713927.45116919</v>
      </c>
      <c r="J10" s="35">
        <v>254324683.14116919</v>
      </c>
      <c r="K10" s="35">
        <v>162022765.1011692</v>
      </c>
      <c r="L10" s="35">
        <v>251059346.69</v>
      </c>
      <c r="M10" s="35">
        <v>7669492.1200000001</v>
      </c>
      <c r="N10" s="35">
        <v>159702700</v>
      </c>
      <c r="O10" s="34">
        <v>57669492.119999997</v>
      </c>
      <c r="P10" s="33"/>
      <c r="Q10" s="33"/>
      <c r="R10" s="33"/>
      <c r="S10" s="33"/>
      <c r="T10" s="33"/>
      <c r="U10" s="54"/>
      <c r="V10" s="54"/>
      <c r="W10" s="54"/>
      <c r="X10" s="54"/>
      <c r="Y10" s="54"/>
      <c r="Z10" s="54"/>
      <c r="AA10" s="54"/>
      <c r="AB10" s="54"/>
      <c r="AC10" s="54"/>
      <c r="AD10" s="54"/>
      <c r="AE10" s="54"/>
      <c r="AF10" s="54"/>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row>
    <row r="11" spans="1:224" ht="57" customHeight="1" outlineLevel="1" x14ac:dyDescent="0.35">
      <c r="A11" s="30"/>
      <c r="B11" s="30"/>
      <c r="C11" s="39" t="s">
        <v>362</v>
      </c>
      <c r="D11" s="37">
        <v>406122087.77999997</v>
      </c>
      <c r="E11" s="37">
        <v>0</v>
      </c>
      <c r="F11" s="37">
        <v>11029900</v>
      </c>
      <c r="G11" s="37">
        <v>0</v>
      </c>
      <c r="H11" s="37">
        <v>130061958.34999999</v>
      </c>
      <c r="I11" s="37">
        <v>25072902.338376891</v>
      </c>
      <c r="J11" s="37">
        <v>25072902.338376891</v>
      </c>
      <c r="K11" s="37">
        <v>442224890.11837691</v>
      </c>
      <c r="L11" s="37">
        <v>536184046.13</v>
      </c>
      <c r="M11" s="37">
        <v>0</v>
      </c>
      <c r="N11" s="37">
        <v>130061958.34999999</v>
      </c>
      <c r="O11" s="38">
        <v>0</v>
      </c>
      <c r="P11" s="33"/>
      <c r="Q11" s="33"/>
      <c r="R11" s="33"/>
      <c r="S11" s="33"/>
      <c r="T11" s="33"/>
      <c r="U11" s="54"/>
      <c r="V11" s="54"/>
      <c r="W11" s="54"/>
      <c r="X11" s="54"/>
      <c r="Y11" s="54"/>
      <c r="Z11" s="54"/>
      <c r="AA11" s="54"/>
      <c r="AB11" s="54"/>
      <c r="AC11" s="54"/>
      <c r="AD11" s="54"/>
      <c r="AE11" s="54"/>
      <c r="AF11" s="54"/>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row>
    <row r="12" spans="1:224" ht="57" customHeight="1" outlineLevel="1" x14ac:dyDescent="0.35">
      <c r="A12" s="30"/>
      <c r="B12" s="30"/>
      <c r="C12" s="36" t="s">
        <v>363</v>
      </c>
      <c r="D12" s="35">
        <v>492258884.67999995</v>
      </c>
      <c r="E12" s="35">
        <v>0</v>
      </c>
      <c r="F12" s="35">
        <v>51078095.350000001</v>
      </c>
      <c r="G12" s="35">
        <v>0</v>
      </c>
      <c r="H12" s="35">
        <v>540802439.60000002</v>
      </c>
      <c r="I12" s="35">
        <v>0</v>
      </c>
      <c r="J12" s="35">
        <v>183394524</v>
      </c>
      <c r="K12" s="35">
        <v>543336980.02999997</v>
      </c>
      <c r="L12" s="35">
        <v>1087789978.6800001</v>
      </c>
      <c r="M12" s="35">
        <v>0</v>
      </c>
      <c r="N12" s="35">
        <v>540802439.60000002</v>
      </c>
      <c r="O12" s="34">
        <v>0</v>
      </c>
      <c r="P12" s="33"/>
      <c r="Q12" s="33"/>
      <c r="R12" s="33"/>
      <c r="S12" s="33"/>
      <c r="T12" s="33"/>
      <c r="U12" s="54"/>
      <c r="V12" s="54"/>
      <c r="W12" s="54"/>
      <c r="X12" s="54"/>
      <c r="Y12" s="54"/>
      <c r="Z12" s="54"/>
      <c r="AA12" s="54"/>
      <c r="AB12" s="54"/>
      <c r="AC12" s="54"/>
      <c r="AD12" s="54"/>
      <c r="AE12" s="54"/>
      <c r="AF12" s="54"/>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row>
    <row r="13" spans="1:224" ht="57" customHeight="1" outlineLevel="1" x14ac:dyDescent="0.35">
      <c r="A13" s="30"/>
      <c r="B13" s="30"/>
      <c r="C13" s="39" t="s">
        <v>381</v>
      </c>
      <c r="D13" s="37">
        <v>1388500000</v>
      </c>
      <c r="E13" s="37">
        <v>0</v>
      </c>
      <c r="F13" s="37">
        <v>0</v>
      </c>
      <c r="G13" s="37">
        <v>0</v>
      </c>
      <c r="H13" s="37">
        <v>710928476.15112495</v>
      </c>
      <c r="I13" s="37">
        <v>0</v>
      </c>
      <c r="J13" s="37">
        <v>173463321.17000002</v>
      </c>
      <c r="K13" s="37">
        <v>1388500000</v>
      </c>
      <c r="L13" s="37">
        <v>1918943298.7315903</v>
      </c>
      <c r="M13" s="37">
        <v>0</v>
      </c>
      <c r="N13" s="37">
        <v>710928476.15112495</v>
      </c>
      <c r="O13" s="38">
        <v>0</v>
      </c>
      <c r="P13" s="33"/>
      <c r="Q13" s="33"/>
      <c r="R13" s="33"/>
      <c r="S13" s="33"/>
      <c r="T13" s="33"/>
      <c r="U13" s="54"/>
      <c r="V13" s="54"/>
      <c r="W13" s="54"/>
      <c r="X13" s="54"/>
      <c r="Y13" s="54"/>
      <c r="Z13" s="54"/>
      <c r="AA13" s="54"/>
      <c r="AB13" s="54"/>
      <c r="AC13" s="54"/>
      <c r="AD13" s="54"/>
      <c r="AE13" s="54"/>
      <c r="AF13" s="54"/>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row>
    <row r="14" spans="1:224" ht="87.65" customHeight="1" x14ac:dyDescent="0.35">
      <c r="A14" s="30"/>
      <c r="B14" s="30"/>
      <c r="C14" s="66" t="s">
        <v>5</v>
      </c>
      <c r="D14" s="67"/>
      <c r="E14" s="67"/>
      <c r="F14" s="67"/>
      <c r="G14" s="67"/>
      <c r="H14" s="67"/>
      <c r="I14" s="67"/>
      <c r="J14" s="67"/>
      <c r="K14" s="67"/>
      <c r="L14" s="67"/>
      <c r="M14" s="67"/>
      <c r="N14" s="67"/>
      <c r="O14" s="67"/>
      <c r="P14" s="33"/>
      <c r="Q14" s="33"/>
      <c r="R14" s="33"/>
      <c r="S14" s="33"/>
      <c r="T14" s="33"/>
      <c r="U14" s="54"/>
      <c r="V14" s="54"/>
      <c r="W14" s="54"/>
      <c r="X14" s="54"/>
      <c r="Y14" s="54"/>
      <c r="Z14" s="54"/>
      <c r="AA14" s="54"/>
      <c r="AB14" s="54"/>
      <c r="AC14" s="54"/>
      <c r="AD14" s="54"/>
      <c r="AE14" s="54"/>
      <c r="AF14" s="54"/>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row>
    <row r="15" spans="1:224" ht="70" customHeight="1" x14ac:dyDescent="0.35">
      <c r="A15" s="30"/>
      <c r="B15" s="30"/>
      <c r="C15" s="68" t="s">
        <v>7</v>
      </c>
      <c r="D15" s="69"/>
      <c r="E15" s="69"/>
      <c r="F15" s="69"/>
      <c r="G15" s="69"/>
      <c r="H15" s="69">
        <v>1</v>
      </c>
      <c r="I15" s="69"/>
      <c r="J15" s="69"/>
      <c r="K15" s="69"/>
      <c r="L15" s="69">
        <v>1</v>
      </c>
      <c r="M15" s="69"/>
      <c r="N15" s="69">
        <v>1</v>
      </c>
      <c r="O15" s="69"/>
      <c r="P15" s="30"/>
      <c r="Q15" s="30"/>
      <c r="R15" s="30"/>
      <c r="S15" s="30"/>
      <c r="T15" s="30"/>
      <c r="U15" s="53"/>
      <c r="V15" s="53"/>
      <c r="W15" s="53"/>
      <c r="X15" s="53"/>
      <c r="Y15" s="53"/>
      <c r="Z15" s="53"/>
      <c r="AA15" s="53"/>
      <c r="AB15" s="53"/>
      <c r="AC15" s="53"/>
      <c r="AD15" s="53"/>
      <c r="AE15" s="53"/>
      <c r="AF15" s="53"/>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row>
    <row r="16" spans="1:224" ht="70" customHeight="1" x14ac:dyDescent="0.35">
      <c r="A16" s="30"/>
      <c r="B16" s="30"/>
      <c r="C16" s="66" t="s">
        <v>37</v>
      </c>
      <c r="D16" s="67"/>
      <c r="E16" s="67"/>
      <c r="F16" s="67"/>
      <c r="G16" s="67"/>
      <c r="H16" s="67"/>
      <c r="I16" s="67"/>
      <c r="J16" s="67"/>
      <c r="K16" s="70"/>
      <c r="L16" s="67"/>
      <c r="M16" s="67"/>
      <c r="N16" s="67"/>
      <c r="O16" s="67"/>
      <c r="P16" s="30"/>
      <c r="Q16" s="30"/>
      <c r="S16" s="30"/>
      <c r="T16" s="30"/>
      <c r="U16" s="53"/>
      <c r="V16" s="53"/>
      <c r="W16" s="53"/>
      <c r="X16" s="53"/>
      <c r="Y16" s="53"/>
      <c r="Z16" s="53"/>
      <c r="AA16" s="53"/>
      <c r="AB16" s="53"/>
      <c r="AC16" s="53"/>
      <c r="AD16" s="53"/>
      <c r="AE16" s="53"/>
      <c r="AF16" s="53"/>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row>
    <row r="17" spans="1:231" ht="70" customHeight="1" x14ac:dyDescent="0.35">
      <c r="A17" s="30"/>
      <c r="B17" s="30"/>
      <c r="C17" s="68" t="s">
        <v>14</v>
      </c>
      <c r="D17" s="69"/>
      <c r="E17" s="69"/>
      <c r="F17" s="69"/>
      <c r="G17" s="69"/>
      <c r="H17" s="69"/>
      <c r="I17" s="69"/>
      <c r="J17" s="69"/>
      <c r="K17" s="69"/>
      <c r="L17" s="69"/>
      <c r="M17" s="69"/>
      <c r="N17" s="69"/>
      <c r="O17" s="69">
        <v>1</v>
      </c>
      <c r="P17" s="30"/>
      <c r="Q17" s="30"/>
      <c r="R17" s="30"/>
      <c r="S17" s="30"/>
      <c r="T17" s="30"/>
      <c r="U17" s="53"/>
      <c r="V17" s="53"/>
      <c r="W17" s="53"/>
      <c r="X17" s="53"/>
      <c r="Y17" s="53"/>
      <c r="Z17" s="53"/>
      <c r="AA17" s="53"/>
      <c r="AB17" s="53"/>
      <c r="AC17" s="53"/>
      <c r="AD17" s="53"/>
      <c r="AE17" s="53"/>
      <c r="AF17" s="5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row>
    <row r="18" spans="1:231" ht="70" customHeight="1" x14ac:dyDescent="0.35">
      <c r="A18" s="30"/>
      <c r="B18" s="30"/>
      <c r="C18" s="66" t="s">
        <v>265</v>
      </c>
      <c r="D18" s="67"/>
      <c r="E18" s="67"/>
      <c r="F18" s="67"/>
      <c r="G18" s="67"/>
      <c r="H18" s="67"/>
      <c r="I18" s="67"/>
      <c r="J18" s="67"/>
      <c r="K18" s="67"/>
      <c r="L18" s="67"/>
      <c r="M18" s="67"/>
      <c r="N18" s="67"/>
      <c r="O18" s="67"/>
      <c r="P18" s="30"/>
      <c r="Q18" s="30"/>
      <c r="R18" s="30"/>
      <c r="S18" s="30"/>
      <c r="T18" s="30"/>
      <c r="U18" s="53"/>
      <c r="V18" s="53"/>
      <c r="W18" s="53"/>
      <c r="X18" s="53"/>
      <c r="Y18" s="53"/>
      <c r="Z18" s="53"/>
      <c r="AA18" s="53"/>
      <c r="AB18" s="53"/>
      <c r="AC18" s="53"/>
      <c r="AD18" s="53"/>
      <c r="AE18" s="53"/>
      <c r="AF18" s="53"/>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row>
    <row r="19" spans="1:231" ht="70" customHeight="1" x14ac:dyDescent="0.35">
      <c r="A19" s="30"/>
      <c r="B19" s="30"/>
      <c r="C19" s="68" t="s">
        <v>272</v>
      </c>
      <c r="D19" s="69"/>
      <c r="E19" s="69"/>
      <c r="F19" s="69"/>
      <c r="G19" s="69"/>
      <c r="H19" s="69"/>
      <c r="I19" s="69"/>
      <c r="J19" s="69">
        <v>1</v>
      </c>
      <c r="K19" s="69"/>
      <c r="L19" s="69"/>
      <c r="M19" s="69"/>
      <c r="N19" s="69"/>
      <c r="O19" s="69"/>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row>
    <row r="20" spans="1:231" ht="70" customHeight="1" x14ac:dyDescent="0.35">
      <c r="A20" s="30"/>
      <c r="B20" s="30"/>
      <c r="C20" s="66" t="s">
        <v>4</v>
      </c>
      <c r="D20" s="67"/>
      <c r="E20" s="67"/>
      <c r="F20" s="67"/>
      <c r="G20" s="67"/>
      <c r="H20" s="67"/>
      <c r="I20" s="67"/>
      <c r="J20" s="67"/>
      <c r="K20" s="67"/>
      <c r="L20" s="67"/>
      <c r="M20" s="67"/>
      <c r="N20" s="67"/>
      <c r="O20" s="67"/>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row>
    <row r="21" spans="1:231" ht="70" customHeight="1" x14ac:dyDescent="0.35">
      <c r="A21" s="30"/>
      <c r="B21" s="30"/>
      <c r="C21" s="68" t="s">
        <v>2</v>
      </c>
      <c r="D21" s="32">
        <v>1</v>
      </c>
      <c r="E21" s="32"/>
      <c r="F21" s="32"/>
      <c r="G21" s="32"/>
      <c r="H21" s="32"/>
      <c r="I21" s="32"/>
      <c r="J21" s="32"/>
      <c r="K21" s="32">
        <v>1</v>
      </c>
      <c r="L21" s="32">
        <v>1</v>
      </c>
      <c r="M21" s="32"/>
      <c r="N21" s="32"/>
      <c r="O21" s="32"/>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row>
    <row r="22" spans="1:231" ht="70" customHeight="1" x14ac:dyDescent="0.35">
      <c r="A22" s="30"/>
      <c r="B22" s="30"/>
      <c r="C22" s="66" t="s">
        <v>3</v>
      </c>
      <c r="D22" s="67"/>
      <c r="E22" s="67"/>
      <c r="F22" s="67"/>
      <c r="G22" s="67"/>
      <c r="H22" s="67"/>
      <c r="I22" s="67"/>
      <c r="J22" s="67"/>
      <c r="K22" s="67"/>
      <c r="L22" s="67"/>
      <c r="M22" s="67"/>
      <c r="N22" s="67"/>
      <c r="O22" s="67"/>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row>
    <row r="23" spans="1:231" ht="70" customHeight="1" x14ac:dyDescent="0.35">
      <c r="A23" s="30"/>
      <c r="B23" s="30"/>
      <c r="C23" s="68" t="s">
        <v>267</v>
      </c>
      <c r="D23" s="32"/>
      <c r="E23" s="32"/>
      <c r="F23" s="32"/>
      <c r="G23" s="32">
        <v>1</v>
      </c>
      <c r="H23" s="32"/>
      <c r="I23" s="32"/>
      <c r="J23" s="32"/>
      <c r="K23" s="32">
        <v>1</v>
      </c>
      <c r="L23" s="32"/>
      <c r="M23" s="32"/>
      <c r="N23" s="32"/>
      <c r="O23" s="32"/>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row>
    <row r="24" spans="1:231" ht="70" customHeight="1" x14ac:dyDescent="0.35">
      <c r="A24" s="30"/>
      <c r="B24" s="30"/>
      <c r="C24" s="66" t="s">
        <v>266</v>
      </c>
      <c r="D24" s="67"/>
      <c r="E24" s="67"/>
      <c r="F24" s="67"/>
      <c r="G24" s="67"/>
      <c r="H24" s="67"/>
      <c r="I24" s="67"/>
      <c r="J24" s="67"/>
      <c r="K24" s="67"/>
      <c r="L24" s="67"/>
      <c r="M24" s="67"/>
      <c r="N24" s="67"/>
      <c r="O24" s="67"/>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row>
    <row r="25" spans="1:231" x14ac:dyDescent="0.35">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row>
    <row r="26" spans="1:231" ht="21" x14ac:dyDescent="0.5">
      <c r="A26" s="30"/>
      <c r="B26" s="30"/>
      <c r="C26" s="31" t="s">
        <v>380</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row>
    <row r="27" spans="1:231" ht="21" x14ac:dyDescent="0.5">
      <c r="A27" s="30"/>
      <c r="B27" s="30"/>
      <c r="C27" s="31" t="s">
        <v>382</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row>
    <row r="28" spans="1:231" x14ac:dyDescent="0.35">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row>
    <row r="29" spans="1:231" x14ac:dyDescent="0.3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row>
    <row r="30" spans="1:231" x14ac:dyDescent="0.3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row>
    <row r="31" spans="1:231" x14ac:dyDescent="0.35">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row>
    <row r="32" spans="1:231" x14ac:dyDescent="0.35">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row>
    <row r="33" spans="1:231" x14ac:dyDescent="0.35">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row>
    <row r="34" spans="1:231" x14ac:dyDescent="0.35">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row>
    <row r="35" spans="1:231" x14ac:dyDescent="0.3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row>
    <row r="36" spans="1:231" x14ac:dyDescent="0.3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row>
    <row r="37" spans="1:231" x14ac:dyDescent="0.3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row>
    <row r="38" spans="1:231" x14ac:dyDescent="0.3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row>
    <row r="39" spans="1:231" x14ac:dyDescent="0.3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row>
    <row r="40" spans="1:231" x14ac:dyDescent="0.3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row>
    <row r="41" spans="1:231" x14ac:dyDescent="0.3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row>
    <row r="42" spans="1:231" x14ac:dyDescent="0.3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row>
    <row r="43" spans="1:231" x14ac:dyDescent="0.3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row>
    <row r="44" spans="1:231" x14ac:dyDescent="0.3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row>
    <row r="45" spans="1:231" x14ac:dyDescent="0.3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row>
    <row r="46" spans="1:231" x14ac:dyDescent="0.3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row>
    <row r="47" spans="1:231" x14ac:dyDescent="0.3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row>
    <row r="48" spans="1:231" x14ac:dyDescent="0.3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row>
    <row r="49" spans="1:231" x14ac:dyDescent="0.3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row>
    <row r="50" spans="1:231" x14ac:dyDescent="0.3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row>
    <row r="51" spans="1:231" x14ac:dyDescent="0.3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row>
    <row r="52" spans="1:231" x14ac:dyDescent="0.3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row>
    <row r="53" spans="1:231" x14ac:dyDescent="0.3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row>
    <row r="54" spans="1:231" x14ac:dyDescent="0.3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row>
    <row r="55" spans="1:231" x14ac:dyDescent="0.3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row>
    <row r="56" spans="1:231" x14ac:dyDescent="0.3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row>
    <row r="57" spans="1:231" x14ac:dyDescent="0.3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row>
    <row r="58" spans="1:231" x14ac:dyDescent="0.3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row>
    <row r="59" spans="1:231" x14ac:dyDescent="0.3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row>
    <row r="60" spans="1:231" x14ac:dyDescent="0.3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row>
    <row r="61" spans="1:231" x14ac:dyDescent="0.3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row>
    <row r="62" spans="1:231" x14ac:dyDescent="0.3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row>
    <row r="63" spans="1:231" x14ac:dyDescent="0.3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row>
    <row r="64" spans="1:231" x14ac:dyDescent="0.3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row>
    <row r="65" spans="1:231" x14ac:dyDescent="0.3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row>
    <row r="66" spans="1:231" x14ac:dyDescent="0.3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row>
    <row r="67" spans="1:231" x14ac:dyDescent="0.3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row>
    <row r="68" spans="1:231" x14ac:dyDescent="0.3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row>
    <row r="69" spans="1:231" x14ac:dyDescent="0.3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row>
    <row r="70" spans="1:231" x14ac:dyDescent="0.3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row>
    <row r="71" spans="1:231" x14ac:dyDescent="0.3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row>
    <row r="72" spans="1:231" x14ac:dyDescent="0.3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row>
    <row r="73" spans="1:231" x14ac:dyDescent="0.35">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row>
    <row r="74" spans="1:231" x14ac:dyDescent="0.3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row>
    <row r="75" spans="1:231" x14ac:dyDescent="0.3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row>
    <row r="76" spans="1:231" x14ac:dyDescent="0.3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row>
    <row r="77" spans="1:231" x14ac:dyDescent="0.3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row>
    <row r="78" spans="1:231" x14ac:dyDescent="0.3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row>
    <row r="79" spans="1:231" x14ac:dyDescent="0.3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row>
    <row r="80" spans="1:231" x14ac:dyDescent="0.3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row>
    <row r="81" spans="1:231" x14ac:dyDescent="0.3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row>
    <row r="82" spans="1:231" x14ac:dyDescent="0.3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row>
    <row r="83" spans="1:231" x14ac:dyDescent="0.3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row>
    <row r="84" spans="1:231" x14ac:dyDescent="0.3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row>
    <row r="85" spans="1:231" x14ac:dyDescent="0.3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row>
    <row r="86" spans="1:231" x14ac:dyDescent="0.3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row>
    <row r="87" spans="1:231" x14ac:dyDescent="0.3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row>
    <row r="88" spans="1:231" x14ac:dyDescent="0.3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row>
    <row r="89" spans="1:231" x14ac:dyDescent="0.3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row>
    <row r="90" spans="1:231" x14ac:dyDescent="0.3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row>
    <row r="91" spans="1:231" x14ac:dyDescent="0.3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row>
    <row r="92" spans="1:231" x14ac:dyDescent="0.3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row>
    <row r="93" spans="1:231" x14ac:dyDescent="0.3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row>
    <row r="94" spans="1:231" x14ac:dyDescent="0.3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row>
    <row r="95" spans="1:231" x14ac:dyDescent="0.3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row>
    <row r="96" spans="1:231" x14ac:dyDescent="0.3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row>
    <row r="97" spans="1:231" x14ac:dyDescent="0.3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row>
    <row r="98" spans="1:231" x14ac:dyDescent="0.3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row>
    <row r="99" spans="1:231" x14ac:dyDescent="0.3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row>
    <row r="100" spans="1:231" x14ac:dyDescent="0.3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row>
    <row r="101" spans="1:231" x14ac:dyDescent="0.3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row>
    <row r="102" spans="1:231" x14ac:dyDescent="0.3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row>
    <row r="103" spans="1:231" x14ac:dyDescent="0.3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row>
    <row r="104" spans="1:231" x14ac:dyDescent="0.3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row>
    <row r="105" spans="1:231" x14ac:dyDescent="0.3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row>
    <row r="106" spans="1:231" x14ac:dyDescent="0.3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row>
    <row r="107" spans="1:231" x14ac:dyDescent="0.3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row>
    <row r="108" spans="1:231" x14ac:dyDescent="0.3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row>
    <row r="109" spans="1:231" x14ac:dyDescent="0.3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row>
    <row r="110" spans="1:231" x14ac:dyDescent="0.3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row>
    <row r="111" spans="1:231" x14ac:dyDescent="0.3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row>
    <row r="112" spans="1:231" x14ac:dyDescent="0.3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row>
    <row r="113" spans="1:231" x14ac:dyDescent="0.3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row>
    <row r="114" spans="1:231" x14ac:dyDescent="0.3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row>
    <row r="115" spans="1:231" x14ac:dyDescent="0.3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row>
    <row r="116" spans="1:231" x14ac:dyDescent="0.3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row>
    <row r="117" spans="1:231" x14ac:dyDescent="0.3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row>
    <row r="118" spans="1:231" x14ac:dyDescent="0.3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row>
    <row r="119" spans="1:231" x14ac:dyDescent="0.3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row>
    <row r="120" spans="1:231" x14ac:dyDescent="0.3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row>
    <row r="121" spans="1:231" x14ac:dyDescent="0.3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row>
    <row r="122" spans="1:231" x14ac:dyDescent="0.3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row>
    <row r="123" spans="1:231" x14ac:dyDescent="0.3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row>
    <row r="124" spans="1:231" x14ac:dyDescent="0.3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row>
    <row r="125" spans="1:231" x14ac:dyDescent="0.3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row>
    <row r="126" spans="1:231" x14ac:dyDescent="0.3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row>
    <row r="127" spans="1:231" x14ac:dyDescent="0.3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row>
    <row r="128" spans="1:231" x14ac:dyDescent="0.3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row>
    <row r="129" spans="1:231" x14ac:dyDescent="0.3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row>
    <row r="130" spans="1:231" x14ac:dyDescent="0.3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row>
    <row r="131" spans="1:231" x14ac:dyDescent="0.3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row>
    <row r="132" spans="1:231" x14ac:dyDescent="0.3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row>
    <row r="133" spans="1:231" x14ac:dyDescent="0.3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row>
    <row r="134" spans="1:231" x14ac:dyDescent="0.3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row>
    <row r="135" spans="1:231" x14ac:dyDescent="0.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row>
    <row r="136" spans="1:231" x14ac:dyDescent="0.3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row>
    <row r="137" spans="1:231" x14ac:dyDescent="0.3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row>
    <row r="138" spans="1:231" x14ac:dyDescent="0.3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row>
    <row r="139" spans="1:231" x14ac:dyDescent="0.3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row>
    <row r="140" spans="1:231" x14ac:dyDescent="0.3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row>
    <row r="141" spans="1:231" x14ac:dyDescent="0.3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row>
    <row r="142" spans="1:231" x14ac:dyDescent="0.3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row>
    <row r="143" spans="1:231" x14ac:dyDescent="0.3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row>
    <row r="144" spans="1:231" x14ac:dyDescent="0.3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row>
    <row r="145" spans="1:231" x14ac:dyDescent="0.3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row>
    <row r="146" spans="1:231" x14ac:dyDescent="0.3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row>
    <row r="147" spans="1:231" x14ac:dyDescent="0.3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row>
    <row r="148" spans="1:231" x14ac:dyDescent="0.3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row>
    <row r="149" spans="1:231" x14ac:dyDescent="0.3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row>
    <row r="150" spans="1:231" x14ac:dyDescent="0.3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row>
    <row r="151" spans="1:231" x14ac:dyDescent="0.3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row>
    <row r="152" spans="1:231" x14ac:dyDescent="0.3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row>
    <row r="153" spans="1:231" x14ac:dyDescent="0.3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c r="HS153" s="30"/>
      <c r="HT153" s="30"/>
      <c r="HU153" s="30"/>
      <c r="HV153" s="30"/>
      <c r="HW153" s="30"/>
    </row>
    <row r="154" spans="1:231" x14ac:dyDescent="0.3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c r="HS154" s="30"/>
      <c r="HT154" s="30"/>
      <c r="HU154" s="30"/>
      <c r="HV154" s="30"/>
      <c r="HW154" s="30"/>
    </row>
    <row r="155" spans="1:231" x14ac:dyDescent="0.3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row>
    <row r="156" spans="1:231" x14ac:dyDescent="0.3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c r="HS156" s="30"/>
      <c r="HT156" s="30"/>
      <c r="HU156" s="30"/>
      <c r="HV156" s="30"/>
      <c r="HW156" s="30"/>
    </row>
    <row r="157" spans="1:231" x14ac:dyDescent="0.3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c r="HS157" s="30"/>
      <c r="HT157" s="30"/>
      <c r="HU157" s="30"/>
      <c r="HV157" s="30"/>
      <c r="HW157" s="30"/>
    </row>
    <row r="158" spans="1:231" x14ac:dyDescent="0.3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c r="HS158" s="30"/>
      <c r="HT158" s="30"/>
      <c r="HU158" s="30"/>
      <c r="HV158" s="30"/>
      <c r="HW158" s="30"/>
    </row>
    <row r="159" spans="1:231" x14ac:dyDescent="0.3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c r="HS159" s="30"/>
      <c r="HT159" s="30"/>
      <c r="HU159" s="30"/>
      <c r="HV159" s="30"/>
      <c r="HW159" s="30"/>
    </row>
    <row r="160" spans="1:231" x14ac:dyDescent="0.3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c r="HS160" s="30"/>
      <c r="HT160" s="30"/>
      <c r="HU160" s="30"/>
      <c r="HV160" s="30"/>
      <c r="HW160" s="30"/>
    </row>
    <row r="161" spans="1:231" x14ac:dyDescent="0.3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row>
    <row r="162" spans="1:231" x14ac:dyDescent="0.3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c r="HS162" s="30"/>
      <c r="HT162" s="30"/>
      <c r="HU162" s="30"/>
      <c r="HV162" s="30"/>
      <c r="HW162" s="30"/>
    </row>
    <row r="163" spans="1:231" x14ac:dyDescent="0.3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c r="HS163" s="30"/>
      <c r="HT163" s="30"/>
      <c r="HU163" s="30"/>
      <c r="HV163" s="30"/>
      <c r="HW163" s="30"/>
    </row>
    <row r="164" spans="1:231" x14ac:dyDescent="0.3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c r="HS164" s="30"/>
      <c r="HT164" s="30"/>
      <c r="HU164" s="30"/>
      <c r="HV164" s="30"/>
      <c r="HW164" s="30"/>
    </row>
    <row r="165" spans="1:231" x14ac:dyDescent="0.3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c r="HS165" s="30"/>
      <c r="HT165" s="30"/>
      <c r="HU165" s="30"/>
      <c r="HV165" s="30"/>
      <c r="HW165" s="30"/>
    </row>
    <row r="166" spans="1:231" x14ac:dyDescent="0.3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row>
    <row r="167" spans="1:231" x14ac:dyDescent="0.3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c r="HS167" s="30"/>
      <c r="HT167" s="30"/>
      <c r="HU167" s="30"/>
      <c r="HV167" s="30"/>
      <c r="HW167" s="30"/>
    </row>
    <row r="168" spans="1:231" x14ac:dyDescent="0.3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c r="HS168" s="30"/>
      <c r="HT168" s="30"/>
      <c r="HU168" s="30"/>
      <c r="HV168" s="30"/>
      <c r="HW168" s="30"/>
    </row>
    <row r="169" spans="1:231" x14ac:dyDescent="0.3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row>
    <row r="170" spans="1:231" x14ac:dyDescent="0.3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c r="HS170" s="30"/>
      <c r="HT170" s="30"/>
      <c r="HU170" s="30"/>
      <c r="HV170" s="30"/>
      <c r="HW170" s="30"/>
    </row>
    <row r="171" spans="1:231" x14ac:dyDescent="0.3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row>
    <row r="172" spans="1:231" x14ac:dyDescent="0.3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c r="HS172" s="30"/>
      <c r="HT172" s="30"/>
      <c r="HU172" s="30"/>
      <c r="HV172" s="30"/>
      <c r="HW172" s="30"/>
    </row>
    <row r="173" spans="1:231" x14ac:dyDescent="0.3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c r="HS173" s="30"/>
      <c r="HT173" s="30"/>
      <c r="HU173" s="30"/>
      <c r="HV173" s="30"/>
      <c r="HW173" s="30"/>
    </row>
  </sheetData>
  <pageMargins left="0.23622047244094491" right="3.937007874015748E-2" top="0.19685039370078741" bottom="0.19685039370078741" header="0.11811023622047245" footer="0.11811023622047245"/>
  <pageSetup paperSize="9" scale="3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8 D A A B Q S w M E F A A C A A g A c n n q W g a d 2 5 a l A A A A 9 g A A A B I A H A B D b 2 5 m a W c v U G F j a 2 F n Z S 5 4 b W w g o h g A K K A U A A A A A A A A A A A A A A A A A A A A A A A A A A A A h Y + x D o I w G I R f h X S n L W U h 5 K c M J k 6 S G E 2 M K y k F G q G Y t l j e z c F H 8 h X E K O r m e H f f J X f 3 6 w 3 y q e + C i z R W D T p D E a Y o k F o M l d J N h k Z X h w n K O W x L c S o b G c y w t u l k V Y Z a 5 8 4 p I d 5 7 7 G M 8 m I Y w S i N y L D Z 7 0 c q + D J W 2 r t R C o k + r + t 9 C H A 6 v M Z z h K G Y 4 Z g m m Q B Y T C q W / A J v 3 P t M f E 1 Z j 5 0 Y j e W 3 C 9 Q 7 I I o G 8 P / A H U E s D B B Q A A g A I A H J 5 6 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e e p a Q J 7 N D 9 g A A A B C A Q A A E w A c A E Z v c m 1 1 b G F z L 1 N l Y 3 R p b 2 4 x L m 0 g o h g A K K A U A A A A A A A A A A A A A A A A A A A A A A A A A A A A b Y 6 x a s N A E E R 7 g f 5 h u T Q 2 C C e q Q j C u h A s 3 J i B B C u P i f F 7 j i 3 W 3 Y f c u K A h 9 k L 5 D P x Y p a h K c b Q a G N 7 M j a I I l D + W s + T p N 0 k S u m v E M l T 7 V q O N z / p S / w A Z q D G k C 4 5 U U 2 e D o b B u D 9 a q I z O j D G / H t R H R b L N v D X j v c q N 9 5 d e w O B f k w g s d s r n l Q 1 d c H g q O z v d i h V 2 P h T 2 J V s f Z y I X Y F 1 d H 5 i Z L F / D R r W 7 V 1 V m T a b M g b Z D / 0 q D I I U 1 f A J n Q Z t G p X 7 v Z 3 Z j n 0 b O / Z V 6 Z 3 D A K f y E E e h Y z V s f l D d c s 0 s f 7 / 1 e t v U E s B A i 0 A F A A C A A g A c n n q W g a d 2 5 a l A A A A 9 g A A A B I A A A A A A A A A A A A A A A A A A A A A A E N v b m Z p Z y 9 Q Y W N r Y W d l L n h t b F B L A Q I t A B Q A A g A I A H J 5 6 l o P y u m r p A A A A O k A A A A T A A A A A A A A A A A A A A A A A P E A A A B b Q 2 9 u d G V u d F 9 U e X B l c 1 0 u e G 1 s U E s B A i 0 A F A A C A A g A c n n q W k C e z Q / Y A A A A Q g E A A B M A A A A A A A A A A A A A A A A A 4 g E A A E Z v c m 1 1 b G F z L 1 N l Y 3 R p b 2 4 x L m 1 Q S w U G A A A A A A M A A w D C A A A A B 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f Q o A A A A A A A B b C 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V h d T c x M D E 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j E 3 Y 2 I z Y z M t Y 2 M z M C 0 0 N z l h L T l j N D Y t N W I x M 2 V j Y T E 4 N j Y y 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k i I C 8 + P E V u d H J 5 I F R 5 c G U 9 I k Z p b G x F c n J v c k N v Z G U i I F Z h b H V l P S J z V W 5 r b m 9 3 b i I g L z 4 8 R W 5 0 c n k g V H l w Z T 0 i R m l s b E V y c m 9 y Q 2 9 1 b n Q i I F Z h b H V l P S J s M C I g L z 4 8 R W 5 0 c n k g V H l w Z T 0 i R m l s b E x h c 3 R V c G R h d G V k I i B W Y W x 1 Z T 0 i Z D I w M j U t M D c t M T B U M D k 6 M j A 6 N D M u O T M y M D U 2 M V o i I C 8 + P E V u d H J 5 I F R 5 c G U 9 I k Z p b G x D b 2 x 1 b W 5 U e X B l c y I g V m F s d W U 9 I n N C Z 1 l H Q m c 9 P S I g L z 4 8 R W 5 0 c n k g V H l w Z T 0 i R m l s b E N v b H V t b k 5 h b W V z I i B W Y W x 1 Z T 0 i c 1 s m c X V v d D t F b W l z c 2 l v b i B j b 2 5 j Z X J u w 6 l l J n F 1 b 3 Q 7 L C Z x d W 9 0 O 0 l T S U 4 m c X V v d D s s J n F 1 b 3 Q 7 U 8 O p c m l l J n F 1 b 3 Q 7 L C Z x d W 9 0 O 1 B y b 2 p l d H M g d m V y d H M v c 2 9 j a W F 1 e 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h Y m x l Y X U 3 M T A x O S 9 B d X R v U m V t b 3 Z l Z E N v b H V t b n M x L n t F b W l z c 2 l v b i B j b 2 5 j Z X J u w 6 l l L D B 9 J n F 1 b 3 Q 7 L C Z x d W 9 0 O 1 N l Y 3 R p b 2 4 x L 1 R h Y m x l Y X U 3 M T A x O S 9 B d X R v U m V t b 3 Z l Z E N v b H V t b n M x L n t J U 0 l O L D F 9 J n F 1 b 3 Q 7 L C Z x d W 9 0 O 1 N l Y 3 R p b 2 4 x L 1 R h Y m x l Y X U 3 M T A x O S 9 B d X R v U m V t b 3 Z l Z E N v b H V t b n M x L n t T w 6 l y a W U s M n 0 m c X V v d D s s J n F 1 b 3 Q 7 U 2 V j d G l v b j E v V G F i b G V h d T c x M D E 5 L 0 F 1 d G 9 S Z W 1 v d m V k Q 2 9 s d W 1 u c z E u e 1 B y b 2 p l d H M g d m V y d H M v c 2 9 j a W F 1 e C w z f S Z x d W 9 0 O 1 0 s J n F 1 b 3 Q 7 Q 2 9 s d W 1 u Q 2 9 1 b n Q m c X V v d D s 6 N C w m c X V v d D t L Z X l D b 2 x 1 b W 5 O Y W 1 l c y Z x d W 9 0 O z p b X S w m c X V v d D t D b 2 x 1 b W 5 J Z G V u d G l 0 a W V z J n F 1 b 3 Q 7 O l s m c X V v d D t T Z W N 0 a W 9 u M S 9 U Y W J s Z W F 1 N z E w M T k v Q X V 0 b 1 J l b W 9 2 Z W R D b 2 x 1 b W 5 z M S 5 7 R W 1 p c 3 N p b 2 4 g Y 2 9 u Y 2 V y b s O p Z S w w f S Z x d W 9 0 O y w m c X V v d D t T Z W N 0 a W 9 u M S 9 U Y W J s Z W F 1 N z E w M T k v Q X V 0 b 1 J l b W 9 2 Z W R D b 2 x 1 b W 5 z M S 5 7 S V N J T i w x f S Z x d W 9 0 O y w m c X V v d D t T Z W N 0 a W 9 u M S 9 U Y W J s Z W F 1 N z E w M T k v Q X V 0 b 1 J l b W 9 2 Z W R D b 2 x 1 b W 5 z M S 5 7 U 8 O p c m l l L D J 9 J n F 1 b 3 Q 7 L C Z x d W 9 0 O 1 N l Y 3 R p b 2 4 x L 1 R h Y m x l Y X U 3 M T A x O S 9 B d X R v U m V t b 3 Z l Z E N v b H V t b n M x L n t Q c m 9 q Z X R z I H Z l c n R z L 3 N v Y 2 l h d X g s M 3 0 m c X V v d D t d L C Z x d W 9 0 O 1 J l b G F 0 a W 9 u c 2 h p c E l u Z m 8 m c X V v d D s 6 W 1 1 9 I i A v P j w v U 3 R h Y m x l R W 5 0 c m l l c z 4 8 L 0 l 0 Z W 0 + P E l 0 Z W 0 + P E l 0 Z W 1 M b 2 N h d G l v b j 4 8 S X R l b V R 5 c G U + R m 9 y b X V s Y T w v S X R l b V R 5 c G U + P E l 0 Z W 1 Q Y X R o P l N l Y 3 R p b 2 4 x L 1 R h Y m x l Y X U 3 M T A x O S 9 T b 3 V y Y 2 U 8 L 0 l 0 Z W 1 Q Y X R o P j w v S X R l b U x v Y 2 F 0 a W 9 u P j x T d G F i b G V F b n R y a W V z I C 8 + P C 9 J d G V t P j x J d G V t P j x J d G V t T G 9 j Y X R p b 2 4 + P E l 0 Z W 1 U e X B l P k Z v c m 1 1 b G E 8 L 0 l 0 Z W 1 U e X B l P j x J d G V t U G F 0 a D 5 T Z W N 0 a W 9 u M S 9 U Y W J s Z W F 1 N z E w M T k v V H l w Z S U y M G 1 v Z G l m a S V D M y V B O T w v S X R l b V B h d G g + P C 9 J d G V t T G 9 j Y X R p b 2 4 + P F N 0 Y W J s Z U V u d H J p Z X M g L z 4 8 L 0 l 0 Z W 0 + P C 9 J d G V t c z 4 8 L 0 x v Y 2 F s U G F j a 2 F n Z U 1 l d G F k Y X R h R m l s Z T 4 W A A A A U E s F B g A A A A A A A A A A A A A A A A A A A A A A A N o A A A A B A A A A 0 I y d 3 w E V 0 R G M e g D A T 8 K X 6 w E A A A A X Z a F q F X H W Q 6 0 i 3 3 b f n w Z h A A A A A A I A A A A A A A N m A A D A A A A A E A A A A O s C z 7 j N B M k Q U z U 1 W l f h a c w A A A A A B I A A A K A A A A A Q A A A A K / 4 O c f n p J P a 7 z u G n z g H b + F A A A A D U B R 4 A U C O K a g A 9 w z 1 9 o t E K 4 s W T f R n c T 1 h M D 7 8 r w n Y d E w v k R t e z 7 / j n 7 f c + L S N Q I 5 y Q E S U 0 M e w 7 I R W 2 Q B l G x + 7 g 3 0 C R e I t I 8 M Y 1 s Q P J v 9 V o M R Q A A A C 9 m G A F x 4 / R e 0 u z 0 K I 5 o K 7 u p r g 4 H A = = < / D a t a M a s h u p > 
</file>

<file path=customXml/itemProps1.xml><?xml version="1.0" encoding="utf-8"?>
<ds:datastoreItem xmlns:ds="http://schemas.openxmlformats.org/officeDocument/2006/customXml" ds:itemID="{477D5BA5-72F5-4CB6-9387-9B8D571F70C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Liste OD et projets</vt:lpstr>
      <vt:lpstr>Alloc des projets</vt:lpstr>
      <vt:lpstr>Méthodo</vt:lpstr>
      <vt:lpstr>Impacts des projets</vt:lpstr>
      <vt:lpstr>Contribution aux ODD</vt:lpstr>
      <vt:lpstr>'Contribution aux ODD'!Zone_d_impression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Clara</dc:creator>
  <cp:lastModifiedBy>Alili, Rania</cp:lastModifiedBy>
  <dcterms:created xsi:type="dcterms:W3CDTF">2025-06-30T09:43:32Z</dcterms:created>
  <dcterms:modified xsi:type="dcterms:W3CDTF">2026-07-30T09:09:36Z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e1e3e5-28aa-42d2-a9d5-f117a2286530_Enabled">
    <vt:lpwstr>true</vt:lpwstr>
  </property>
  <property fmtid="{D5CDD505-2E9C-101B-9397-08002B2CF9AE}" pid="3" name="MSIP_Label_94e1e3e5-28aa-42d2-a9d5-f117a2286530_SetDate">
    <vt:lpwstr>2025-06-30T12:15:41Z</vt:lpwstr>
  </property>
  <property fmtid="{D5CDD505-2E9C-101B-9397-08002B2CF9AE}" pid="4" name="MSIP_Label_94e1e3e5-28aa-42d2-a9d5-f117a2286530_Method">
    <vt:lpwstr>Standard</vt:lpwstr>
  </property>
  <property fmtid="{D5CDD505-2E9C-101B-9397-08002B2CF9AE}" pid="5" name="MSIP_Label_94e1e3e5-28aa-42d2-a9d5-f117a2286530_Name">
    <vt:lpwstr>C2-Interne avec marquage</vt:lpwstr>
  </property>
  <property fmtid="{D5CDD505-2E9C-101B-9397-08002B2CF9AE}" pid="6" name="MSIP_Label_94e1e3e5-28aa-42d2-a9d5-f117a2286530_SiteId">
    <vt:lpwstr>6eab6365-8194-49c6-a4d0-e2d1a0fbeb74</vt:lpwstr>
  </property>
  <property fmtid="{D5CDD505-2E9C-101B-9397-08002B2CF9AE}" pid="7" name="MSIP_Label_94e1e3e5-28aa-42d2-a9d5-f117a2286530_ActionId">
    <vt:lpwstr>7a29cde0-f793-45ca-810e-075bb9c97079</vt:lpwstr>
  </property>
  <property fmtid="{D5CDD505-2E9C-101B-9397-08002B2CF9AE}" pid="8" name="MSIP_Label_94e1e3e5-28aa-42d2-a9d5-f117a2286530_ContentBits">
    <vt:lpwstr>2</vt:lpwstr>
  </property>
</Properties>
</file>