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3.xml" ContentType="application/vnd.openxmlformats-officedocument.drawing+xml"/>
  <Override PartName="/xl/tables/table4.xml" ContentType="application/vnd.openxmlformats-officedocument.spreadsheetml.table+xml"/>
  <Override PartName="/xl/drawings/drawing4.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U:\DFIN\DFINB\12-EMISSIONS PRETS\PR_GLOBAL\Green-Social-Theme Bond - Loan\Rapports Obligations durables\Rapport FY 2025\7. VDEF - Rapport allocations et impacts\"/>
    </mc:Choice>
  </mc:AlternateContent>
  <xr:revisionPtr revIDLastSave="0" documentId="13_ncr:1_{29E8040A-A954-4989-BC0C-2E7F12EC2C3C}" xr6:coauthVersionLast="47" xr6:coauthVersionMax="47" xr10:uidLastSave="{00000000-0000-0000-0000-000000000000}"/>
  <bookViews>
    <workbookView xWindow="-28920" yWindow="-120" windowWidth="29040" windowHeight="17520" xr2:uid="{9FC1B964-3D36-4BA0-B0D9-6CB19319D9EE}"/>
  </bookViews>
  <sheets>
    <sheet name="List of SBs and projects" sheetId="2" r:id="rId1"/>
    <sheet name="Allocation" sheetId="3" r:id="rId2"/>
    <sheet name="Methodology" sheetId="4" r:id="rId3"/>
    <sheet name="Impacts" sheetId="5" r:id="rId4"/>
    <sheet name="SDG Contribution  " sheetId="6" r:id="rId5"/>
  </sheets>
  <definedNames>
    <definedName name="__123Graph_C" hidden="1">#REF!</definedName>
    <definedName name="__FDS_HYPERLINK_TOGGLE_STATE__" hidden="1">"ON"</definedName>
    <definedName name="__IntlFixup" hidden="1">TRUE</definedName>
    <definedName name="__IntlFixupTable" hidden="1">#REF!</definedName>
    <definedName name="__xlfn.BAHTTEXT" hidden="1">#NAME?</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dat1996">#REF!</definedName>
    <definedName name="_dat1997">#REF!</definedName>
    <definedName name="_dat1998">#REF!</definedName>
    <definedName name="_dat1999">#REF!</definedName>
    <definedName name="_ExP1">#REF!</definedName>
    <definedName name="_ExP10">#REF!</definedName>
    <definedName name="_ExP11">#REF!</definedName>
    <definedName name="_ExP12">#REF!</definedName>
    <definedName name="_ExP13">#REF!</definedName>
    <definedName name="_ExP14">#REF!</definedName>
    <definedName name="_ExP15">#REF!</definedName>
    <definedName name="_ExP16">#REF!</definedName>
    <definedName name="_ExP17">#REF!</definedName>
    <definedName name="_ExP18">#REF!</definedName>
    <definedName name="_ExP19">#REF!</definedName>
    <definedName name="_ExP2">#REF!</definedName>
    <definedName name="_ExP20">#REF!</definedName>
    <definedName name="_ExP21">#REF!</definedName>
    <definedName name="_ExP22">#REF!</definedName>
    <definedName name="_ExP23">#REF!</definedName>
    <definedName name="_ExP24">#REF!</definedName>
    <definedName name="_ExP25">#REF!</definedName>
    <definedName name="_ExP26">#REF!</definedName>
    <definedName name="_ExP27">#REF!</definedName>
    <definedName name="_ExP3">#REF!</definedName>
    <definedName name="_ExP4">#REF!</definedName>
    <definedName name="_ExP5">#REF!</definedName>
    <definedName name="_ExP6">#REF!</definedName>
    <definedName name="_ExP7">#REF!</definedName>
    <definedName name="_ExP8">#REF!</definedName>
    <definedName name="_ExP9">#REF!</definedName>
    <definedName name="_ExR1">#REF!</definedName>
    <definedName name="_ExR2">#REF!</definedName>
    <definedName name="_ExR3">#REF!</definedName>
    <definedName name="_ExR4">#REF!</definedName>
    <definedName name="_xlnm._FilterDatabase" localSheetId="1" hidden="1">Allocation!$G$17:$O$59</definedName>
    <definedName name="_xlnm._FilterDatabase" localSheetId="0" hidden="1">'List of SBs and projects'!$B$24:$J$127</definedName>
    <definedName name="_Fin1">#REF!</definedName>
    <definedName name="_Fin2">#REF!</definedName>
    <definedName name="_Imp2">#REF!,#REF!,#REF!,#REF!,#REF!</definedName>
    <definedName name="_Imp3">#REF!,#REF!,#REF!,#REF!,#REF!,#REF!</definedName>
    <definedName name="_IPC1" localSheetId="4">#REF!</definedName>
    <definedName name="_IPC1">#REF!</definedName>
    <definedName name="_IPC10" localSheetId="4">#REF!</definedName>
    <definedName name="_IPC10">#REF!</definedName>
    <definedName name="_ipc11" localSheetId="4">#REF!</definedName>
    <definedName name="_ipc11">#REF!</definedName>
    <definedName name="_ipc2" localSheetId="4">#REF!</definedName>
    <definedName name="_ipc2">#REF!</definedName>
    <definedName name="_IPC3" localSheetId="4">#REF!</definedName>
    <definedName name="_IPC3">#REF!</definedName>
    <definedName name="_IPC4" localSheetId="4">#REF!</definedName>
    <definedName name="_IPC4">#REF!</definedName>
    <definedName name="_IPC5" localSheetId="4">#REF!</definedName>
    <definedName name="_IPC5">#REF!</definedName>
    <definedName name="_IPC6" localSheetId="4">#REF!</definedName>
    <definedName name="_IPC6">#REF!</definedName>
    <definedName name="_IPC7" localSheetId="4">#REF!</definedName>
    <definedName name="_IPC7">#REF!</definedName>
    <definedName name="_IPC8" localSheetId="4">#REF!</definedName>
    <definedName name="_IPC8">#REF!</definedName>
    <definedName name="_IPC9" localSheetId="4">#REF!</definedName>
    <definedName name="_IPC9">#REF!</definedName>
    <definedName name="_Order1" hidden="1">255</definedName>
    <definedName name="_Order2" hidden="1">255</definedName>
    <definedName name="_sf1" localSheetId="4">#REF!</definedName>
    <definedName name="_sf1">#REF!</definedName>
    <definedName name="_sf10" localSheetId="4">#REF!</definedName>
    <definedName name="_sf10">#REF!</definedName>
    <definedName name="_sf11" localSheetId="4">#REF!</definedName>
    <definedName name="_sf11">#REF!</definedName>
    <definedName name="_sf2" localSheetId="4">#REF!</definedName>
    <definedName name="_sf2">#REF!</definedName>
    <definedName name="_sf3" localSheetId="4">#REF!</definedName>
    <definedName name="_sf3">#REF!</definedName>
    <definedName name="_sf4" localSheetId="4">#REF!</definedName>
    <definedName name="_sf4">#REF!</definedName>
    <definedName name="_sf5" localSheetId="4">#REF!</definedName>
    <definedName name="_sf5">#REF!</definedName>
    <definedName name="_sf6" localSheetId="4">#REF!</definedName>
    <definedName name="_sf6">#REF!</definedName>
    <definedName name="_sf7" localSheetId="4">#REF!</definedName>
    <definedName name="_sf7">#REF!</definedName>
    <definedName name="_sf8" localSheetId="4">#REF!</definedName>
    <definedName name="_sf8">#REF!</definedName>
    <definedName name="_sf9" localSheetId="4">#REF!</definedName>
    <definedName name="_sf9">#REF!</definedName>
    <definedName name="_TRI10">#REF!</definedName>
    <definedName name="_use1">#REF!</definedName>
    <definedName name="_use10">#REF!</definedName>
    <definedName name="_use2">#REF!</definedName>
    <definedName name="_use3">#REF!</definedName>
    <definedName name="_use4">#REF!</definedName>
    <definedName name="_use5">#REF!</definedName>
    <definedName name="_use6">#REF!</definedName>
    <definedName name="_use7">#REF!</definedName>
    <definedName name="_use8">#REF!</definedName>
    <definedName name="_use9">#REF!</definedName>
    <definedName name="a" localSheetId="4">#REF!</definedName>
    <definedName name="a">#REF!</definedName>
    <definedName name="à" localSheetId="1" hidden="1">{#N/A,#N/A,FALSE,"Centrale Géo";#N/A,#N/A,FALSE,"Gémeaux";#N/A,#N/A,FALSE,"Clos la Garenne";#N/A,#N/A,FALSE,"ADEF";#N/A,#N/A,FALSE,"Réseau"}</definedName>
    <definedName name="à" localSheetId="3" hidden="1">{#N/A,#N/A,FALSE,"Centrale Géo";#N/A,#N/A,FALSE,"Gémeaux";#N/A,#N/A,FALSE,"Clos la Garenne";#N/A,#N/A,FALSE,"ADEF";#N/A,#N/A,FALSE,"Réseau"}</definedName>
    <definedName name="à" localSheetId="0" hidden="1">{#N/A,#N/A,FALSE,"Centrale Géo";#N/A,#N/A,FALSE,"Gémeaux";#N/A,#N/A,FALSE,"Clos la Garenne";#N/A,#N/A,FALSE,"ADEF";#N/A,#N/A,FALSE,"Réseau"}</definedName>
    <definedName name="à" localSheetId="2" hidden="1">{#N/A,#N/A,FALSE,"Centrale Géo";#N/A,#N/A,FALSE,"Gémeaux";#N/A,#N/A,FALSE,"Clos la Garenne";#N/A,#N/A,FALSE,"ADEF";#N/A,#N/A,FALSE,"Réseau"}</definedName>
    <definedName name="à" localSheetId="4" hidden="1">{#N/A,#N/A,FALSE,"Centrale Géo";#N/A,#N/A,FALSE,"Gémeaux";#N/A,#N/A,FALSE,"Clos la Garenne";#N/A,#N/A,FALSE,"ADEF";#N/A,#N/A,FALSE,"Réseau"}</definedName>
    <definedName name="à" hidden="1">{#N/A,#N/A,FALSE,"Centrale Géo";#N/A,#N/A,FALSE,"Gémeaux";#N/A,#N/A,FALSE,"Clos la Garenne";#N/A,#N/A,FALSE,"ADEF";#N/A,#N/A,FALSE,"Réseau"}</definedName>
    <definedName name="aaaaa" localSheetId="1" hidden="1">{"'Feuil1'!$A$1:$Y$50"}</definedName>
    <definedName name="aaaaa" localSheetId="3" hidden="1">{"'Feuil1'!$A$1:$Y$50"}</definedName>
    <definedName name="aaaaa" localSheetId="0" hidden="1">{"'Feuil1'!$A$1:$Y$50"}</definedName>
    <definedName name="aaaaa" localSheetId="2" hidden="1">{"'Feuil1'!$A$1:$Y$50"}</definedName>
    <definedName name="aaaaa" localSheetId="4" hidden="1">{"'Feuil1'!$A$1:$Y$50"}</definedName>
    <definedName name="aaaaa" hidden="1">{"'Feuil1'!$A$1:$Y$50"}</definedName>
    <definedName name="abc" hidden="1">#REF!</definedName>
    <definedName name="Accounts">#REF!</definedName>
    <definedName name="Actifs">#REF!</definedName>
    <definedName name="Add_Capex">#REF!</definedName>
    <definedName name="Add_NDP">#REF!</definedName>
    <definedName name="Add_NOI">#REF!</definedName>
    <definedName name="Addr_CFM">#REF!</definedName>
    <definedName name="Address">#REF!</definedName>
    <definedName name="Address_1">#REF!</definedName>
    <definedName name="Address_2">#REF!</definedName>
    <definedName name="Anglet" localSheetId="4" hidden="1">#REF!</definedName>
    <definedName name="Anglet" hidden="1">#REF!</definedName>
    <definedName name="ANNEE">#REF!</definedName>
    <definedName name="Annees">#REF!</definedName>
    <definedName name="anscount" hidden="1">1</definedName>
    <definedName name="Area">#REF!</definedName>
    <definedName name="Area1">#REF!</definedName>
    <definedName name="Area10">#REF!</definedName>
    <definedName name="Area2">#REF!</definedName>
    <definedName name="area3">#REF!</definedName>
    <definedName name="area4">#REF!</definedName>
    <definedName name="area5">#REF!</definedName>
    <definedName name="area6">#REF!</definedName>
    <definedName name="area7">#REF!</definedName>
    <definedName name="area8">#REF!</definedName>
    <definedName name="area9">#REF!</definedName>
    <definedName name="areas">#REF!</definedName>
    <definedName name="ARRETE">#REF!</definedName>
    <definedName name="AS2DocOpenMode" hidden="1">"AS2DocumentEdit"</definedName>
    <definedName name="assetlife">#REF!</definedName>
    <definedName name="Assumptions" localSheetId="4">#REF!</definedName>
    <definedName name="Assumptions">#REF!</definedName>
    <definedName name="auto_sizing" localSheetId="4">#REF!</definedName>
    <definedName name="auto_sizing">#REF!</definedName>
    <definedName name="auto_sizing_copy" localSheetId="4">#REF!</definedName>
    <definedName name="auto_sizing_copy">#REF!</definedName>
    <definedName name="aze" hidden="1">IF(COUNTA(#REF!)=0,0,INDEX(#REF!,MATCH(ROW(#REF!),#REF!,TRUE)))+1</definedName>
    <definedName name="bank" localSheetId="4">#REF!</definedName>
    <definedName name="bank">#REF!</definedName>
    <definedName name="base">#REF!</definedName>
    <definedName name="_xlnm.Database">#REF!</definedName>
    <definedName name="Base_rental_stream_analysis" localSheetId="4">#REF!</definedName>
    <definedName name="Base_rental_stream_analysis">#REF!</definedName>
    <definedName name="base1">#REF!</definedName>
    <definedName name="base4">#REF!</definedName>
    <definedName name="base5">#REF!</definedName>
    <definedName name="bbb" localSheetId="1" hidden="1">{"'Feuil1'!$A$1:$Y$50"}</definedName>
    <definedName name="bbb" localSheetId="3" hidden="1">{"'Feuil1'!$A$1:$Y$50"}</definedName>
    <definedName name="bbb" localSheetId="0" hidden="1">{"'Feuil1'!$A$1:$Y$50"}</definedName>
    <definedName name="bbb" localSheetId="2" hidden="1">{"'Feuil1'!$A$1:$Y$50"}</definedName>
    <definedName name="bbb" localSheetId="4" hidden="1">{"'Feuil1'!$A$1:$Y$50"}</definedName>
    <definedName name="bbb" hidden="1">{"'Feuil1'!$A$1:$Y$50"}</definedName>
    <definedName name="BdBranches">#REF!</definedName>
    <definedName name="BdD" localSheetId="4">#REF!</definedName>
    <definedName name="BdD">#REF!</definedName>
    <definedName name="BdDic" localSheetId="4">#REF!</definedName>
    <definedName name="BdDic">#REF!</definedName>
    <definedName name="Bldg_Rating">#REF!</definedName>
    <definedName name="Broker">#REF!</definedName>
    <definedName name="CA">#REF!</definedName>
    <definedName name="Capex">#REF!</definedName>
    <definedName name="CASHFLOW" localSheetId="4">#REF!</definedName>
    <definedName name="CASHFLOW">#REF!</definedName>
    <definedName name="ccc" localSheetId="1" hidden="1">{"'Feuil1'!$A$1:$Y$50"}</definedName>
    <definedName name="ccc" localSheetId="3" hidden="1">{"'Feuil1'!$A$1:$Y$50"}</definedName>
    <definedName name="ccc" localSheetId="0" hidden="1">{"'Feuil1'!$A$1:$Y$50"}</definedName>
    <definedName name="ccc" localSheetId="2" hidden="1">{"'Feuil1'!$A$1:$Y$50"}</definedName>
    <definedName name="ccc" localSheetId="4" hidden="1">{"'Feuil1'!$A$1:$Y$50"}</definedName>
    <definedName name="ccc" hidden="1">{"'Feuil1'!$A$1:$Y$50"}</definedName>
    <definedName name="Champ">#REF!</definedName>
    <definedName name="Champ2" localSheetId="4">#REF!</definedName>
    <definedName name="Champ2">#REF!</definedName>
    <definedName name="chiffre">#REF!</definedName>
    <definedName name="City">#REF!</definedName>
    <definedName name="classif">#REF!</definedName>
    <definedName name="classif4">#REF!</definedName>
    <definedName name="classif5">#REF!</definedName>
    <definedName name="closingdate">#REF!</definedName>
    <definedName name="CODE_EUROSTAT_RANGE">OFFSET(#REF!,1,0,COUNTA(#REF!))</definedName>
    <definedName name="Completion">#REF!</definedName>
    <definedName name="corpPPA_indexation">#REF!</definedName>
    <definedName name="corpPPA_indextype">#REF!</definedName>
    <definedName name="corpPPA_infl">#REF!</definedName>
    <definedName name="corpPPA_length">#REF!</definedName>
    <definedName name="corpPPA_scenario">#REF!</definedName>
    <definedName name="Costeconstr">#REF!</definedName>
    <definedName name="CREPPA_scenario">#REF!</definedName>
    <definedName name="CritereGB">#REF!</definedName>
    <definedName name="D" localSheetId="1">MATCH(0.01,End_Bal,-1)+1</definedName>
    <definedName name="D" localSheetId="3">MATCH(0.01,End_Bal,-1)+1</definedName>
    <definedName name="D" localSheetId="2">MATCH(0.01,End_Bal,-1)+1</definedName>
    <definedName name="D" localSheetId="4">MATCH(0.01,End_Bal,-1)+1</definedName>
    <definedName name="D">MATCH(0.01,End_Bal,-1)+1</definedName>
    <definedName name="DATA_RANGE">OFFSET(#REF!,1,0,COUNTA(#REF!))</definedName>
    <definedName name="datab">#REF!</definedName>
    <definedName name="DATE">#REF!</definedName>
    <definedName name="date1" localSheetId="4">#REF!</definedName>
    <definedName name="date1">#REF!</definedName>
    <definedName name="datesoblig" localSheetId="4">#REF!</definedName>
    <definedName name="datesoblig">#REF!</definedName>
    <definedName name="debt_sizing" localSheetId="4">#REF!</definedName>
    <definedName name="debt_sizing">#REF!</definedName>
    <definedName name="def" localSheetId="4" hidden="1">#REF!</definedName>
    <definedName name="def" hidden="1">#REF!</definedName>
    <definedName name="Direction_investisseur" localSheetId="4">#REF!</definedName>
    <definedName name="Direction_investisseur">#REF!</definedName>
    <definedName name="DISCOUNTR_SCENARIO_RANGE">OFFSET(#REF!,1,0,COUNTA(#REF!)-1)</definedName>
    <definedName name="DOMAINES">#REF!</definedName>
    <definedName name="donnee">#REF!</definedName>
    <definedName name="Downtime">#REF!</definedName>
    <definedName name="DScase">#REF!</definedName>
    <definedName name="DurAmGOCOMPL">#REF!</definedName>
    <definedName name="DURE">#REF!</definedName>
    <definedName name="e">6.55957</definedName>
    <definedName name="eee">#REF!</definedName>
    <definedName name="END_YEAR_RANGE">OFFSET(#REF!,1,0,COUNT(#REF!)+1)</definedName>
    <definedName name="ENSEMBLE">#REF!</definedName>
    <definedName name="entetab" localSheetId="4">#REF!</definedName>
    <definedName name="entetab">#REF!</definedName>
    <definedName name="ENTITE_P" localSheetId="4">#REF!</definedName>
    <definedName name="ENTITE_P">#REF!</definedName>
    <definedName name="Equi_RENT" localSheetId="4">#REF!</definedName>
    <definedName name="Equi_RENT">#REF!</definedName>
    <definedName name="Equi_RES" localSheetId="4">#REF!</definedName>
    <definedName name="Equi_RES">#REF!</definedName>
    <definedName name="Equi_STRATEGY" localSheetId="4">#REF!</definedName>
    <definedName name="Equi_STRATEGY">#REF!</definedName>
    <definedName name="EtpConst">#REF!</definedName>
    <definedName name="EtpProdChal">#REF!</definedName>
    <definedName name="EtpProdElec">#REF!</definedName>
    <definedName name="Euro" localSheetId="4">#REF!</definedName>
    <definedName name="Euro">#REF!</definedName>
    <definedName name="ExCD1">#REF!</definedName>
    <definedName name="ExCD2">#REF!</definedName>
    <definedName name="ExCD3">#REF!</definedName>
    <definedName name="ExCD4">#REF!</definedName>
    <definedName name="ExCDH1">#REF!,#REF!,#REF!</definedName>
    <definedName name="ExCDH2">#REF!</definedName>
    <definedName name="ExCDIR">#REF!</definedName>
    <definedName name="ExCF1">#REF!</definedName>
    <definedName name="ExCF2">#REF!</definedName>
    <definedName name="ExCF3">#REF!</definedName>
    <definedName name="ExCF4">#REF!</definedName>
    <definedName name="ExCFH1">#REF!,#REF!,#REF!</definedName>
    <definedName name="ExCFH2">#REF!</definedName>
    <definedName name="ExCFIR">#REF!</definedName>
    <definedName name="ExitPrice">#REF!</definedName>
    <definedName name="ExJD1">#REF!</definedName>
    <definedName name="ExJD2">#REF!</definedName>
    <definedName name="ExJD3">#REF!</definedName>
    <definedName name="ExJD4">#REF!</definedName>
    <definedName name="ExJDH1">#REF!,#REF!,#REF!</definedName>
    <definedName name="ExJDH2">#REF!</definedName>
    <definedName name="ExJDIR">#REF!</definedName>
    <definedName name="export">#REF!</definedName>
    <definedName name="ExRH1">#REF!,#REF!,#REF!</definedName>
    <definedName name="ExRH2">#REF!</definedName>
    <definedName name="ExRIR">#REF!</definedName>
    <definedName name="ExSC">#REF!</definedName>
    <definedName name="ExSD1">#REF!</definedName>
    <definedName name="ExSD2">#REF!</definedName>
    <definedName name="ExSD3">#REF!</definedName>
    <definedName name="ExSD4">#REF!</definedName>
    <definedName name="ExSDH1">#REF!,#REF!,#REF!</definedName>
    <definedName name="ExSDH2">#REF!</definedName>
    <definedName name="ExSDIR">#REF!</definedName>
    <definedName name="External_Parking">#REF!</definedName>
    <definedName name="financing_active">#REF!</definedName>
    <definedName name="financing_amount">#REF!</definedName>
    <definedName name="financing_date">#REF!</definedName>
    <definedName name="FLOW_TYPE_RANGE">OFFSET(#REF!,1,0,COUNTA(#REF!))</definedName>
    <definedName name="_xlnm.Recorder" localSheetId="4">#REF!</definedName>
    <definedName name="_xlnm.Recorder">#REF!</definedName>
    <definedName name="Foy">#REF!</definedName>
    <definedName name="fr" localSheetId="1" hidden="1">{#N/A,#N/A,FALSE,"Centrale Géo";#N/A,#N/A,FALSE,"Gémeaux";#N/A,#N/A,FALSE,"Clos la Garenne";#N/A,#N/A,FALSE,"ADEF";#N/A,#N/A,FALSE,"Réseau"}</definedName>
    <definedName name="fr" localSheetId="3" hidden="1">{#N/A,#N/A,FALSE,"Centrale Géo";#N/A,#N/A,FALSE,"Gémeaux";#N/A,#N/A,FALSE,"Clos la Garenne";#N/A,#N/A,FALSE,"ADEF";#N/A,#N/A,FALSE,"Réseau"}</definedName>
    <definedName name="fr" localSheetId="0" hidden="1">{#N/A,#N/A,FALSE,"Centrale Géo";#N/A,#N/A,FALSE,"Gémeaux";#N/A,#N/A,FALSE,"Clos la Garenne";#N/A,#N/A,FALSE,"ADEF";#N/A,#N/A,FALSE,"Réseau"}</definedName>
    <definedName name="fr" localSheetId="2" hidden="1">{#N/A,#N/A,FALSE,"Centrale Géo";#N/A,#N/A,FALSE,"Gémeaux";#N/A,#N/A,FALSE,"Clos la Garenne";#N/A,#N/A,FALSE,"ADEF";#N/A,#N/A,FALSE,"Réseau"}</definedName>
    <definedName name="fr" localSheetId="4" hidden="1">{#N/A,#N/A,FALSE,"Centrale Géo";#N/A,#N/A,FALSE,"Gémeaux";#N/A,#N/A,FALSE,"Clos la Garenne";#N/A,#N/A,FALSE,"ADEF";#N/A,#N/A,FALSE,"Réseau"}</definedName>
    <definedName name="fr" hidden="1">{#N/A,#N/A,FALSE,"Centrale Géo";#N/A,#N/A,FALSE,"Gémeaux";#N/A,#N/A,FALSE,"Clos la Garenne";#N/A,#N/A,FALSE,"ADEF";#N/A,#N/A,FALSE,"Réseau"}</definedName>
    <definedName name="gearing">#REF!</definedName>
    <definedName name="Geco" localSheetId="4">#REF!</definedName>
    <definedName name="Geco">#REF!</definedName>
    <definedName name="Geo">#REF!</definedName>
    <definedName name="GEO_SHARE_RANGE">OFFSET(#REF!,1,0,COUNTA(#REF!))</definedName>
    <definedName name="GesChal">#REF!</definedName>
    <definedName name="GesElec">#REF!</definedName>
    <definedName name="Growth1" localSheetId="4">#REF!</definedName>
    <definedName name="Growth1">#REF!</definedName>
    <definedName name="Growth10" localSheetId="4">#REF!</definedName>
    <definedName name="Growth10">#REF!</definedName>
    <definedName name="Growth2" localSheetId="4">#REF!</definedName>
    <definedName name="Growth2">#REF!</definedName>
    <definedName name="Growth3" localSheetId="4">#REF!</definedName>
    <definedName name="Growth3">#REF!</definedName>
    <definedName name="Growth4" localSheetId="4">#REF!</definedName>
    <definedName name="Growth4">#REF!</definedName>
    <definedName name="Growth5" localSheetId="4">#REF!</definedName>
    <definedName name="Growth5">#REF!</definedName>
    <definedName name="Growth6" localSheetId="4">#REF!</definedName>
    <definedName name="Growth6">#REF!</definedName>
    <definedName name="Growth7" localSheetId="4">#REF!</definedName>
    <definedName name="Growth7">#REF!</definedName>
    <definedName name="Growth8" localSheetId="4">#REF!</definedName>
    <definedName name="Growth8">#REF!</definedName>
    <definedName name="Growth9" localSheetId="4">#REF!</definedName>
    <definedName name="Growth9">#REF!</definedName>
    <definedName name="H">#REF!,#REF!,#REF!,#REF!,#REF!,#REF!</definedName>
    <definedName name="H_AXIS_RANGE">OFFSET(#REF!,1,0,COUNTA(#REF!)-COUNTIF(#REF!,""))</definedName>
    <definedName name="Header1" localSheetId="4" hidden="1">IF(COUNTA(#REF!)=0,0,INDEX(#REF!,MATCH(ROW(#REF!),#REF!,TRUE)))+1</definedName>
    <definedName name="Header1" hidden="1">IF(COUNTA(#REF!)=0,0,INDEX(#REF!,MATCH(ROW(#REF!),#REF!,TRUE)))+1</definedName>
    <definedName name="Header2" localSheetId="4" hidden="1">#REF!-1 &amp; "." &amp; MAX(1,COUNTA(INDEX(#REF!,MATCH(#REF!-1,#REF!,FALSE)):#REF!))</definedName>
    <definedName name="Header2" hidden="1">#REF!-1 &amp; "." &amp; MAX(1,COUNTA(INDEX(#REF!,MATCH(#REF!-1,#REF!,FALSE)):#REF!))</definedName>
    <definedName name="HTML_CodePage" hidden="1">1252</definedName>
    <definedName name="HTML_Control" localSheetId="1" hidden="1">{"'Feuil1'!$A$1:$Y$50"}</definedName>
    <definedName name="HTML_Control" localSheetId="3" hidden="1">{"'Feuil1'!$A$1:$Y$50"}</definedName>
    <definedName name="HTML_Control" localSheetId="0" hidden="1">{"'Feuil1'!$A$1:$Y$50"}</definedName>
    <definedName name="HTML_Control" localSheetId="2" hidden="1">{"'Feuil1'!$A$1:$Y$50"}</definedName>
    <definedName name="HTML_Control" localSheetId="4" hidden="1">{"'Feuil1'!$A$1:$Y$50"}</definedName>
    <definedName name="HTML_Control" hidden="1">{"'Feuil1'!$A$1:$Y$50"}</definedName>
    <definedName name="HTML_Description" hidden="1">""</definedName>
    <definedName name="HTML_Email" hidden="1">""</definedName>
    <definedName name="HTML_Header" hidden="1">"Feuil1"</definedName>
    <definedName name="HTML_LastUpdate" hidden="1">"12/02/2003"</definedName>
    <definedName name="HTML_LineAfter" hidden="1">FALSE</definedName>
    <definedName name="HTML_LineBefore" hidden="1">FALSE</definedName>
    <definedName name="HTML_Name" hidden="1">"CGC"</definedName>
    <definedName name="HTML_OBDlg2" hidden="1">TRUE</definedName>
    <definedName name="HTML_OBDlg4" hidden="1">TRUE</definedName>
    <definedName name="HTML_OS" hidden="1">0</definedName>
    <definedName name="HTML_PathFile" hidden="1">"D:\B Martin\MonHTML.htm"</definedName>
    <definedName name="HTML_Title" hidden="1">"sch_proj_12mw"</definedName>
    <definedName name="IBI">#REF!</definedName>
    <definedName name="ID">#REF!</definedName>
    <definedName name="Immeubel" localSheetId="4">#REF!</definedName>
    <definedName name="Immeubel">#REF!</definedName>
    <definedName name="Immeuble" localSheetId="4">#REF!</definedName>
    <definedName name="Immeuble">#REF!</definedName>
    <definedName name="ImpNett01">#REF!,#REF!,#REF!,#REF!,#REF!,#REF!,#REF!,#REF!,#REF!,#REF!,#REF!,#REF!,#REF!,#REF!,#REF!,#REF!,#REF!,#REF!,#REF!,#REF!,#REF!,#REF!,#REF!,#REF!,#REF!,#REF!,#REF!</definedName>
    <definedName name="ImpNett02">#REF!,#REF!,#REF!,#REF!,#REF!,#REF!,#REF!,#REF!,#REF!,#REF!,#REF!,#REF!,#REF!,#REF!,#REF!,#REF!,#REF!,#REF!,#REF!,#REF!,#REF!,#REF!,#REF!,#REF!</definedName>
    <definedName name="ImpNett03">#REF!,#REF!,#REF!,#REF!,#REF!,#REF!,#REF!,#REF!,#REF!,#REF!,#REF!,#REF!,#REF!,#REF!,#REF!,#REF!</definedName>
    <definedName name="indextariff_activ">#REF!</definedName>
    <definedName name="indextariff_diff">#REF!</definedName>
    <definedName name="infl_scenar">#REF!</definedName>
    <definedName name="Inflation">#REF!</definedName>
    <definedName name="Inflation_timing">#REF!</definedName>
    <definedName name="Inflations">#REF!</definedName>
    <definedName name="INSTALLATION_SCENARIO_RANGE">OFFSET(#REF!,1,0,COUNTA(#REF!)-1)</definedName>
    <definedName name="Internal_Parking" localSheetId="4">#REF!</definedName>
    <definedName name="Internal_Parking">#REF!</definedName>
    <definedName name="Investment" localSheetId="4">#REF!</definedName>
    <definedName name="Investment">#REF!</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CCOUNT_CHANGE" hidden="1">"c413"</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IN" hidden="1">"XLL"</definedName>
    <definedName name="IQ_ADDITIONAL_NON_INT_INC_FDIC" hidden="1">"c6574"</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ENCY" hidden="1">"c8960"</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"c1471"</definedName>
    <definedName name="IQ_AMORTIZED_COST_FDIC" hidden="1">"c6426"</definedName>
    <definedName name="IQ_AMT_OUT" hidden="1">"c2145"</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ACT_OR_EST_CIQ" hidden="1">"c5068"</definedName>
    <definedName name="IQ_BV_OVER_SHARES" hidden="1">"c100"</definedName>
    <definedName name="IQ_BV_SHARE" hidden="1">"c100"</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Y" hidden="1">"c102"</definedName>
    <definedName name="IQ_CAL_Y_EST" hidden="1">"c6797"</definedName>
    <definedName name="IQ_CAL_Y_EST_CIQ" hidden="1">"c6809"</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IVIDENDS_NET_INCOME_FDIC" hidden="1">"c6738"</definedName>
    <definedName name="IQ_CASH_DUE_BANKS" hidden="1">"c118"</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_CIQ" hidden="1">"c4566"</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_CIQ" hidden="1">"c4576"</definedName>
    <definedName name="IQ_CASH_OPER_AP" hidden="1">"c8888"</definedName>
    <definedName name="IQ_CASH_OPER_AP_ABS" hidden="1">"c8907"</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SEGREG" hidden="1">"c123"</definedName>
    <definedName name="IQ_CASH_SHARE" hidden="1">"c1911"</definedName>
    <definedName name="IQ_CASH_ST" hidden="1">"c124"</definedName>
    <definedName name="IQ_CASH_ST_INVEST" hidden="1">"c124"</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MO_FDIC" hidden="1">"c6406"</definedName>
    <definedName name="IQ_COGS" hidden="1">"c175"</definedName>
    <definedName name="IQ_COLLATERAL_TYPE" hidden="1">"c8954"</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"c226"</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"c315"</definedName>
    <definedName name="IQ_DEFERRED_TAXES" hidden="1">"c147"</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S_FDIC" hidden="1">"c6523"</definedName>
    <definedName name="IQ_DESCRIPTION_LONG" hidden="1">"c322"</definedName>
    <definedName name="IQ_DEVELOP_LAND" hidden="1">"c323"</definedName>
    <definedName name="IQ_DIFF_LASTCLOSE_TARGET_PRICE" hidden="1">"c1854"</definedName>
    <definedName name="IQ_DIFF_LASTCLOSE_TARGET_PRICE_CIQ" hidden="1">"c4767"</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"c333"</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_CIQ" hidden="1">"c4803"</definedName>
    <definedName name="IQ_DISTRIBUTABLE_CASH_PAYOUT" hidden="1">"c3005"</definedName>
    <definedName name="IQ_DISTRIBUTABLE_CASH_SHARE" hidden="1">"c3003"</definedName>
    <definedName name="IQ_DISTRIBUTABLE_CASH_SHARE_ACT_OR_EST_CIQ" hidden="1">"c4811"</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"c360"</definedName>
    <definedName name="IQ_EBIT_SBC_ACT_OR_EST_CIQ" hidden="1">"c4841"</definedName>
    <definedName name="IQ_EBIT_SBC_GW_ACT_OR_EST_CIQ" hidden="1">"c4845"</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_CIQ" hidden="1">"c5060"</definedName>
    <definedName name="IQ_EBITDA_CAPEX_INT" hidden="1">"c368"</definedName>
    <definedName name="IQ_EBITDA_CAPEX_OVER_TOTAL_IE" hidden="1">"c368"</definedName>
    <definedName name="IQ_EBITDA_EQ_INC" hidden="1">"c3496"</definedName>
    <definedName name="IQ_EBITDA_EQ_INC_EXCL_SBC" hidden="1">"c3500"</definedName>
    <definedName name="IQ_EBITDA_EST" hidden="1">"c369"</definedName>
    <definedName name="IQ_EBITDA_EST_CIQ" hidden="1">"c3622"</definedName>
    <definedName name="IQ_EBITDA_EXCL_SBC" hidden="1">"c3081"</definedName>
    <definedName name="IQ_EBITDA_HIGH_EST" hidden="1">"c370"</definedName>
    <definedName name="IQ_EBITDA_HIGH_EST_CIQ" hidden="1">"c3624"</definedName>
    <definedName name="IQ_EBITDA_INT" hidden="1">"c373"</definedName>
    <definedName name="IQ_EBITDA_LOW_EST" hidden="1">"c371"</definedName>
    <definedName name="IQ_EBITDA_LOW_EST_CIQ" hidden="1">"c3625"</definedName>
    <definedName name="IQ_EBITDA_MARGIN" hidden="1">"c372"</definedName>
    <definedName name="IQ_EBITDA_MEDIAN_EST" hidden="1">"c1663"</definedName>
    <definedName name="IQ_EBITDA_MEDIAN_EST_CIQ" hidden="1">"c3623"</definedName>
    <definedName name="IQ_EBITDA_NUM_EST" hidden="1">"c374"</definedName>
    <definedName name="IQ_EBITDA_NUM_EST_CIQ" hidden="1">"c3626"</definedName>
    <definedName name="IQ_EBITDA_OVER_TOTAL_IE" hidden="1">"c373"</definedName>
    <definedName name="IQ_EBITDA_SBC_ACT_OR_EST_CIQ" hidden="1">"c4862"</definedName>
    <definedName name="IQ_EBITDA_STDDEV_EST" hidden="1">"c375"</definedName>
    <definedName name="IQ_EBITDA_STDDEV_EST_CIQ" hidden="1">"c3627"</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BC_ACT_OR_EST_CIQ" hidden="1">"c4875"</definedName>
    <definedName name="IQ_EBT_SBC_GW_ACT_OR_EST_CIQ" hidden="1">"c4879"</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"c84"</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_CIQ" hidden="1">"c5058"</definedName>
    <definedName name="IQ_EPS_AP" hidden="1">"c8880"</definedName>
    <definedName name="IQ_EPS_AP_ABS" hidden="1">"c8899"</definedName>
    <definedName name="IQ_EPS_EST" hidden="1">"c399"</definedName>
    <definedName name="IQ_EPS_EST_CIQ" hidden="1">"c4994"</definedName>
    <definedName name="IQ_EPS_GW_ACT_OR_EST_CIQ" hidden="1">"c5066"</definedName>
    <definedName name="IQ_EPS_GW_EST" hidden="1">"c1737"</definedName>
    <definedName name="IQ_EPS_GW_EST_CIQ" hidden="1">"c4723"</definedName>
    <definedName name="IQ_EPS_GW_HIGH_EST" hidden="1">"c1739"</definedName>
    <definedName name="IQ_EPS_GW_HIGH_EST_CIQ" hidden="1">"c4725"</definedName>
    <definedName name="IQ_EPS_GW_LOW_EST" hidden="1">"c1740"</definedName>
    <definedName name="IQ_EPS_GW_LOW_EST_CIQ" hidden="1">"c4726"</definedName>
    <definedName name="IQ_EPS_GW_MEDIAN_EST" hidden="1">"c1738"</definedName>
    <definedName name="IQ_EPS_GW_MEDIAN_EST_CIQ" hidden="1">"c4724"</definedName>
    <definedName name="IQ_EPS_GW_NUM_EST" hidden="1">"c1741"</definedName>
    <definedName name="IQ_EPS_GW_NUM_EST_CIQ" hidden="1">"c4727"</definedName>
    <definedName name="IQ_EPS_GW_STDDEV_EST" hidden="1">"c1742"</definedName>
    <definedName name="IQ_EPS_GW_STDDEV_EST_CIQ" hidden="1">"c4728"</definedName>
    <definedName name="IQ_EPS_HIGH_EST" hidden="1">"c400"</definedName>
    <definedName name="IQ_EPS_HIGH_EST_CIQ" hidden="1">"c4995"</definedName>
    <definedName name="IQ_EPS_LOW_EST" hidden="1">"c401"</definedName>
    <definedName name="IQ_EPS_LOW_EST_CIQ" hidden="1">"c4996"</definedName>
    <definedName name="IQ_EPS_MEDIAN_EST" hidden="1">"c1661"</definedName>
    <definedName name="IQ_EPS_MEDIAN_EST_CIQ" hidden="1">"c4997"</definedName>
    <definedName name="IQ_EPS_NAME_AP" hidden="1">"c8918"</definedName>
    <definedName name="IQ_EPS_NAME_AP_ABS" hidden="1">"c8937"</definedName>
    <definedName name="IQ_EPS_NORM" hidden="1">"c1902"</definedName>
    <definedName name="IQ_EPS_NORM_EST" hidden="1">"c2226"</definedName>
    <definedName name="IQ_EPS_NORM_EST_CIQ" hidden="1">"c4667"</definedName>
    <definedName name="IQ_EPS_NORM_HIGH_EST" hidden="1">"c2228"</definedName>
    <definedName name="IQ_EPS_NORM_HIGH_EST_CIQ" hidden="1">"c4669"</definedName>
    <definedName name="IQ_EPS_NORM_LOW_EST" hidden="1">"c2229"</definedName>
    <definedName name="IQ_EPS_NORM_LOW_EST_CIQ" hidden="1">"c4670"</definedName>
    <definedName name="IQ_EPS_NORM_MEDIAN_EST" hidden="1">"c2227"</definedName>
    <definedName name="IQ_EPS_NORM_MEDIAN_EST_CIQ" hidden="1">"c4668"</definedName>
    <definedName name="IQ_EPS_NORM_NUM_EST" hidden="1">"c2230"</definedName>
    <definedName name="IQ_EPS_NORM_NUM_EST_CIQ" hidden="1">"c4671"</definedName>
    <definedName name="IQ_EPS_NORM_STDDEV_EST" hidden="1">"c2231"</definedName>
    <definedName name="IQ_EPS_NORM_STDDEV_EST_CIQ" hidden="1">"c4672"</definedName>
    <definedName name="IQ_EPS_NUM_EST" hidden="1">"c402"</definedName>
    <definedName name="IQ_EPS_NUM_EST_CIQ" hidden="1">"c4992"</definedName>
    <definedName name="IQ_EPS_REPORT_ACT_OR_EST_CIQ" hidden="1">"c5067"</definedName>
    <definedName name="IQ_EPS_REPORTED_EST" hidden="1">"c1744"</definedName>
    <definedName name="IQ_EPS_REPORTED_EST_CIQ" hidden="1">"c4730"</definedName>
    <definedName name="IQ_EPS_REPORTED_HIGH_EST" hidden="1">"c1746"</definedName>
    <definedName name="IQ_EPS_REPORTED_HIGH_EST_CIQ" hidden="1">"c4732"</definedName>
    <definedName name="IQ_EPS_REPORTED_LOW_EST" hidden="1">"c1747"</definedName>
    <definedName name="IQ_EPS_REPORTED_LOW_EST_CIQ" hidden="1">"c4733"</definedName>
    <definedName name="IQ_EPS_REPORTED_MEDIAN_EST" hidden="1">"c1745"</definedName>
    <definedName name="IQ_EPS_REPORTED_MEDIAN_EST_CIQ" hidden="1">"c4731"</definedName>
    <definedName name="IQ_EPS_REPORTED_NUM_EST" hidden="1">"c1748"</definedName>
    <definedName name="IQ_EPS_REPORTED_NUM_EST_CIQ" hidden="1">"c4734"</definedName>
    <definedName name="IQ_EPS_REPORTED_STDDEV_EST" hidden="1">"c1749"</definedName>
    <definedName name="IQ_EPS_REPORTED_STDDEV_EST_CIQ" hidden="1">"c4735"</definedName>
    <definedName name="IQ_EPS_SBC_ACT_OR_EST_CIQ" hidden="1">"c4901"</definedName>
    <definedName name="IQ_EPS_SBC_GW_ACT_OR_EST_CIQ" hidden="1">"c4905"</definedName>
    <definedName name="IQ_EPS_STDDEV_EST" hidden="1">"c403"</definedName>
    <definedName name="IQ_EPS_STDDEV_EST_CIQ" hidden="1">"c4993"</definedName>
    <definedName name="IQ_EQUITY_AFFIL" hidden="1">"c552"</definedName>
    <definedName name="IQ_EQUITY_AP" hidden="1">"c8887"</definedName>
    <definedName name="IQ_EQUITY_AP_ABS" hidden="1">"c8906"</definedName>
    <definedName name="IQ_EQUITY_CAPITAL_ASSETS_FDIC" hidden="1">"c6744"</definedName>
    <definedName name="IQ_EQUITY_FDIC" hidden="1">"c6353"</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Y_EXPOSURES_FDIC" hidden="1">"c6664"</definedName>
    <definedName name="IQ_EQV_OVER_BV" hidden="1">"c1596"</definedName>
    <definedName name="IQ_EQV_OVER_LTM_PRETAX_INC" hidden="1">"c739"</definedName>
    <definedName name="IQ_ESOP_DEBT" hidden="1">"c1597"</definedName>
    <definedName name="IQ_EST_ACT_EPS" hidden="1">"c1648"</definedName>
    <definedName name="IQ_EST_ACT_EPS_GW" hidden="1">"c1743"</definedName>
    <definedName name="IQ_EST_ACT_EPS_GW_CIQ" hidden="1">"c4729"</definedName>
    <definedName name="IQ_EST_ACT_EPS_NORM" hidden="1">"c2232"</definedName>
    <definedName name="IQ_EST_ACT_EPS_NORM_CIQ" hidden="1">"c4673"</definedName>
    <definedName name="IQ_EST_ACT_EPS_REPORTED" hidden="1">"c1750"</definedName>
    <definedName name="IQ_EST_ACT_EPS_REPORTED_CIQ" hidden="1">"c4736"</definedName>
    <definedName name="IQ_EST_CURRENCY" hidden="1">"c2140"</definedName>
    <definedName name="IQ_EST_CURRENCY_CIQ" hidden="1">"c4769"</definedName>
    <definedName name="IQ_EST_DATE" hidden="1">"c1634"</definedName>
    <definedName name="IQ_EST_DATE_CIQ" hidden="1">"c4770"</definedName>
    <definedName name="IQ_EST_EPS_GROWTH_1YR" hidden="1">"c1636"</definedName>
    <definedName name="IQ_EST_EPS_GROWTH_1YR_CIQ" hidden="1">"c3628"</definedName>
    <definedName name="IQ_EST_EPS_GROWTH_5YR" hidden="1">"c1655"</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W_DIFF" hidden="1">"c1891"</definedName>
    <definedName name="IQ_EST_EPS_GW_DIFF_CIQ" hidden="1">"c4761"</definedName>
    <definedName name="IQ_EST_EPS_GW_SURPRISE_PERCENT" hidden="1">"c1892"</definedName>
    <definedName name="IQ_EST_EPS_GW_SURPRISE_PERCENT_CIQ" hidden="1">"c4762"</definedName>
    <definedName name="IQ_EST_EPS_NORM_DIFF" hidden="1">"c2247"</definedName>
    <definedName name="IQ_EST_EPS_NORM_DIFF_CIQ" hidden="1">"c4745"</definedName>
    <definedName name="IQ_EST_EPS_NORM_SURPRISE_PERCENT" hidden="1">"c2248"</definedName>
    <definedName name="IQ_EST_EPS_NORM_SURPRISE_PERCENT_CIQ" hidden="1">"c4746"</definedName>
    <definedName name="IQ_EST_EPS_REPORT_DIFF" hidden="1">"c1893"</definedName>
    <definedName name="IQ_EST_EPS_REPORT_DIFF_CIQ" hidden="1">"c4763"</definedName>
    <definedName name="IQ_EST_EPS_REPORT_SURPRISE_PERCENT" hidden="1">"c1894"</definedName>
    <definedName name="IQ_EST_EPS_REPORT_SURPRISE_PERCENT_CIQ" hidden="1">"c4764"</definedName>
    <definedName name="IQ_EST_FOOTNOTE" hidden="1">"c4540"</definedName>
    <definedName name="IQ_EST_FOOTNOTE_CIQ" hidden="1">"c12022"</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TURN_PENSION_DOMESTIC" hidden="1">"c407"</definedName>
    <definedName name="IQ_EXP_RETURN_PENSION_FOREIGN" hidden="1">"c408"</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"c413"</definedName>
    <definedName name="IQ_EXTRAORDINARY_GAINS_FDIC" hidden="1">"c6586"</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S_PURCHASED_FDIC" hidden="1">"c6343"</definedName>
    <definedName name="IQ_FED_FUNDS_SOLD_FDIC" hidden="1">"c6307"</definedName>
    <definedName name="IQ_FEDFUNDS_SOLD" hidden="1">"c2256"</definedName>
    <definedName name="IQ_FFO" hidden="1">"c1574"</definedName>
    <definedName name="IQ_FFO_ADJ_ACT_OR_EST_CIQ" hidden="1">"c4960"</definedName>
    <definedName name="IQ_FFO_PAYOUT_RATIO" hidden="1">"c3492"</definedName>
    <definedName name="IQ_FFO_PER_SHARE_BASIC" hidden="1">"c8867"</definedName>
    <definedName name="IQ_FFO_PER_SHARE_DILUTED" hidden="1">"c8868"</definedName>
    <definedName name="IQ_FFO_SHARE_ACT_OR_EST_CIQ" hidden="1">"c4971"</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Y" hidden="1">"c441"</definedName>
    <definedName name="IQ_FISCAL_Y_EST" hidden="1">"c6795"</definedName>
    <definedName name="IQ_FISCAL_Y_EST_CIQ" hidden="1">"c6807"</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SPOT_FDIC" hidden="1">"c6356"</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"c452"</definedName>
    <definedName name="IQ_GAIN_SALE_LOANS_FDIC" hidden="1">"c6673"</definedName>
    <definedName name="IQ_GAIN_SALE_RE_FDIC" hidden="1">"c6674"</definedName>
    <definedName name="IQ_GAINS_SALE_ASSETS_FDIC" hidden="1">"c6675"</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_TARGET_PRICE_CIQ" hidden="1">"c4659"</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"c907"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K" hidden="1">1000</definedName>
    <definedName name="IQ_LATESTQ" hidden="1">500</definedName>
    <definedName name="IQ_LEAD_UNDERWRITER" hidden="1">"c8957"</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CENSED_POPS" hidden="1">"c2123"</definedName>
    <definedName name="IQ_LIFE_EARNED" hidden="1">"c2739"</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_CIQ" hidden="1">"c4987"</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TD" hidden="1">800000</definedName>
    <definedName name="IQ_MULTIFAMILY_RESIDENTIAL_LOANS_FDIC" hidden="1">"c6311"</definedName>
    <definedName name="IQ_NAMES_REVISION_DATE_" hidden="1">"10/18/2012 14:50:10"</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EARNED" hidden="1">"c2734"</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EFORE_CAPITALIZED" hidden="1">"c792"</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MARGIN" hidden="1">"c794"</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SBC_ACT_OR_EST_CIQ" hidden="1">"c5012"</definedName>
    <definedName name="IQ_NI_SBC_GW_ACT_OR_EST_CIQ" hidden="1">"c5016"</definedName>
    <definedName name="IQ_NI_SFAS" hidden="1">"c795"</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"c797"</definedName>
    <definedName name="IQ_NON_CASH_ITEMS" hidden="1">"c797"</definedName>
    <definedName name="IQ_NON_INS_EXP" hidden="1">"c798"</definedName>
    <definedName name="IQ_NON_INS_REV" hidden="1">"c799"</definedName>
    <definedName name="IQ_NON_INT_BEAR_CD" hidden="1">"c800"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"c362"</definedName>
    <definedName name="IQ_OPER_INC_RE" hidden="1">"c6240"</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"c868"</definedName>
    <definedName name="IQ_OTHER_CURRENT_LIAB" hidden="1">"c877"</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"c959"</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OOMS" hidden="1">"c8788"</definedName>
    <definedName name="IQ_OTHER_SAVINGS_DEPOSITS_FDIC" hidden="1">"c6554"</definedName>
    <definedName name="IQ_OTHER_SQ_FT" hidden="1">"c8780"</definedName>
    <definedName name="IQ_OTHER_STRIKE_PRICE_GRANTED" hidden="1">"c2692"</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"c8"</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NORMALIZED" hidden="1">"c2207"</definedName>
    <definedName name="IQ_PE_RATIO" hidden="1">"c1610"</definedName>
    <definedName name="IQ_PEG_FWD" hidden="1">"c1863"</definedName>
    <definedName name="IQ_PEG_FWD_CIQ" hidden="1">"c4045"</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8MONTHS" hidden="1">"c1853"</definedName>
    <definedName name="IQ_PERCENT_CHANGE_EST_5YR_GROWTH_RATE_18MONTHS_CIQ" hidden="1">"c3791"</definedName>
    <definedName name="IQ_PERCENT_CHANGE_EST_5YR_GROWTH_RATE_3MONTHS" hidden="1">"c1849"</definedName>
    <definedName name="IQ_PERCENT_CHANGE_EST_5YR_GROWTH_RATE_3MONTHS_CIQ" hidden="1">"c3787"</definedName>
    <definedName name="IQ_PERCENT_CHANGE_EST_5YR_GROWTH_RATE_6MONTHS" hidden="1">"c1850"</definedName>
    <definedName name="IQ_PERCENT_CHANGE_EST_5YR_GROWTH_RATE_6MONTHS_CIQ" hidden="1">"c3788"</definedName>
    <definedName name="IQ_PERCENT_CHANGE_EST_5YR_GROWTH_RATE_9MONTHS" hidden="1">"c1851"</definedName>
    <definedName name="IQ_PERCENT_CHANGE_EST_5YR_GROWTH_RATE_9MONTHS_CIQ" hidden="1">"c3789"</definedName>
    <definedName name="IQ_PERCENT_CHANGE_EST_5YR_GROWTH_RATE_DAY" hidden="1">"c1846"</definedName>
    <definedName name="IQ_PERCENT_CHANGE_EST_5YR_GROWTH_RATE_DAY_CIQ" hidden="1">"c3785"</definedName>
    <definedName name="IQ_PERCENT_CHANGE_EST_5YR_GROWTH_RATE_MONTH" hidden="1">"c1848"</definedName>
    <definedName name="IQ_PERCENT_CHANGE_EST_5YR_GROWTH_RATE_MONTH_CIQ" hidden="1">"c3786"</definedName>
    <definedName name="IQ_PERCENT_CHANGE_EST_5YR_GROWTH_RATE_WEEK" hidden="1">"c1847"</definedName>
    <definedName name="IQ_PERCENT_CHANGE_EST_5YR_GROWTH_RATE_WEEK_CIQ" hidden="1">"c3797"</definedName>
    <definedName name="IQ_PERCENT_CHANGE_EST_EBITDA_12MONTHS" hidden="1">"c1804"</definedName>
    <definedName name="IQ_PERCENT_CHANGE_EST_EBITDA_12MONTHS_CIQ" hidden="1">"c3748"</definedName>
    <definedName name="IQ_PERCENT_CHANGE_EST_EBITDA_18MONTHS" hidden="1">"c1805"</definedName>
    <definedName name="IQ_PERCENT_CHANGE_EST_EBITDA_18MONTHS_CIQ" hidden="1">"c3749"</definedName>
    <definedName name="IQ_PERCENT_CHANGE_EST_EBITDA_3MONTHS" hidden="1">"c1801"</definedName>
    <definedName name="IQ_PERCENT_CHANGE_EST_EBITDA_3MONTHS_CIQ" hidden="1">"c3745"</definedName>
    <definedName name="IQ_PERCENT_CHANGE_EST_EBITDA_6MONTHS" hidden="1">"c1802"</definedName>
    <definedName name="IQ_PERCENT_CHANGE_EST_EBITDA_6MONTHS_CIQ" hidden="1">"c3746"</definedName>
    <definedName name="IQ_PERCENT_CHANGE_EST_EBITDA_9MONTHS" hidden="1">"c1803"</definedName>
    <definedName name="IQ_PERCENT_CHANGE_EST_EBITDA_9MONTHS_CIQ" hidden="1">"c3747"</definedName>
    <definedName name="IQ_PERCENT_CHANGE_EST_EBITDA_DAY" hidden="1">"c1798"</definedName>
    <definedName name="IQ_PERCENT_CHANGE_EST_EBITDA_DAY_CIQ" hidden="1">"c3743"</definedName>
    <definedName name="IQ_PERCENT_CHANGE_EST_EBITDA_MONTH" hidden="1">"c1800"</definedName>
    <definedName name="IQ_PERCENT_CHANGE_EST_EBITDA_MONTH_CIQ" hidden="1">"c3744"</definedName>
    <definedName name="IQ_PERCENT_CHANGE_EST_EBITDA_WEEK" hidden="1">"c1799"</definedName>
    <definedName name="IQ_PERCENT_CHANGE_EST_EBITDA_WEEK_CIQ" hidden="1">"c3792"</definedName>
    <definedName name="IQ_PERCENT_CHANGE_EST_EPS_12MONTHS" hidden="1">"c1788"</definedName>
    <definedName name="IQ_PERCENT_CHANGE_EST_EPS_12MONTHS_CIQ" hidden="1">"c3733"</definedName>
    <definedName name="IQ_PERCENT_CHANGE_EST_EPS_18MONTHS" hidden="1">"c1789"</definedName>
    <definedName name="IQ_PERCENT_CHANGE_EST_EPS_18MONTHS_CIQ" hidden="1">"c3734"</definedName>
    <definedName name="IQ_PERCENT_CHANGE_EST_EPS_3MONTHS" hidden="1">"c1785"</definedName>
    <definedName name="IQ_PERCENT_CHANGE_EST_EPS_3MONTHS_CIQ" hidden="1">"c3730"</definedName>
    <definedName name="IQ_PERCENT_CHANGE_EST_EPS_6MONTHS" hidden="1">"c1786"</definedName>
    <definedName name="IQ_PERCENT_CHANGE_EST_EPS_6MONTHS_CIQ" hidden="1">"c3731"</definedName>
    <definedName name="IQ_PERCENT_CHANGE_EST_EPS_9MONTHS" hidden="1">"c1787"</definedName>
    <definedName name="IQ_PERCENT_CHANGE_EST_EPS_9MONTHS_CIQ" hidden="1">"c3732"</definedName>
    <definedName name="IQ_PERCENT_CHANGE_EST_EPS_DAY" hidden="1">"c1782"</definedName>
    <definedName name="IQ_PERCENT_CHANGE_EST_EPS_DAY_CIQ" hidden="1">"c3727"</definedName>
    <definedName name="IQ_PERCENT_CHANGE_EST_EPS_MONTH" hidden="1">"c1784"</definedName>
    <definedName name="IQ_PERCENT_CHANGE_EST_EPS_MONTH_CIQ" hidden="1">"c3729"</definedName>
    <definedName name="IQ_PERCENT_CHANGE_EST_EPS_WEEK" hidden="1">"c1783"</definedName>
    <definedName name="IQ_PERCENT_CHANGE_EST_EPS_WEEK_CIQ" hidden="1">"c3728"</definedName>
    <definedName name="IQ_PERCENT_CHANGE_EST_PRICE_TARGET_12MONTHS" hidden="1">"c1844"</definedName>
    <definedName name="IQ_PERCENT_CHANGE_EST_PRICE_TARGET_12MONTHS_CIQ" hidden="1">"c3783"</definedName>
    <definedName name="IQ_PERCENT_CHANGE_EST_PRICE_TARGET_18MONTHS" hidden="1">"c1845"</definedName>
    <definedName name="IQ_PERCENT_CHANGE_EST_PRICE_TARGET_18MONTHS_CIQ" hidden="1">"c3784"</definedName>
    <definedName name="IQ_PERCENT_CHANGE_EST_PRICE_TARGET_3MONTHS" hidden="1">"c1841"</definedName>
    <definedName name="IQ_PERCENT_CHANGE_EST_PRICE_TARGET_3MONTHS_CIQ" hidden="1">"c3780"</definedName>
    <definedName name="IQ_PERCENT_CHANGE_EST_PRICE_TARGET_6MONTHS" hidden="1">"c1842"</definedName>
    <definedName name="IQ_PERCENT_CHANGE_EST_PRICE_TARGET_6MONTHS_CIQ" hidden="1">"c3781"</definedName>
    <definedName name="IQ_PERCENT_CHANGE_EST_PRICE_TARGET_9MONTHS" hidden="1">"c1843"</definedName>
    <definedName name="IQ_PERCENT_CHANGE_EST_PRICE_TARGET_9MONTHS_CIQ" hidden="1">"c3782"</definedName>
    <definedName name="IQ_PERCENT_CHANGE_EST_PRICE_TARGET_DAY" hidden="1">"c1838"</definedName>
    <definedName name="IQ_PERCENT_CHANGE_EST_PRICE_TARGET_DAY_CIQ" hidden="1">"c3778"</definedName>
    <definedName name="IQ_PERCENT_CHANGE_EST_PRICE_TARGET_MONTH" hidden="1">"c1840"</definedName>
    <definedName name="IQ_PERCENT_CHANGE_EST_PRICE_TARGET_MONTH_CIQ" hidden="1">"c3779"</definedName>
    <definedName name="IQ_PERCENT_CHANGE_EST_PRICE_TARGET_WEEK" hidden="1">"c1839"</definedName>
    <definedName name="IQ_PERCENT_CHANGE_EST_PRICE_TARGET_WEEK_CIQ" hidden="1">"c3798"</definedName>
    <definedName name="IQ_PERCENT_CHANGE_EST_RECO_12MONTHS" hidden="1">"c1836"</definedName>
    <definedName name="IQ_PERCENT_CHANGE_EST_RECO_12MONTHS_CIQ" hidden="1">"c3776"</definedName>
    <definedName name="IQ_PERCENT_CHANGE_EST_RECO_18MONTHS" hidden="1">"c1837"</definedName>
    <definedName name="IQ_PERCENT_CHANGE_EST_RECO_18MONTHS_CIQ" hidden="1">"c3777"</definedName>
    <definedName name="IQ_PERCENT_CHANGE_EST_RECO_3MONTHS" hidden="1">"c1833"</definedName>
    <definedName name="IQ_PERCENT_CHANGE_EST_RECO_3MONTHS_CIQ" hidden="1">"c3773"</definedName>
    <definedName name="IQ_PERCENT_CHANGE_EST_RECO_6MONTHS" hidden="1">"c1834"</definedName>
    <definedName name="IQ_PERCENT_CHANGE_EST_RECO_6MONTHS_CIQ" hidden="1">"c3774"</definedName>
    <definedName name="IQ_PERCENT_CHANGE_EST_RECO_9MONTHS" hidden="1">"c1835"</definedName>
    <definedName name="IQ_PERCENT_CHANGE_EST_RECO_9MONTHS_CIQ" hidden="1">"c3775"</definedName>
    <definedName name="IQ_PERCENT_CHANGE_EST_RECO_DAY" hidden="1">"c1830"</definedName>
    <definedName name="IQ_PERCENT_CHANGE_EST_RECO_DAY_CIQ" hidden="1">"c3771"</definedName>
    <definedName name="IQ_PERCENT_CHANGE_EST_RECO_MONTH" hidden="1">"c1832"</definedName>
    <definedName name="IQ_PERCENT_CHANGE_EST_RECO_MONTH_CIQ" hidden="1">"c3772"</definedName>
    <definedName name="IQ_PERCENT_CHANGE_EST_RECO_WEEK" hidden="1">"c1831"</definedName>
    <definedName name="IQ_PERCENT_CHANGE_EST_RECO_WEEK_CIQ" hidden="1">"c3796"</definedName>
    <definedName name="IQ_PERCENT_CHANGE_EST_REV_12MONTHS" hidden="1">"c1796"</definedName>
    <definedName name="IQ_PERCENT_CHANGE_EST_REV_12MONTHS_CIQ" hidden="1">"c3741"</definedName>
    <definedName name="IQ_PERCENT_CHANGE_EST_REV_18MONTHS" hidden="1">"c1797"</definedName>
    <definedName name="IQ_PERCENT_CHANGE_EST_REV_18MONTHS_CIQ" hidden="1">"c3742"</definedName>
    <definedName name="IQ_PERCENT_CHANGE_EST_REV_3MONTHS" hidden="1">"c1793"</definedName>
    <definedName name="IQ_PERCENT_CHANGE_EST_REV_3MONTHS_CIQ" hidden="1">"c3738"</definedName>
    <definedName name="IQ_PERCENT_CHANGE_EST_REV_6MONTHS" hidden="1">"c1794"</definedName>
    <definedName name="IQ_PERCENT_CHANGE_EST_REV_6MONTHS_CIQ" hidden="1">"c3739"</definedName>
    <definedName name="IQ_PERCENT_CHANGE_EST_REV_9MONTHS" hidden="1">"c1795"</definedName>
    <definedName name="IQ_PERCENT_CHANGE_EST_REV_9MONTHS_CIQ" hidden="1">"c3740"</definedName>
    <definedName name="IQ_PERCENT_CHANGE_EST_REV_DAY" hidden="1">"c1790"</definedName>
    <definedName name="IQ_PERCENT_CHANGE_EST_REV_DAY_CIQ" hidden="1">"c3735"</definedName>
    <definedName name="IQ_PERCENT_CHANGE_EST_REV_MONTH" hidden="1">"c1792"</definedName>
    <definedName name="IQ_PERCENT_CHANGE_EST_REV_MONTH_CIQ" hidden="1">"c3737"</definedName>
    <definedName name="IQ_PERCENT_CHANGE_EST_REV_WEEK" hidden="1">"c1791"</definedName>
    <definedName name="IQ_PERCENT_CHANGE_EST_REV_WEEK_CIQ" hidden="1">"c3736"</definedName>
    <definedName name="IQ_PERCENT_INSURED_FDIC" hidden="1">"c6374"</definedName>
    <definedName name="IQ_PERIODDATE" hidden="1">"c1034"</definedName>
    <definedName name="IQ_PERIODDATE_AP" hidden="1">"c11745"</definedName>
    <definedName name="IQ_PERIODDATE_BS" hidden="1">"c1032"</definedName>
    <definedName name="IQ_PERIODDATE_CF" hidden="1">"c1033"</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OL_AMT_ORIGINAL" hidden="1">"c8970"</definedName>
    <definedName name="IQ_POOL_NAME" hidden="1">"c8967"</definedName>
    <definedName name="IQ_POOL_NUMBER" hidden="1">"c8968"</definedName>
    <definedName name="IQ_POOL_TYPE" hidden="1">"c8969"</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CIQ" hidden="1">"c3799"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TOT" hidden="1">"c1044"</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"c1068"</definedName>
    <definedName name="IQ_PREPAID_SUBS" hidden="1">"c2117"</definedName>
    <definedName name="IQ_PRETAX_RETURN_ASSETS_FDIC" hidden="1">"c6731"</definedName>
    <definedName name="IQ_PREV_MONTHLY_FACTOR" hidden="1">"c8973"</definedName>
    <definedName name="IQ_PREV_MONTHLY_FACTOR_DATE" hidden="1">"c8974"</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CIQ" hidden="1">"c3613"</definedName>
    <definedName name="IQ_PRICEDATE" hidden="1">"c1069"</definedName>
    <definedName name="IQ_PRICING_DATE" hidden="1">"c1613"</definedName>
    <definedName name="IQ_PRIMARY_INDUSTRY" hidden="1">"c1070"</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"c518"</definedName>
    <definedName name="IQ_PROPERTY_MGMT_FEE" hidden="1">"c1074"</definedName>
    <definedName name="IQ_PROPERTY_NET" hidden="1">"c829"</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_CIQ" hidden="1">"c5045"</definedName>
    <definedName name="IQ_RECURRING_PROFIT_SHARE_ACT_OR_EST_CIQ" hidden="1">"c5046"</definedName>
    <definedName name="IQ_REDEEM_PREF_STOCK" hidden="1">"c1059"</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"c1092"</definedName>
    <definedName name="IQ_RETAINED_EARNINGS_AVERAGE_EQUITY_FDIC" hidden="1">"c6733"</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EMBEDDED_VALUE" hidden="1">"c9974"</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NAME_AP" hidden="1">"c8911"</definedName>
    <definedName name="IQ_REV_NAME_AP_ABS" hidden="1">"c8930"</definedName>
    <definedName name="IQ_REV_STDDEV_EST" hidden="1">"c1124"</definedName>
    <definedName name="IQ_REV_STDDEV_EST_CIQ" hidden="1">"c3621"</definedName>
    <definedName name="IQ_REV_UTI" hidden="1">"c1125"</definedName>
    <definedName name="IQ_REVALUATION_GAINS_FDIC" hidden="1">"c6428"</definedName>
    <definedName name="IQ_REVALUATION_LOSSES_FDIC" hidden="1">"c6429"</definedName>
    <definedName name="IQ_REVENUE" hidden="1">"c1122"</definedName>
    <definedName name="IQ_REVENUE_ACT_OR_EST_CIQ" hidden="1">"c5059"</definedName>
    <definedName name="IQ_REVENUE_EST" hidden="1">"c1126"</definedName>
    <definedName name="IQ_REVENUE_EST_CIQ" hidden="1">"c3616"</definedName>
    <definedName name="IQ_REVENUE_HIGH_EST" hidden="1">"c1127"</definedName>
    <definedName name="IQ_REVENUE_HIGH_EST_CIQ" hidden="1">"c3618"</definedName>
    <definedName name="IQ_REVENUE_LOW_EST" hidden="1">"c1128"</definedName>
    <definedName name="IQ_REVENUE_LOW_EST_CIQ" hidden="1">"c3619"</definedName>
    <definedName name="IQ_REVENUE_MEDIAN_EST" hidden="1">"c1662"</definedName>
    <definedName name="IQ_REVENUE_MEDIAN_EST_CIQ" hidden="1">"c3617"</definedName>
    <definedName name="IQ_REVENUE_NUM_EST" hidden="1">"c1129"</definedName>
    <definedName name="IQ_REVENUE_NUM_EST_CIQ" hidden="1">"c3620"</definedName>
    <definedName name="IQ_REVISION_DATE_" hidden="1">"19/03/2009 11:55:50"</definedName>
    <definedName name="IQ_RISK_ADJ_BANK_ASSETS" hidden="1">"c2670"</definedName>
    <definedName name="IQ_RISK_WEIGHTED_ASSETS_FDIC" hidden="1">"c6370"</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ERVICE_FEE" hidden="1">"c8951"</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"c83"</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UCT_FIN_CLASS" hidden="1">"c8950"</definedName>
    <definedName name="IQ_STRUCT_FIN_SERIES" hidden="1">"c8956"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 hidden="1">"c1653"</definedName>
    <definedName name="IQ_TARGET_PRICE_NUM_CIQ" hidden="1">"c4661"</definedName>
    <definedName name="IQ_TARGET_PRICE_STDDEV" hidden="1">"c1654"</definedName>
    <definedName name="IQ_TARGET_PRICE_STDDEV_CIQ" hidden="1">"c4662"</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CIQ" hidden="1">"c4043"</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CIQ" hidden="1">"c4044"</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NON_CURRENT" hidden="1">"c6191"</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SUBTOTAL_AP" hidden="1">"c8989"</definedName>
    <definedName name="IQ_TOTAL_INTEREST_EXP" hidden="1">"c591"</definedName>
    <definedName name="IQ_TOTAL_INVENTORY" hidden="1">"c622"</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ISK_BASED_CAPITAL_RATIO_FDIC" hidden="1">"c6747"</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ITEM_CIQID" hidden="1">"c8949"</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R">#REF!</definedName>
    <definedName name="IRR_Ref">#REF!</definedName>
    <definedName name="IRR_Removal1">#REF!</definedName>
    <definedName name="IRR_Removal2">#REF!</definedName>
    <definedName name="ISTAT" localSheetId="4">#REF!</definedName>
    <definedName name="ISTAT">#REF!</definedName>
    <definedName name="jaennee" localSheetId="4" hidden="1">#REF!</definedName>
    <definedName name="jaennee" hidden="1">#REF!</definedName>
    <definedName name="jjj" localSheetId="1" hidden="1">{"'Feuil1'!$A$1:$Y$50"}</definedName>
    <definedName name="jjj" localSheetId="3" hidden="1">{"'Feuil1'!$A$1:$Y$50"}</definedName>
    <definedName name="jjj" localSheetId="0" hidden="1">{"'Feuil1'!$A$1:$Y$50"}</definedName>
    <definedName name="jjj" localSheetId="2" hidden="1">{"'Feuil1'!$A$1:$Y$50"}</definedName>
    <definedName name="jjj" localSheetId="4" hidden="1">{"'Feuil1'!$A$1:$Y$50"}</definedName>
    <definedName name="jjj" hidden="1">{"'Feuil1'!$A$1:$Y$50"}</definedName>
    <definedName name="jlkjdf" hidden="1">#REF!</definedName>
    <definedName name="junior_active">#REF!</definedName>
    <definedName name="junior_active2">#REF!</definedName>
    <definedName name="junior_active3">#REF!</definedName>
    <definedName name="junior_active4">#REF!</definedName>
    <definedName name="junior_amount">#REF!</definedName>
    <definedName name="junior_amount2">#REF!</definedName>
    <definedName name="junior_amount3">#REF!</definedName>
    <definedName name="junior_amount4">#REF!</definedName>
    <definedName name="junior_date">#REF!</definedName>
    <definedName name="junior_dscr">#REF!</definedName>
    <definedName name="junior_rate">#REF!</definedName>
    <definedName name="junior_tenor">#REF!</definedName>
    <definedName name="junior_upfront">#REF!</definedName>
    <definedName name="landacq">#REF!</definedName>
    <definedName name="landcca">#REF!</definedName>
    <definedName name="Last_Refresh" localSheetId="4">#REF!</definedName>
    <definedName name="Last_Refresh">#REF!</definedName>
    <definedName name="leasefactor">#REF!</definedName>
    <definedName name="lfee" localSheetId="4">#REF!</definedName>
    <definedName name="lfee">#REF!</definedName>
    <definedName name="Lignes">#REF!</definedName>
    <definedName name="limcount" hidden="1">1</definedName>
    <definedName name="Liste">#REF!</definedName>
    <definedName name="Liste_fonds">#REF!</definedName>
    <definedName name="Loc_Areas">#REF!</definedName>
    <definedName name="Loc_Bldgs">#REF!</definedName>
    <definedName name="Loc_Breaks">#REF!</definedName>
    <definedName name="Loc_Ends">#REF!</definedName>
    <definedName name="loc_leases">#REF!</definedName>
    <definedName name="loc_pkgs">#REF!</definedName>
    <definedName name="loc_plots">#REF!</definedName>
    <definedName name="loc_rating">#REF!</definedName>
    <definedName name="loc_rentfrees">#REF!</definedName>
    <definedName name="loc_rents">#REF!</definedName>
    <definedName name="loc_starts">#REF!</definedName>
    <definedName name="loc_tenants">#REF!</definedName>
    <definedName name="loc_uses">#REF!</definedName>
    <definedName name="loc_vacancys">#REF!</definedName>
    <definedName name="LossRentIns" localSheetId="4">#REF!</definedName>
    <definedName name="LossRentIns">#REF!</definedName>
    <definedName name="m" localSheetId="4" hidden="1">#REF!</definedName>
    <definedName name="m" hidden="1">#REF!</definedName>
    <definedName name="Market_Rent">#REF!</definedName>
    <definedName name="market_tariff">#REF!</definedName>
    <definedName name="market_tariff_corp">#REF!</definedName>
    <definedName name="market_tariff_DS">#REF!</definedName>
    <definedName name="MDRA_paste">#REF!</definedName>
    <definedName name="meme">#REF!</definedName>
    <definedName name="MFee" localSheetId="4">#REF!</definedName>
    <definedName name="MFee">#REF!</definedName>
    <definedName name="Mkt_Rents">#REF!</definedName>
    <definedName name="mktrent_use1">#REF!</definedName>
    <definedName name="mktrent_use10">#REF!</definedName>
    <definedName name="mktrent_use2">#REF!</definedName>
    <definedName name="mktrent_use3">#REF!</definedName>
    <definedName name="mktrent_use4">#REF!</definedName>
    <definedName name="mktrent_use5">#REF!</definedName>
    <definedName name="mktrent_use6">#REF!</definedName>
    <definedName name="mktrent_use7">#REF!</definedName>
    <definedName name="mktrent_use8">#REF!</definedName>
    <definedName name="mktrent_use9">#REF!</definedName>
    <definedName name="Mktrg">#REF!</definedName>
    <definedName name="mouvement_résultat" localSheetId="4">#REF!</definedName>
    <definedName name="mouvement_résultat">#REF!</definedName>
    <definedName name="MoyenneGLOB" localSheetId="4">#REF!</definedName>
    <definedName name="MoyenneGLOB">#REF!</definedName>
    <definedName name="MoyenneGWEN" localSheetId="4">#REF!</definedName>
    <definedName name="MoyenneGWEN">#REF!</definedName>
    <definedName name="MoyenneNETD" localSheetId="4">#REF!</definedName>
    <definedName name="MoyenneNETD">#REF!</definedName>
    <definedName name="MoyenneRISH" localSheetId="4">#REF!</definedName>
    <definedName name="MoyenneRISH">#REF!</definedName>
    <definedName name="N__I" localSheetId="4">#REF!</definedName>
    <definedName name="N__I">#REF!</definedName>
    <definedName name="N__M" localSheetId="4">#REF!</definedName>
    <definedName name="N__M">#REF!</definedName>
    <definedName name="N__P" localSheetId="4">#REF!</definedName>
    <definedName name="N__P">#REF!</definedName>
    <definedName name="Name">#REF!</definedName>
    <definedName name="Nom_fonds">#REF!</definedName>
    <definedName name="NOM_I" localSheetId="4">#REF!</definedName>
    <definedName name="NOM_I">#REF!</definedName>
    <definedName name="NOM_M" localSheetId="4">#REF!</definedName>
    <definedName name="NOM_M">#REF!</definedName>
    <definedName name="NOM_P" localSheetId="4">#REF!</definedName>
    <definedName name="NOM_P">#REF!</definedName>
    <definedName name="note">#REF!</definedName>
    <definedName name="NSBP">#REF!</definedName>
    <definedName name="Number_of_Payments" localSheetId="1">MATCH(0.01,End_Bal,-1)+1</definedName>
    <definedName name="Number_of_Payments" localSheetId="3">MATCH(0.01,End_Bal,-1)+1</definedName>
    <definedName name="Number_of_Payments" localSheetId="0">MATCH(0.01,End_Bal,-1)+1</definedName>
    <definedName name="Number_of_Payments" localSheetId="2">MATCH(0.01,End_Bal,-1)+1</definedName>
    <definedName name="Number_of_Payments" localSheetId="4">MATCH(0.01,End_Bal,-1)+1</definedName>
    <definedName name="Number_of_Payments">MATCH(0.01,End_Bal,-1)+1</definedName>
    <definedName name="oblig">#REF!</definedName>
    <definedName name="Output">#REF!</definedName>
    <definedName name="Payment_Date" localSheetId="1">DATE(YEAR(Loan_Start),MONTH(Loan_Start)+Payment_Number,DAY(Loan_Start))</definedName>
    <definedName name="Payment_Date" localSheetId="3">DATE(YEAR(Loan_Start),MONTH(Loan_Start)+Payment_Number,DAY(Loan_Start))</definedName>
    <definedName name="Payment_Date" localSheetId="0">DATE(YEAR(Loan_Start),MONTH(Loan_Start)+Payment_Number,DAY(Loan_Start))</definedName>
    <definedName name="Payment_Date" localSheetId="2">DATE(YEAR(Loan_Start),MONTH(Loan_Start)+Payment_Number,DAY(Loan_Start))</definedName>
    <definedName name="Payment_Date" localSheetId="4">DATE(YEAR(Loan_Start),MONTH(Loan_Start)+Payment_Number,DAY(Loan_Start))</definedName>
    <definedName name="Payment_Date">DATE(YEAR(Loan_Start),MONTH(Loan_Start)+Payment_Number,DAY(Loan_Start))</definedName>
    <definedName name="Print" localSheetId="4">#REF!</definedName>
    <definedName name="Print">#REF!</definedName>
    <definedName name="Print_Area_Reset" localSheetId="1">OFFSET(Full_Print,0,0,Last_Row)</definedName>
    <definedName name="Print_Area_Reset" localSheetId="3">OFFSET(Full_Print,0,0,Last_Row)</definedName>
    <definedName name="Print_Area_Reset" localSheetId="0">OFFSET(Full_Print,0,0,Last_Row)</definedName>
    <definedName name="Print_Area_Reset" localSheetId="2">OFFSET(Full_Print,0,0,Last_Row)</definedName>
    <definedName name="Print_Area_Reset" localSheetId="4">OFFSET(Full_Print,0,0,Last_Row)</definedName>
    <definedName name="Print_Area_Reset">OFFSET(Full_Print,0,0,Last_Row)</definedName>
    <definedName name="PrintDebtQ1">#REF!</definedName>
    <definedName name="PrintDebtQ2">#REF!</definedName>
    <definedName name="PrintDebtY1">#REF!</definedName>
    <definedName name="printDebtY2">#REF!</definedName>
    <definedName name="PrintFCPRQ">#REF!</definedName>
    <definedName name="PrintFCPRY">#REF!</definedName>
    <definedName name="PrintTaxQ">#REF!</definedName>
    <definedName name="PrintTaxY">#REF!</definedName>
    <definedName name="PrintULQ">#REF!</definedName>
    <definedName name="PrintULY">#REF!</definedName>
    <definedName name="PRODUCTIVITY_DIRECT_WIND_ONSHORE">#REF!</definedName>
    <definedName name="PRODUCTIVITY_INDIRECT_WIND_ONSHORE">#REF!</definedName>
    <definedName name="Profit" localSheetId="4">#REF!</definedName>
    <definedName name="Profit">#REF!</definedName>
    <definedName name="Prorata">13*(12/12)</definedName>
    <definedName name="Prorata_f_pension">13*(9/12)</definedName>
    <definedName name="PS">#REF!</definedName>
    <definedName name="PUISSANCE_EOLIENNE">#REF!</definedName>
    <definedName name="PUISSANCE_PARC">#REF!</definedName>
    <definedName name="RDMP_Linéaire">#REF!</definedName>
    <definedName name="RDMP_Puissance">#REF!</definedName>
    <definedName name="RDMP_Unité">#REF!</definedName>
    <definedName name="REF_BRANCHE_ESTAT_FR_2009_RANGE">OFFSET(#REF!,1,0,COUNTA(#REF!))</definedName>
    <definedName name="REF_BRANCHE_INSEE_FR_2011_RANGE">OFFSET(#REF!,1,0,COUNTA(#REF!))</definedName>
    <definedName name="refb." localSheetId="4">#REF!</definedName>
    <definedName name="refb.">#REF!</definedName>
    <definedName name="Refurbishement">#REF!</definedName>
    <definedName name="Rent_Comps">#REF!</definedName>
    <definedName name="Rental_stream" localSheetId="4">#REF!</definedName>
    <definedName name="Rental_stream">#REF!</definedName>
    <definedName name="Rental_Stream_">#REF!</definedName>
    <definedName name="Rental_stream_analysis__Including_reversion_to_market_and_ISTAT" localSheetId="4">#REF!</definedName>
    <definedName name="Rental_stream_analysis__Including_reversion_to_market_and_ISTAT">#REF!</definedName>
    <definedName name="repères">#REF!</definedName>
    <definedName name="Repo_debt"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rt" localSheetId="1" hidden="1">{"'Feuil1'!$A$1:$Y$50"}</definedName>
    <definedName name="rrt" localSheetId="3" hidden="1">{"'Feuil1'!$A$1:$Y$50"}</definedName>
    <definedName name="rrt" localSheetId="0" hidden="1">{"'Feuil1'!$A$1:$Y$50"}</definedName>
    <definedName name="rrt" localSheetId="2" hidden="1">{"'Feuil1'!$A$1:$Y$50"}</definedName>
    <definedName name="rrt" localSheetId="4" hidden="1">{"'Feuil1'!$A$1:$Y$50"}</definedName>
    <definedName name="rrt" hidden="1">{"'Feuil1'!$A$1:$Y$50"}</definedName>
    <definedName name="Sale_Comps">#REF!</definedName>
    <definedName name="Sale_Method">#REF!</definedName>
    <definedName name="Sale_Tax">#REF!</definedName>
    <definedName name="Sale1">#REF!</definedName>
    <definedName name="Sale2">#REF!</definedName>
    <definedName name="Sales">#REF!</definedName>
    <definedName name="scenario">#REF!</definedName>
    <definedName name="SECTOR_EUROSTAT_RANGE">OFFSET(#REF!,1,0,COUNTA(#REF!))</definedName>
    <definedName name="Seller">#REF!</definedName>
    <definedName name="sencount" hidden="1">1</definedName>
    <definedName name="Sensi_Ref">#REF!</definedName>
    <definedName name="ServCh." localSheetId="4">#REF!</definedName>
    <definedName name="ServCh.">#REF!</definedName>
    <definedName name="SIG_CONTROLE" localSheetId="4" hidden="1">#REF!</definedName>
    <definedName name="SIG_CONTROLE" hidden="1">#REF!</definedName>
    <definedName name="SIG_DERNIERECOLONNE" localSheetId="4" hidden="1">#REF!</definedName>
    <definedName name="SIG_DERNIERECOLONNE" hidden="1">#REF!</definedName>
    <definedName name="SIG_LG11_firstLine" localSheetId="4" hidden="1">#REF!</definedName>
    <definedName name="SIG_LG11_firstLine" hidden="1">#REF!</definedName>
    <definedName name="SIG_LG11_H349" localSheetId="4" hidden="1">#REF!</definedName>
    <definedName name="SIG_LG11_H349" hidden="1">#REF!</definedName>
    <definedName name="SIG_LG11_H353" localSheetId="4" hidden="1">#REF!</definedName>
    <definedName name="SIG_LG11_H353" hidden="1">#REF!</definedName>
    <definedName name="SIG_LG11_H354" localSheetId="4" hidden="1">#REF!</definedName>
    <definedName name="SIG_LG11_H354" hidden="1">#REF!</definedName>
    <definedName name="SIG_LG11_H357" localSheetId="4" hidden="1">#REF!</definedName>
    <definedName name="SIG_LG11_H357" hidden="1">#REF!</definedName>
    <definedName name="SIG_LG11_H358" localSheetId="4" hidden="1">#REF!</definedName>
    <definedName name="SIG_LG11_H358" hidden="1">#REF!</definedName>
    <definedName name="SIG_LG11_H359" localSheetId="4" hidden="1">#REF!</definedName>
    <definedName name="SIG_LG11_H359" hidden="1">#REF!</definedName>
    <definedName name="SIG_LG11_H388" localSheetId="4" hidden="1">#REF!</definedName>
    <definedName name="SIG_LG11_H388" hidden="1">#REF!</definedName>
    <definedName name="SIG_LG11_H395" localSheetId="4" hidden="1">#REF!</definedName>
    <definedName name="SIG_LG11_H395" hidden="1">#REF!</definedName>
    <definedName name="SIG_LG11_IsControlOK" localSheetId="4" hidden="1">#REF!</definedName>
    <definedName name="SIG_LG11_IsControlOK" hidden="1">#REF!</definedName>
    <definedName name="SIG_LG11_lastLine" localSheetId="4" hidden="1">#REF!</definedName>
    <definedName name="SIG_LG11_lastLine" hidden="1">#REF!</definedName>
    <definedName name="SIG_LG11_ListeRangeMontant" localSheetId="4" hidden="1">#REF!</definedName>
    <definedName name="SIG_LG11_ListeRangeMontant" hidden="1">#REF!</definedName>
    <definedName name="SIG_LG11_TITLECOL" localSheetId="4" hidden="1">#REF!</definedName>
    <definedName name="SIG_LG11_TITLECOL" hidden="1">#REF!</definedName>
    <definedName name="SIG_LG11_TITLELINE" localSheetId="4" hidden="1">#REF!</definedName>
    <definedName name="SIG_LG11_TITLELINE" hidden="1">#REF!</definedName>
    <definedName name="SIG_PTBD_LG11" localSheetId="4" hidden="1">#REF!</definedName>
    <definedName name="SIG_PTBD_LG11" hidden="1">#REF!</definedName>
    <definedName name="SIG_PTHG_LG11" localSheetId="4" hidden="1">#REF!</definedName>
    <definedName name="SIG_PTHG_LG11" hidden="1">#REF!</definedName>
    <definedName name="Sinking">#REF!</definedName>
    <definedName name="skrange">#REF!</definedName>
    <definedName name="Société2">#REF!</definedName>
    <definedName name="Société5" localSheetId="4">#REF!</definedName>
    <definedName name="Société5">#REF!</definedName>
    <definedName name="source">#REF!</definedName>
    <definedName name="SOUS_DOMAINES" localSheetId="4">#REF!</definedName>
    <definedName name="SOUS_DOMAINES">#REF!</definedName>
    <definedName name="sss" localSheetId="1" hidden="1">{#N/A,#N/A,FALSE,"param";#N/A,#N/A,FALSE,"SCI";#N/A,#N/A,FALSE,"credit"}</definedName>
    <definedName name="sss" localSheetId="3" hidden="1">{#N/A,#N/A,FALSE,"param";#N/A,#N/A,FALSE,"SCI";#N/A,#N/A,FALSE,"credit"}</definedName>
    <definedName name="sss" localSheetId="0" hidden="1">{#N/A,#N/A,FALSE,"param";#N/A,#N/A,FALSE,"SCI";#N/A,#N/A,FALSE,"credit"}</definedName>
    <definedName name="sss" localSheetId="2" hidden="1">{#N/A,#N/A,FALSE,"param";#N/A,#N/A,FALSE,"SCI";#N/A,#N/A,FALSE,"credit"}</definedName>
    <definedName name="sss" localSheetId="4" hidden="1">{#N/A,#N/A,FALSE,"param";#N/A,#N/A,FALSE,"SCI";#N/A,#N/A,FALSE,"credit"}</definedName>
    <definedName name="sss" hidden="1">{#N/A,#N/A,FALSE,"param";#N/A,#N/A,FALSE,"SCI";#N/A,#N/A,FALSE,"credit"}</definedName>
    <definedName name="Start_Date">#REF!</definedName>
    <definedName name="Strategy_Times">#REF!</definedName>
    <definedName name="Surface_Totale">#REF!</definedName>
    <definedName name="Surloyerbis">#REF!</definedName>
    <definedName name="SwapCurveArea1">#REF!</definedName>
    <definedName name="SwapCurveArea10">#REF!</definedName>
    <definedName name="SwapCurveArea2">#REF!</definedName>
    <definedName name="SwapCurveArea3">#REF!</definedName>
    <definedName name="SwapCurveArea4">#REF!</definedName>
    <definedName name="SwapCurveArea5">#REF!</definedName>
    <definedName name="SwapCurveArea6">#REF!</definedName>
    <definedName name="SwapCurveArea7">#REF!</definedName>
    <definedName name="SwapCurveArea8">#REF!</definedName>
    <definedName name="SwapCurveArea9">#REF!</definedName>
    <definedName name="SwapData1">#REF!</definedName>
    <definedName name="SwapData10">#REF!</definedName>
    <definedName name="SwapData11">#REF!</definedName>
    <definedName name="SwapData12">#REF!</definedName>
    <definedName name="SwapData13">#REF!</definedName>
    <definedName name="SwapData14">#REF!</definedName>
    <definedName name="SwapData15">#REF!</definedName>
    <definedName name="SwapData16">#REF!</definedName>
    <definedName name="SwapData17">#REF!</definedName>
    <definedName name="SwapData18">#REF!</definedName>
    <definedName name="SwapData19">#REF!</definedName>
    <definedName name="SwapData2">#REF!</definedName>
    <definedName name="SwapData20">#REF!</definedName>
    <definedName name="SwapData21">#REF!</definedName>
    <definedName name="SwapData22">#REF!</definedName>
    <definedName name="SwapData23">#REF!</definedName>
    <definedName name="SwapData24">#REF!</definedName>
    <definedName name="SwapData25">#REF!</definedName>
    <definedName name="SwapData26">#REF!</definedName>
    <definedName name="SwapData27">#REF!</definedName>
    <definedName name="SwapData28">#REF!</definedName>
    <definedName name="SwapData29">#REF!</definedName>
    <definedName name="SwapData3">#REF!</definedName>
    <definedName name="SwapData30">#REF!</definedName>
    <definedName name="SwapData31">#REF!</definedName>
    <definedName name="SwapData32">#REF!</definedName>
    <definedName name="SwapData33">#REF!</definedName>
    <definedName name="SwapData34">#REF!</definedName>
    <definedName name="SwapData35">#REF!</definedName>
    <definedName name="SwapData36">#REF!</definedName>
    <definedName name="SwapData37">#REF!</definedName>
    <definedName name="SwapData38">#REF!</definedName>
    <definedName name="SwapData39">#REF!</definedName>
    <definedName name="SwapData4">#REF!</definedName>
    <definedName name="SwapData40">#REF!</definedName>
    <definedName name="SwapData41">#REF!</definedName>
    <definedName name="SwapData42">#REF!</definedName>
    <definedName name="SwapData43">#REF!</definedName>
    <definedName name="SwapData44">#REF!</definedName>
    <definedName name="SwapData45">#REF!</definedName>
    <definedName name="SwapData46">#REF!</definedName>
    <definedName name="SwapData47">#REF!</definedName>
    <definedName name="SwapData48">#REF!</definedName>
    <definedName name="SwapData49">#REF!</definedName>
    <definedName name="SwapData5">#REF!</definedName>
    <definedName name="SwapData50">#REF!</definedName>
    <definedName name="SwapData51">#REF!</definedName>
    <definedName name="SwapData52">#REF!</definedName>
    <definedName name="SwapData53">#REF!</definedName>
    <definedName name="SwapData54">#REF!</definedName>
    <definedName name="SwapData55">#REF!</definedName>
    <definedName name="SwapData56">#REF!</definedName>
    <definedName name="SwapData57">#REF!</definedName>
    <definedName name="SwapData58">#REF!</definedName>
    <definedName name="SwapData59">#REF!</definedName>
    <definedName name="SwapData6">#REF!</definedName>
    <definedName name="SwapData60">#REF!</definedName>
    <definedName name="SwapData61">#REF!</definedName>
    <definedName name="SwapData62">#REF!</definedName>
    <definedName name="SwapData63">#REF!</definedName>
    <definedName name="SwapData64">#REF!</definedName>
    <definedName name="SwapData65">#REF!</definedName>
    <definedName name="SwapData66">#REF!</definedName>
    <definedName name="SwapData67">#REF!</definedName>
    <definedName name="SwapData68">#REF!</definedName>
    <definedName name="SwapData69">#REF!</definedName>
    <definedName name="SwapData7">#REF!</definedName>
    <definedName name="SwapData70">#REF!</definedName>
    <definedName name="SwapData71">#REF!</definedName>
    <definedName name="SwapData72">#REF!</definedName>
    <definedName name="SwapData73">#REF!</definedName>
    <definedName name="SwapData74">#REF!</definedName>
    <definedName name="SwapData75">#REF!</definedName>
    <definedName name="SwapData76">#REF!</definedName>
    <definedName name="SwapData77">#REF!</definedName>
    <definedName name="SwapData78">#REF!</definedName>
    <definedName name="SwapData79">#REF!</definedName>
    <definedName name="SwapData8">#REF!</definedName>
    <definedName name="SwapData80">#REF!</definedName>
    <definedName name="SwapData81">#REF!</definedName>
    <definedName name="SwapData82">#REF!</definedName>
    <definedName name="SwapData83">#REF!</definedName>
    <definedName name="SwapData84">#REF!</definedName>
    <definedName name="SwapData85">#REF!</definedName>
    <definedName name="SwapData86">#REF!</definedName>
    <definedName name="SwapData87">#REF!</definedName>
    <definedName name="SwapData88">#REF!</definedName>
    <definedName name="SwapData89">#REF!</definedName>
    <definedName name="SwapData9">#REF!</definedName>
    <definedName name="SwapData90">#REF!</definedName>
    <definedName name="SwapData91">#REF!</definedName>
    <definedName name="SwapData92">#REF!</definedName>
    <definedName name="SwapData93">#REF!</definedName>
    <definedName name="SwapData94">#REF!</definedName>
    <definedName name="SwapData95">#REF!</definedName>
    <definedName name="SwapData96">#REF!</definedName>
    <definedName name="SwapData97">#REF!</definedName>
    <definedName name="SwapData98">#REF!</definedName>
    <definedName name="t">#REF!</definedName>
    <definedName name="Target_IRR">#REF!</definedName>
    <definedName name="target_return">#REF!</definedName>
    <definedName name="TARGET_UNIT_RANGE">OFFSET(#REF!,1,0,COUNTA(#REF!))</definedName>
    <definedName name="Taux" localSheetId="4">#REF!</definedName>
    <definedName name="Taux">#REF!</definedName>
    <definedName name="TAUX_ACTUALISATION">#REF!</definedName>
    <definedName name="TAUX_CVAE">#REF!</definedName>
    <definedName name="TAUX_IMPOT_IS">#REF!</definedName>
    <definedName name="TAUX_IMPOT_PARTICULIERS">#REF!</definedName>
    <definedName name="TAUX_TVA">#REF!</definedName>
    <definedName name="TaxRow">#REF!</definedName>
    <definedName name="TECHNO_RANGE">OFFSET(#REF!,1,0,COUNTA(#REF!))</definedName>
    <definedName name="Tenancy" localSheetId="4">#REF!</definedName>
    <definedName name="Tenancy">#REF!</definedName>
    <definedName name="Tenant_rollover" localSheetId="4">#REF!</definedName>
    <definedName name="Tenant_rollover">#REF!</definedName>
    <definedName name="Tenant_rollover__landlord_s_option_to_break" localSheetId="4">#REF!</definedName>
    <definedName name="Tenant_rollover__landlord_s_option_to_break">#REF!</definedName>
    <definedName name="tenor" localSheetId="4">#REF!</definedName>
    <definedName name="tenor">#REF!</definedName>
    <definedName name="terminal">#REF!</definedName>
    <definedName name="Test1" hidden="1">IF(COUNTA(#REF!)=0,0,INDEX(#REF!,MATCH(ROW(#REF!),#REF!,TRUE)))+1</definedName>
    <definedName name="TIME_PERIOD_RANGE">OFFSET(#REF!,1,0,COUNTA(#REF!))</definedName>
    <definedName name="Times">#REF!</definedName>
    <definedName name="titre">#REF!</definedName>
    <definedName name="tot.oblig" localSheetId="4">#REF!</definedName>
    <definedName name="tot.oblig">#REF!</definedName>
    <definedName name="TR" localSheetId="4">#REF!</definedName>
    <definedName name="TR">#REF!</definedName>
    <definedName name="Turnover_performance" localSheetId="4">#REF!</definedName>
    <definedName name="Turnover_performance">#REF!</definedName>
    <definedName name="Turnover_Projections" localSheetId="4">#REF!</definedName>
    <definedName name="Turnover_Projections">#REF!</definedName>
    <definedName name="TVA" localSheetId="4">#REF!</definedName>
    <definedName name="TVA">#REF!</definedName>
    <definedName name="TYPOLOGIE" localSheetId="4">#REF!</definedName>
    <definedName name="TYPOLOGIE">#REF!</definedName>
    <definedName name="TypProd">#REF!</definedName>
    <definedName name="UL_IRR">#REF!</definedName>
    <definedName name="ULCFRow">#REF!</definedName>
    <definedName name="UNI_AA_VERSION" hidden="1">"150.2.0"</definedName>
    <definedName name="UNI_FILT_END" hidden="1">8</definedName>
    <definedName name="UNI_FILT_OFFSPEC" hidden="1">2</definedName>
    <definedName name="UNI_FILT_ONSPEC" hidden="1">1</definedName>
    <definedName name="UNI_FILT_START" hidden="1">4</definedName>
    <definedName name="UNI_NOTHING" hidden="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OUTLIERS" hidden="1">32</definedName>
    <definedName name="UNI_PRES_POST" hidden="1">256</definedName>
    <definedName name="UNI_PRES_PRIOR" hidden="1">2048</definedName>
    <definedName name="UNI_PRES_RECENT" hidden="1">1024</definedName>
    <definedName name="UNI_PRES_STATIC" hidden="1">128</definedName>
    <definedName name="UNI_RET_ATTRIB" hidden="1">64</definedName>
    <definedName name="UNI_RET_CONF" hidden="1">32</definedName>
    <definedName name="UNI_RET_DESC" hidden="1">4</definedName>
    <definedName name="UNI_RET_END" hidden="1">16384</definedName>
    <definedName name="UNI_RET_EQUIP" hidden="1">32768</definedName>
    <definedName name="UNI_RET_EVENT" hidden="1">4096</definedName>
    <definedName name="UNI_RET_OFFSPEC" hidden="1">512</definedName>
    <definedName name="UNI_RET_ONSPEC" hidden="1">256</definedName>
    <definedName name="UNI_RET_PROP" hidden="1">131072</definedName>
    <definedName name="UNI_RET_PROPDESC" hidden="1">262144</definedName>
    <definedName name="UNI_RET_SMPLPNT" hidden="1">65536</definedName>
    <definedName name="UNI_RET_SPECMAX" hidden="1">2048</definedName>
    <definedName name="UNI_RET_SPECMIN" hidden="1">1024</definedName>
    <definedName name="UNI_RET_START" hidden="1">8192</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FORMANCES10R314C10" hidden="1">#REF!</definedName>
    <definedName name="UNIFORMANCES10R314C12" hidden="1">#REF!</definedName>
    <definedName name="UNIFORMANCES10R314C14" hidden="1">#REF!</definedName>
    <definedName name="UNIFORMANCES10R314C22" hidden="1">#REF!</definedName>
    <definedName name="UNIFORMANCES10R314C24" hidden="1">#REF!</definedName>
    <definedName name="UNIFORMANCES10R314C26" hidden="1">#REF!</definedName>
    <definedName name="UNIFORMANCES10R314C30" hidden="1">#REF!</definedName>
    <definedName name="UNIFORMANCES10R314C4" hidden="1">#REF!</definedName>
    <definedName name="UNIFORMANCES10R314C6" hidden="1">#REF!</definedName>
    <definedName name="UNIFORMANCES10R314C8" hidden="1">#REF!</definedName>
    <definedName name="UNIFORMANCES10R315C10" hidden="1">#REF!</definedName>
    <definedName name="UNIFORMANCES10R315C12" hidden="1">#REF!</definedName>
    <definedName name="UNIFORMANCES10R315C14" hidden="1">#REF!</definedName>
    <definedName name="UNIFORMANCES10R315C22" hidden="1">#REF!</definedName>
    <definedName name="UNIFORMANCES10R315C24" hidden="1">#REF!</definedName>
    <definedName name="UNIFORMANCES10R315C26" hidden="1">#REF!</definedName>
    <definedName name="UNIFORMANCES10R315C30" hidden="1">#REF!</definedName>
    <definedName name="UNIFORMANCES10R315C4" hidden="1">#REF!</definedName>
    <definedName name="UNIFORMANCES10R315C6" hidden="1">#REF!</definedName>
    <definedName name="UNIFORMANCES10R315C8" hidden="1">#REF!</definedName>
    <definedName name="UNIFORMANCES11R7454C10" hidden="1">#REF!</definedName>
    <definedName name="UNIFORMANCES11R7454C12" hidden="1">#REF!</definedName>
    <definedName name="UNIFORMANCES11R7454C14" hidden="1">#REF!</definedName>
    <definedName name="UNIFORMANCES11R7454C31" hidden="1">#REF!</definedName>
    <definedName name="UNIFORMANCES11R7454C39" hidden="1">#REF!</definedName>
    <definedName name="UNIFORMANCES11R7454C4" hidden="1">#REF!</definedName>
    <definedName name="UNIFORMANCES11R7454C40" hidden="1">#REF!</definedName>
    <definedName name="UNIFORMANCES11R7454C41" hidden="1">#REF!</definedName>
    <definedName name="UNIFORMANCES11R7454C42" hidden="1">#REF!</definedName>
    <definedName name="UNIFORMANCES11R7454C44" hidden="1">#REF!</definedName>
    <definedName name="UNIFORMANCES11R7454C6" hidden="1">#REF!</definedName>
    <definedName name="UNIFORMANCES11R7454C8" hidden="1">#REF!</definedName>
    <definedName name="UNIFORMANCES11R7455C10" hidden="1">#REF!</definedName>
    <definedName name="UNIFORMANCES11R7455C12" hidden="1">#REF!</definedName>
    <definedName name="UNIFORMANCES11R7455C14" hidden="1">#REF!</definedName>
    <definedName name="UNIFORMANCES11R7455C31" hidden="1">#REF!</definedName>
    <definedName name="UNIFORMANCES11R7455C39" hidden="1">#REF!</definedName>
    <definedName name="UNIFORMANCES11R7455C4" hidden="1">#REF!</definedName>
    <definedName name="UNIFORMANCES11R7455C40" hidden="1">#REF!</definedName>
    <definedName name="UNIFORMANCES11R7455C41" hidden="1">#REF!</definedName>
    <definedName name="UNIFORMANCES11R7455C42" hidden="1">#REF!</definedName>
    <definedName name="UNIFORMANCES11R7455C44" hidden="1">#REF!</definedName>
    <definedName name="UNIFORMANCES11R7455C6" hidden="1">#REF!</definedName>
    <definedName name="UNIFORMANCES11R7455C8" hidden="1">#REF!</definedName>
    <definedName name="UNIFORMANCES11R7456C10" hidden="1">#REF!</definedName>
    <definedName name="UNIFORMANCES11R7456C12" hidden="1">#REF!</definedName>
    <definedName name="UNIFORMANCES11R7456C14" hidden="1">#REF!</definedName>
    <definedName name="UNIFORMANCES11R7456C31" hidden="1">#REF!</definedName>
    <definedName name="UNIFORMANCES11R7456C39" hidden="1">#REF!</definedName>
    <definedName name="UNIFORMANCES11R7456C4" hidden="1">#REF!</definedName>
    <definedName name="UNIFORMANCES11R7456C40" hidden="1">#REF!</definedName>
    <definedName name="UNIFORMANCES11R7456C41" hidden="1">#REF!</definedName>
    <definedName name="UNIFORMANCES11R7456C42" hidden="1">#REF!</definedName>
    <definedName name="UNIFORMANCES11R7456C44" hidden="1">#REF!</definedName>
    <definedName name="UNIFORMANCES11R7456C6" hidden="1">#REF!</definedName>
    <definedName name="UNIFORMANCES11R7456C8" hidden="1">#REF!</definedName>
    <definedName name="UNIFORMANCES11R7457C10" hidden="1">#REF!</definedName>
    <definedName name="UNIFORMANCES11R7457C12" hidden="1">#REF!</definedName>
    <definedName name="UNIFORMANCES11R7457C14" hidden="1">#REF!</definedName>
    <definedName name="UNIFORMANCES11R7457C31" hidden="1">#REF!</definedName>
    <definedName name="UNIFORMANCES11R7457C39" hidden="1">#REF!</definedName>
    <definedName name="UNIFORMANCES11R7457C4" hidden="1">#REF!</definedName>
    <definedName name="UNIFORMANCES11R7457C40" hidden="1">#REF!</definedName>
    <definedName name="UNIFORMANCES11R7457C41" hidden="1">#REF!</definedName>
    <definedName name="UNIFORMANCES11R7457C42" hidden="1">#REF!</definedName>
    <definedName name="UNIFORMANCES11R7457C44" hidden="1">#REF!</definedName>
    <definedName name="UNIFORMANCES11R7457C6" hidden="1">#REF!</definedName>
    <definedName name="UNIFORMANCES11R7457C8" hidden="1">#REF!</definedName>
    <definedName name="UNIFORMANCES11R7458C10" hidden="1">#REF!</definedName>
    <definedName name="UNIFORMANCES11R7458C12" hidden="1">#REF!</definedName>
    <definedName name="UNIFORMANCES11R7458C14" hidden="1">#REF!</definedName>
    <definedName name="UNIFORMANCES11R7458C31" hidden="1">#REF!</definedName>
    <definedName name="UNIFORMANCES11R7458C39" hidden="1">#REF!</definedName>
    <definedName name="UNIFORMANCES11R7458C4" hidden="1">#REF!</definedName>
    <definedName name="UNIFORMANCES11R7458C40" hidden="1">#REF!</definedName>
    <definedName name="UNIFORMANCES11R7458C41" hidden="1">#REF!</definedName>
    <definedName name="UNIFORMANCES11R7458C42" hidden="1">#REF!</definedName>
    <definedName name="UNIFORMANCES11R7458C44" hidden="1">#REF!</definedName>
    <definedName name="UNIFORMANCES11R7458C6" hidden="1">#REF!</definedName>
    <definedName name="UNIFORMANCES11R7458C8" hidden="1">#REF!</definedName>
    <definedName name="UNIFORMANCES11R7459C10" hidden="1">#REF!</definedName>
    <definedName name="UNIFORMANCES11R7459C12" hidden="1">#REF!</definedName>
    <definedName name="UNIFORMANCES11R7459C14" hidden="1">#REF!</definedName>
    <definedName name="UNIFORMANCES11R7459C31" hidden="1">#REF!</definedName>
    <definedName name="UNIFORMANCES11R7459C39" hidden="1">#REF!</definedName>
    <definedName name="UNIFORMANCES11R7459C4" hidden="1">#REF!</definedName>
    <definedName name="UNIFORMANCES11R7459C40" hidden="1">#REF!</definedName>
    <definedName name="UNIFORMANCES11R7459C41" hidden="1">#REF!</definedName>
    <definedName name="UNIFORMANCES11R7459C42" hidden="1">#REF!</definedName>
    <definedName name="UNIFORMANCES11R7459C44" hidden="1">#REF!</definedName>
    <definedName name="UNIFORMANCES11R7459C6" hidden="1">#REF!</definedName>
    <definedName name="UNIFORMANCES11R7459C8" hidden="1">#REF!</definedName>
    <definedName name="UNIFORMANCES11R7460C10" hidden="1">#REF!</definedName>
    <definedName name="UNIFORMANCES11R7460C12" hidden="1">#REF!</definedName>
    <definedName name="UNIFORMANCES11R7460C14" hidden="1">#REF!</definedName>
    <definedName name="UNIFORMANCES11R7460C31" hidden="1">#REF!</definedName>
    <definedName name="UNIFORMANCES11R7460C39" hidden="1">#REF!</definedName>
    <definedName name="UNIFORMANCES11R7460C4" hidden="1">#REF!</definedName>
    <definedName name="UNIFORMANCES11R7460C40" hidden="1">#REF!</definedName>
    <definedName name="UNIFORMANCES11R7460C41" hidden="1">#REF!</definedName>
    <definedName name="UNIFORMANCES11R7460C42" hidden="1">#REF!</definedName>
    <definedName name="UNIFORMANCES11R7460C44" hidden="1">#REF!</definedName>
    <definedName name="UNIFORMANCES11R7460C6" hidden="1">#REF!</definedName>
    <definedName name="UNIFORMANCES11R7460C8" hidden="1">#REF!</definedName>
    <definedName name="UNIFORMANCES11R7461C10" hidden="1">#REF!</definedName>
    <definedName name="UNIFORMANCES11R7461C12" hidden="1">#REF!</definedName>
    <definedName name="UNIFORMANCES11R7461C14" hidden="1">#REF!</definedName>
    <definedName name="UNIFORMANCES11R7461C31" hidden="1">#REF!</definedName>
    <definedName name="UNIFORMANCES11R7461C39" hidden="1">#REF!</definedName>
    <definedName name="UNIFORMANCES11R7461C4" hidden="1">#REF!</definedName>
    <definedName name="UNIFORMANCES11R7461C40" hidden="1">#REF!</definedName>
    <definedName name="UNIFORMANCES11R7461C41" hidden="1">#REF!</definedName>
    <definedName name="UNIFORMANCES11R7461C42" hidden="1">#REF!</definedName>
    <definedName name="UNIFORMANCES11R7461C44" hidden="1">#REF!</definedName>
    <definedName name="UNIFORMANCES11R7461C6" hidden="1">#REF!</definedName>
    <definedName name="UNIFORMANCES11R7461C8" hidden="1">#REF!</definedName>
    <definedName name="UNIFORMANCES11R7462C10" hidden="1">#REF!</definedName>
    <definedName name="UNIFORMANCES11R7462C12" hidden="1">#REF!</definedName>
    <definedName name="UNIFORMANCES11R7462C14" hidden="1">#REF!</definedName>
    <definedName name="UNIFORMANCES11R7462C31" hidden="1">#REF!</definedName>
    <definedName name="UNIFORMANCES11R7462C39" hidden="1">#REF!</definedName>
    <definedName name="UNIFORMANCES11R7462C4" hidden="1">#REF!</definedName>
    <definedName name="UNIFORMANCES11R7462C40" hidden="1">#REF!</definedName>
    <definedName name="UNIFORMANCES11R7462C41" hidden="1">#REF!</definedName>
    <definedName name="UNIFORMANCES11R7462C42" hidden="1">#REF!</definedName>
    <definedName name="UNIFORMANCES11R7462C44" hidden="1">#REF!</definedName>
    <definedName name="UNIFORMANCES11R7462C6" hidden="1">#REF!</definedName>
    <definedName name="UNIFORMANCES11R7462C8" hidden="1">#REF!</definedName>
    <definedName name="UNIFORMANCES11R7463C10" hidden="1">#REF!</definedName>
    <definedName name="UNIFORMANCES11R7463C12" hidden="1">#REF!</definedName>
    <definedName name="UNIFORMANCES11R7463C14" hidden="1">#REF!</definedName>
    <definedName name="UNIFORMANCES11R7463C31" hidden="1">#REF!</definedName>
    <definedName name="UNIFORMANCES11R7463C39" hidden="1">#REF!</definedName>
    <definedName name="UNIFORMANCES11R7463C4" hidden="1">#REF!</definedName>
    <definedName name="UNIFORMANCES11R7463C40" hidden="1">#REF!</definedName>
    <definedName name="UNIFORMANCES11R7463C41" hidden="1">#REF!</definedName>
    <definedName name="UNIFORMANCES11R7463C42" hidden="1">#REF!</definedName>
    <definedName name="UNIFORMANCES11R7463C44" hidden="1">#REF!</definedName>
    <definedName name="UNIFORMANCES11R7463C6" hidden="1">#REF!</definedName>
    <definedName name="UNIFORMANCES11R7463C8" hidden="1">#REF!</definedName>
    <definedName name="UNIFORMANCES11R7464C10" hidden="1">#REF!</definedName>
    <definedName name="UNIFORMANCES11R7464C12" hidden="1">#REF!</definedName>
    <definedName name="UNIFORMANCES11R7464C14" hidden="1">#REF!</definedName>
    <definedName name="UNIFORMANCES11R7464C31" hidden="1">#REF!</definedName>
    <definedName name="UNIFORMANCES11R7464C39" hidden="1">#REF!</definedName>
    <definedName name="UNIFORMANCES11R7464C4" hidden="1">#REF!</definedName>
    <definedName name="UNIFORMANCES11R7464C40" hidden="1">#REF!</definedName>
    <definedName name="UNIFORMANCES11R7464C41" hidden="1">#REF!</definedName>
    <definedName name="UNIFORMANCES11R7464C42" hidden="1">#REF!</definedName>
    <definedName name="UNIFORMANCES11R7464C44" hidden="1">#REF!</definedName>
    <definedName name="UNIFORMANCES11R7464C6" hidden="1">#REF!</definedName>
    <definedName name="UNIFORMANCES11R7464C8" hidden="1">#REF!</definedName>
    <definedName name="UNIFORMANCES11R7465C10" hidden="1">#REF!</definedName>
    <definedName name="UNIFORMANCES11R7465C12" hidden="1">#REF!</definedName>
    <definedName name="UNIFORMANCES11R7465C14" hidden="1">#REF!</definedName>
    <definedName name="UNIFORMANCES11R7465C31" hidden="1">#REF!</definedName>
    <definedName name="UNIFORMANCES11R7465C39" hidden="1">#REF!</definedName>
    <definedName name="UNIFORMANCES11R7465C4" hidden="1">#REF!</definedName>
    <definedName name="UNIFORMANCES11R7465C40" hidden="1">#REF!</definedName>
    <definedName name="UNIFORMANCES11R7465C41" hidden="1">#REF!</definedName>
    <definedName name="UNIFORMANCES11R7465C42" hidden="1">#REF!</definedName>
    <definedName name="UNIFORMANCES11R7465C44" hidden="1">#REF!</definedName>
    <definedName name="UNIFORMANCES11R7465C6" hidden="1">#REF!</definedName>
    <definedName name="UNIFORMANCES11R7465C8" hidden="1">#REF!</definedName>
    <definedName name="UNIFORMANCES11R7466C10" hidden="1">#REF!</definedName>
    <definedName name="UNIFORMANCES11R7466C12" hidden="1">#REF!</definedName>
    <definedName name="UNIFORMANCES11R7466C14" hidden="1">#REF!</definedName>
    <definedName name="UNIFORMANCES11R7466C31" hidden="1">#REF!</definedName>
    <definedName name="UNIFORMANCES11R7466C39" hidden="1">#REF!</definedName>
    <definedName name="UNIFORMANCES11R7466C4" hidden="1">#REF!</definedName>
    <definedName name="UNIFORMANCES11R7466C40" hidden="1">#REF!</definedName>
    <definedName name="UNIFORMANCES11R7466C41" hidden="1">#REF!</definedName>
    <definedName name="UNIFORMANCES11R7466C42" hidden="1">#REF!</definedName>
    <definedName name="UNIFORMANCES11R7466C44" hidden="1">#REF!</definedName>
    <definedName name="UNIFORMANCES11R7466C6" hidden="1">#REF!</definedName>
    <definedName name="UNIFORMANCES11R7466C8" hidden="1">#REF!</definedName>
    <definedName name="UNIFORMANCES11R7467C10" hidden="1">#REF!</definedName>
    <definedName name="UNIFORMANCES11R7467C12" hidden="1">#REF!</definedName>
    <definedName name="UNIFORMANCES11R7467C14" hidden="1">#REF!</definedName>
    <definedName name="UNIFORMANCES11R7467C31" hidden="1">#REF!</definedName>
    <definedName name="UNIFORMANCES11R7467C39" hidden="1">#REF!</definedName>
    <definedName name="UNIFORMANCES11R7467C4" hidden="1">#REF!</definedName>
    <definedName name="UNIFORMANCES11R7467C40" hidden="1">#REF!</definedName>
    <definedName name="UNIFORMANCES11R7467C41" hidden="1">#REF!</definedName>
    <definedName name="UNIFORMANCES11R7467C42" hidden="1">#REF!</definedName>
    <definedName name="UNIFORMANCES11R7467C44" hidden="1">#REF!</definedName>
    <definedName name="UNIFORMANCES11R7467C6" hidden="1">#REF!</definedName>
    <definedName name="UNIFORMANCES11R7467C8" hidden="1">#REF!</definedName>
    <definedName name="UNIFORMANCES11R7468C10" hidden="1">#REF!</definedName>
    <definedName name="UNIFORMANCES11R7468C12" hidden="1">#REF!</definedName>
    <definedName name="UNIFORMANCES11R7468C14" hidden="1">#REF!</definedName>
    <definedName name="UNIFORMANCES11R7468C31" hidden="1">#REF!</definedName>
    <definedName name="UNIFORMANCES11R7468C39" hidden="1">#REF!</definedName>
    <definedName name="UNIFORMANCES11R7468C4" hidden="1">#REF!</definedName>
    <definedName name="UNIFORMANCES11R7468C40" hidden="1">#REF!</definedName>
    <definedName name="UNIFORMANCES11R7468C41" hidden="1">#REF!</definedName>
    <definedName name="UNIFORMANCES11R7468C42" hidden="1">#REF!</definedName>
    <definedName name="UNIFORMANCES11R7468C44" hidden="1">#REF!</definedName>
    <definedName name="UNIFORMANCES11R7468C6" hidden="1">#REF!</definedName>
    <definedName name="UNIFORMANCES11R7468C8" hidden="1">#REF!</definedName>
    <definedName name="UNIFORMANCES11R7469C10" hidden="1">#REF!</definedName>
    <definedName name="UNIFORMANCES11R7469C12" hidden="1">#REF!</definedName>
    <definedName name="UNIFORMANCES11R7469C14" hidden="1">#REF!</definedName>
    <definedName name="UNIFORMANCES11R7469C31" hidden="1">#REF!</definedName>
    <definedName name="UNIFORMANCES11R7469C39" hidden="1">#REF!</definedName>
    <definedName name="UNIFORMANCES11R7469C4" hidden="1">#REF!</definedName>
    <definedName name="UNIFORMANCES11R7469C40" hidden="1">#REF!</definedName>
    <definedName name="UNIFORMANCES11R7469C41" hidden="1">#REF!</definedName>
    <definedName name="UNIFORMANCES11R7469C42" hidden="1">#REF!</definedName>
    <definedName name="UNIFORMANCES11R7469C44" hidden="1">#REF!</definedName>
    <definedName name="UNIFORMANCES11R7469C6" hidden="1">#REF!</definedName>
    <definedName name="UNIFORMANCES11R7469C8" hidden="1">#REF!</definedName>
    <definedName name="UNIFORMANCES11R7470C10" hidden="1">#REF!</definedName>
    <definedName name="UNIFORMANCES11R7470C12" hidden="1">#REF!</definedName>
    <definedName name="UNIFORMANCES11R7470C14" hidden="1">#REF!</definedName>
    <definedName name="UNIFORMANCES11R7470C31" hidden="1">#REF!</definedName>
    <definedName name="UNIFORMANCES11R7470C39" hidden="1">#REF!</definedName>
    <definedName name="UNIFORMANCES11R7470C4" hidden="1">#REF!</definedName>
    <definedName name="UNIFORMANCES11R7470C40" hidden="1">#REF!</definedName>
    <definedName name="UNIFORMANCES11R7470C41" hidden="1">#REF!</definedName>
    <definedName name="UNIFORMANCES11R7470C42" hidden="1">#REF!</definedName>
    <definedName name="UNIFORMANCES11R7470C44" hidden="1">#REF!</definedName>
    <definedName name="UNIFORMANCES11R7470C6" hidden="1">#REF!</definedName>
    <definedName name="UNIFORMANCES11R7470C8" hidden="1">#REF!</definedName>
    <definedName name="UNIFORMANCES11R7471C10" hidden="1">#REF!</definedName>
    <definedName name="UNIFORMANCES11R7471C12" hidden="1">#REF!</definedName>
    <definedName name="UNIFORMANCES11R7471C14" hidden="1">#REF!</definedName>
    <definedName name="UNIFORMANCES11R7471C31" hidden="1">#REF!</definedName>
    <definedName name="UNIFORMANCES11R7471C39" hidden="1">#REF!</definedName>
    <definedName name="UNIFORMANCES11R7471C4" hidden="1">#REF!</definedName>
    <definedName name="UNIFORMANCES11R7471C40" hidden="1">#REF!</definedName>
    <definedName name="UNIFORMANCES11R7471C41" hidden="1">#REF!</definedName>
    <definedName name="UNIFORMANCES11R7471C42" hidden="1">#REF!</definedName>
    <definedName name="UNIFORMANCES11R7471C44" hidden="1">#REF!</definedName>
    <definedName name="UNIFORMANCES11R7471C6" hidden="1">#REF!</definedName>
    <definedName name="UNIFORMANCES11R7471C8" hidden="1">#REF!</definedName>
    <definedName name="UNIFORMANCES11R7472C10" hidden="1">#REF!</definedName>
    <definedName name="UNIFORMANCES11R7472C12" hidden="1">#REF!</definedName>
    <definedName name="UNIFORMANCES11R7472C14" hidden="1">#REF!</definedName>
    <definedName name="UNIFORMANCES11R7472C31" hidden="1">#REF!</definedName>
    <definedName name="UNIFORMANCES11R7472C39" hidden="1">#REF!</definedName>
    <definedName name="UNIFORMANCES11R7472C4" hidden="1">#REF!</definedName>
    <definedName name="UNIFORMANCES11R7472C40" hidden="1">#REF!</definedName>
    <definedName name="UNIFORMANCES11R7472C41" hidden="1">#REF!</definedName>
    <definedName name="UNIFORMANCES11R7472C42" hidden="1">#REF!</definedName>
    <definedName name="UNIFORMANCES11R7472C44" hidden="1">#REF!</definedName>
    <definedName name="UNIFORMANCES11R7472C6" hidden="1">#REF!</definedName>
    <definedName name="UNIFORMANCES11R7472C8" hidden="1">#REF!</definedName>
    <definedName name="UNIFORMANCES11R7473C10" hidden="1">#REF!</definedName>
    <definedName name="UNIFORMANCES11R7473C12" hidden="1">#REF!</definedName>
    <definedName name="UNIFORMANCES11R7473C14" hidden="1">#REF!</definedName>
    <definedName name="UNIFORMANCES11R7473C31" hidden="1">#REF!</definedName>
    <definedName name="UNIFORMANCES11R7473C39" hidden="1">#REF!</definedName>
    <definedName name="UNIFORMANCES11R7473C4" hidden="1">#REF!</definedName>
    <definedName name="UNIFORMANCES11R7473C40" hidden="1">#REF!</definedName>
    <definedName name="UNIFORMANCES11R7473C41" hidden="1">#REF!</definedName>
    <definedName name="UNIFORMANCES11R7473C42" hidden="1">#REF!</definedName>
    <definedName name="UNIFORMANCES11R7473C44" hidden="1">#REF!</definedName>
    <definedName name="UNIFORMANCES11R7473C6" hidden="1">#REF!</definedName>
    <definedName name="UNIFORMANCES11R7473C8" hidden="1">#REF!</definedName>
    <definedName name="UNIFORMANCES11R7474C10" hidden="1">#REF!</definedName>
    <definedName name="UNIFORMANCES11R7474C12" hidden="1">#REF!</definedName>
    <definedName name="UNIFORMANCES11R7474C14" hidden="1">#REF!</definedName>
    <definedName name="UNIFORMANCES11R7474C31" hidden="1">#REF!</definedName>
    <definedName name="UNIFORMANCES11R7474C39" hidden="1">#REF!</definedName>
    <definedName name="UNIFORMANCES11R7474C4" hidden="1">#REF!</definedName>
    <definedName name="UNIFORMANCES11R7474C40" hidden="1">#REF!</definedName>
    <definedName name="UNIFORMANCES11R7474C41" hidden="1">#REF!</definedName>
    <definedName name="UNIFORMANCES11R7474C42" hidden="1">#REF!</definedName>
    <definedName name="UNIFORMANCES11R7474C44" hidden="1">#REF!</definedName>
    <definedName name="UNIFORMANCES11R7474C6" hidden="1">#REF!</definedName>
    <definedName name="UNIFORMANCES11R7474C8" hidden="1">#REF!</definedName>
    <definedName name="UNIFORMANCES11R7475C10" hidden="1">#REF!</definedName>
    <definedName name="UNIFORMANCES11R7475C12" hidden="1">#REF!</definedName>
    <definedName name="UNIFORMANCES11R7475C14" hidden="1">#REF!</definedName>
    <definedName name="UNIFORMANCES11R7475C31" hidden="1">#REF!</definedName>
    <definedName name="UNIFORMANCES11R7475C39" hidden="1">#REF!</definedName>
    <definedName name="UNIFORMANCES11R7475C4" hidden="1">#REF!</definedName>
    <definedName name="UNIFORMANCES11R7475C40" hidden="1">#REF!</definedName>
    <definedName name="UNIFORMANCES11R7475C41" hidden="1">#REF!</definedName>
    <definedName name="UNIFORMANCES11R7475C42" hidden="1">#REF!</definedName>
    <definedName name="UNIFORMANCES11R7475C44" hidden="1">#REF!</definedName>
    <definedName name="UNIFORMANCES11R7475C6" hidden="1">#REF!</definedName>
    <definedName name="UNIFORMANCES11R7475C8" hidden="1">#REF!</definedName>
    <definedName name="UNIFORMANCES11R7476C10" hidden="1">#REF!</definedName>
    <definedName name="UNIFORMANCES11R7476C12" hidden="1">#REF!</definedName>
    <definedName name="UNIFORMANCES11R7476C14" hidden="1">#REF!</definedName>
    <definedName name="UNIFORMANCES11R7476C31" hidden="1">#REF!</definedName>
    <definedName name="UNIFORMANCES11R7476C39" hidden="1">#REF!</definedName>
    <definedName name="UNIFORMANCES11R7476C4" hidden="1">#REF!</definedName>
    <definedName name="UNIFORMANCES11R7476C40" hidden="1">#REF!</definedName>
    <definedName name="UNIFORMANCES11R7476C41" hidden="1">#REF!</definedName>
    <definedName name="UNIFORMANCES11R7476C42" hidden="1">#REF!</definedName>
    <definedName name="UNIFORMANCES11R7476C44" hidden="1">#REF!</definedName>
    <definedName name="UNIFORMANCES11R7476C6" hidden="1">#REF!</definedName>
    <definedName name="UNIFORMANCES11R7476C8" hidden="1">#REF!</definedName>
    <definedName name="UNIFORMANCES11R7477C10" hidden="1">#REF!</definedName>
    <definedName name="UNIFORMANCES11R7477C12" hidden="1">#REF!</definedName>
    <definedName name="UNIFORMANCES11R7477C14" hidden="1">#REF!</definedName>
    <definedName name="UNIFORMANCES11R7477C31" hidden="1">#REF!</definedName>
    <definedName name="UNIFORMANCES11R7477C39" hidden="1">#REF!</definedName>
    <definedName name="UNIFORMANCES11R7477C4" hidden="1">#REF!</definedName>
    <definedName name="UNIFORMANCES11R7477C40" hidden="1">#REF!</definedName>
    <definedName name="UNIFORMANCES11R7477C41" hidden="1">#REF!</definedName>
    <definedName name="UNIFORMANCES11R7477C42" hidden="1">#REF!</definedName>
    <definedName name="UNIFORMANCES11R7477C44" hidden="1">#REF!</definedName>
    <definedName name="UNIFORMANCES11R7477C6" hidden="1">#REF!</definedName>
    <definedName name="UNIFORMANCES11R7477C8" hidden="1">#REF!</definedName>
    <definedName name="UNIFORMANCES11R7478C10" hidden="1">#REF!</definedName>
    <definedName name="UNIFORMANCES11R7478C12" hidden="1">#REF!</definedName>
    <definedName name="UNIFORMANCES11R7478C14" hidden="1">#REF!</definedName>
    <definedName name="UNIFORMANCES11R7478C31" hidden="1">#REF!</definedName>
    <definedName name="UNIFORMANCES11R7478C39" hidden="1">#REF!</definedName>
    <definedName name="UNIFORMANCES11R7478C4" hidden="1">#REF!</definedName>
    <definedName name="UNIFORMANCES11R7478C40" hidden="1">#REF!</definedName>
    <definedName name="UNIFORMANCES11R7478C41" hidden="1">#REF!</definedName>
    <definedName name="UNIFORMANCES11R7478C42" hidden="1">#REF!</definedName>
    <definedName name="UNIFORMANCES11R7478C44" hidden="1">#REF!</definedName>
    <definedName name="UNIFORMANCES11R7478C6" hidden="1">#REF!</definedName>
    <definedName name="UNIFORMANCES11R7478C8" hidden="1">#REF!</definedName>
    <definedName name="UNIFORMANCES12R314C108" hidden="1">#REF!</definedName>
    <definedName name="UNIFORMANCES12R315C108" hidden="1">#REF!</definedName>
    <definedName name="UNIFORMANCES13R189C205" hidden="1">#REF!</definedName>
    <definedName name="UNIFORMANCES13R199C204" hidden="1">#REF!</definedName>
    <definedName name="UNIFORMANCES13R199C205" hidden="1">#REF!</definedName>
    <definedName name="UNIFORMANCES13R200C204" hidden="1">#REF!</definedName>
    <definedName name="UNIFORMANCES13R200C205" hidden="1">#REF!</definedName>
    <definedName name="UNIFORMANCES13R304C16" hidden="1">#REF!</definedName>
    <definedName name="UNIFORMANCES13R305C103" hidden="1">#REF!</definedName>
    <definedName name="UNIFORMANCES13R313C204" hidden="1">#REF!</definedName>
    <definedName name="UNIFORMANCES13R313C205" hidden="1">#REF!</definedName>
    <definedName name="UNIFORMANCES13R313C206" hidden="1">#REF!</definedName>
    <definedName name="UNIFORMANCES13R313C53" hidden="1">#REF!</definedName>
    <definedName name="UNIFORMANCES13R314C106" hidden="1">#REF!</definedName>
    <definedName name="UNIFORMANCES13R314C109" hidden="1">#REF!</definedName>
    <definedName name="UNIFORMANCES13R314C113" hidden="1">#REF!</definedName>
    <definedName name="UNIFORMANCES13R314C116" hidden="1">#REF!</definedName>
    <definedName name="UNIFORMANCES13R314C119" hidden="1">#REF!</definedName>
    <definedName name="UNIFORMANCES13R314C140" hidden="1">#REF!</definedName>
    <definedName name="UNIFORMANCES13R314C143" hidden="1">#REF!</definedName>
    <definedName name="UNIFORMANCES13R314C149" hidden="1">#REF!</definedName>
    <definedName name="UNIFORMANCES13R314C152" hidden="1">#REF!</definedName>
    <definedName name="UNIFORMANCES13R314C159" hidden="1">#REF!</definedName>
    <definedName name="UNIFORMANCES13R314C163" hidden="1">#REF!</definedName>
    <definedName name="UNIFORMANCES13R314C167" hidden="1">#REF!</definedName>
    <definedName name="UNIFORMANCES13R314C176" hidden="1">#REF!</definedName>
    <definedName name="UNIFORMANCES13R314C180" hidden="1">#REF!</definedName>
    <definedName name="UNIFORMANCES13R314C38" hidden="1">#REF!</definedName>
    <definedName name="UNIFORMANCES13R314C53" hidden="1">#REF!</definedName>
    <definedName name="UNIFORMANCES13R314C72" hidden="1">#REF!</definedName>
    <definedName name="UNIFORMANCES13R315C106" hidden="1">#REF!</definedName>
    <definedName name="UNIFORMANCES13R315C109" hidden="1">#REF!</definedName>
    <definedName name="UNIFORMANCES13R315C113" hidden="1">#REF!</definedName>
    <definedName name="UNIFORMANCES13R315C116" hidden="1">#REF!</definedName>
    <definedName name="UNIFORMANCES13R315C119" hidden="1">#REF!</definedName>
    <definedName name="UNIFORMANCES13R315C140" hidden="1">#REF!</definedName>
    <definedName name="UNIFORMANCES13R315C143" hidden="1">#REF!</definedName>
    <definedName name="UNIFORMANCES13R315C149" hidden="1">#REF!</definedName>
    <definedName name="UNIFORMANCES13R315C152" hidden="1">#REF!</definedName>
    <definedName name="UNIFORMANCES13R315C159" hidden="1">#REF!</definedName>
    <definedName name="UNIFORMANCES13R315C163" hidden="1">#REF!</definedName>
    <definedName name="UNIFORMANCES13R315C167" hidden="1">#REF!</definedName>
    <definedName name="UNIFORMANCES13R315C176" hidden="1">#REF!</definedName>
    <definedName name="UNIFORMANCES13R315C180" hidden="1">#REF!</definedName>
    <definedName name="UNIFORMANCES13R315C72" hidden="1">#REF!</definedName>
    <definedName name="UNIFORMANCES13R96C140" hidden="1">#REF!</definedName>
    <definedName name="UNIFORMANCES23R118C47" hidden="1">#REF!</definedName>
    <definedName name="UNIFORMANCES23R122C33" hidden="1">#REF!</definedName>
    <definedName name="UNIFORMANCES23R122C34" hidden="1">#REF!</definedName>
    <definedName name="UNIFORMANCES23R206C16" hidden="1">#REF!</definedName>
    <definedName name="UNIFORMANCES23R232C30" hidden="1">#REF!</definedName>
    <definedName name="UNIFORMANCES23R232C31" hidden="1">#REF!</definedName>
    <definedName name="UNIFORMANCES23R251C47" hidden="1">#REF!</definedName>
    <definedName name="UNIFORMANCES23R304C36" hidden="1">#REF!</definedName>
    <definedName name="UNIFORMANCES23R304C37" hidden="1">#REF!</definedName>
    <definedName name="UNIFORMANCES23R306C39" hidden="1">#REF!</definedName>
    <definedName name="UNIFORMANCES23R306C40" hidden="1">#REF!</definedName>
    <definedName name="UNIFORMANCES23R309C36" hidden="1">#REF!</definedName>
    <definedName name="UNIFORMANCES23R309C37" hidden="1">#REF!</definedName>
    <definedName name="UNIFORMANCES23R317C24" hidden="1">#REF!</definedName>
    <definedName name="UNIFORMANCES23R317C25" hidden="1">#REF!</definedName>
    <definedName name="UNIFORMANCES23R317C26" hidden="1">#REF!</definedName>
    <definedName name="UNIFORMANCES23R318C12" hidden="1">#REF!</definedName>
    <definedName name="UNIFORMANCES23R318C13" hidden="1">#REF!</definedName>
    <definedName name="UNIFORMANCES23R318C14" hidden="1">#REF!</definedName>
    <definedName name="UNIFORMANCES23R318C15" hidden="1">#REF!</definedName>
    <definedName name="UNIFORMANCES23R318C16" hidden="1">#REF!</definedName>
    <definedName name="UNIFORMANCES23R318C24" hidden="1">#REF!</definedName>
    <definedName name="UNIFORMANCES23R318C25" hidden="1">#REF!</definedName>
    <definedName name="UNIFORMANCES23R318C26" hidden="1">#REF!</definedName>
    <definedName name="UNIFORMANCES23R318C33" hidden="1">#REF!</definedName>
    <definedName name="UNIFORMANCES23R318C34" hidden="1">#REF!</definedName>
    <definedName name="UNIFORMANCES23R318C39" hidden="1">#REF!</definedName>
    <definedName name="UNIFORMANCES23R318C40" hidden="1">#REF!</definedName>
    <definedName name="UNIFORMANCES8R315C76" hidden="1">#REF!</definedName>
    <definedName name="UNIFORMANCES8R315C80" hidden="1">#REF!</definedName>
    <definedName name="UNIFORMANCES8R315C82" hidden="1">#REF!</definedName>
    <definedName name="UNIFORMANCES8R315C86" hidden="1">#REF!</definedName>
    <definedName name="UNIFORMANCES8R315C87" hidden="1">#REF!</definedName>
    <definedName name="UNIFORMANCES8R315C88" hidden="1">#REF!</definedName>
    <definedName name="UNIFORMANCES8R315C89" hidden="1">#REF!</definedName>
    <definedName name="UNIFORMANCES8R315C90" hidden="1">#REF!</definedName>
    <definedName name="UNIFORMANCES9R314C27" hidden="1">#REF!</definedName>
    <definedName name="UNIFORMANCES9R315C27" hidden="1">#REF!</definedName>
    <definedName name="UNIT_CONVERSION_MATRIX">OFFSET(#REF!,1,1,COUNTA(#REF!),COUNTA(#REF!))</definedName>
    <definedName name="unite">#REF!</definedName>
    <definedName name="USAGE_I" localSheetId="4">#REF!</definedName>
    <definedName name="USAGE_I">#REF!</definedName>
    <definedName name="uses">#REF!</definedName>
    <definedName name="vat_rate">#REF!</definedName>
    <definedName name="vat_repay">#REF!</definedName>
    <definedName name="VBdTreso" localSheetId="4">#REF!</definedName>
    <definedName name="VBdTreso">#REF!</definedName>
    <definedName name="VERS" localSheetId="4">#REF!</definedName>
    <definedName name="VERS">#REF!</definedName>
    <definedName name="Via_Durini_28__Milano_Rental_Assumptions">#REF!</definedName>
    <definedName name="wrn.Aging._.and._.Trend._.Analysis." localSheetId="1"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localSheetId="0"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localSheetId="4"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CNAMTS." localSheetId="1" hidden="1">{#N/A,#N/A,FALSE,"param";#N/A,#N/A,FALSE,"SCI";#N/A,#N/A,FALSE,"credit"}</definedName>
    <definedName name="wrn.CNAMTS." localSheetId="3" hidden="1">{#N/A,#N/A,FALSE,"param";#N/A,#N/A,FALSE,"SCI";#N/A,#N/A,FALSE,"credit"}</definedName>
    <definedName name="wrn.CNAMTS." localSheetId="0" hidden="1">{#N/A,#N/A,FALSE,"param";#N/A,#N/A,FALSE,"SCI";#N/A,#N/A,FALSE,"credit"}</definedName>
    <definedName name="wrn.CNAMTS." localSheetId="2" hidden="1">{#N/A,#N/A,FALSE,"param";#N/A,#N/A,FALSE,"SCI";#N/A,#N/A,FALSE,"credit"}</definedName>
    <definedName name="wrn.CNAMTS." localSheetId="4" hidden="1">{#N/A,#N/A,FALSE,"param";#N/A,#N/A,FALSE,"SCI";#N/A,#N/A,FALSE,"credit"}</definedName>
    <definedName name="wrn.CNAMTS." hidden="1">{#N/A,#N/A,FALSE,"param";#N/A,#N/A,FALSE,"SCI";#N/A,#N/A,FALSE,"credit"}</definedName>
    <definedName name="wrn.édition._.de._.synthèse." localSheetId="1" hidden="1">{#N/A,#N/A,FALSE,"VAN_BusinessPlan";#N/A,#N/A,FALSE,"T0 Gisements";#N/A,#N/A,FALSE,"T1.CA en KF";#N/A,#N/A,FALSE,"Investissements &amp; amort";#N/A,#N/A,FALSE,"T2.Frais de Personnel";#N/A,#N/A,FALSE,"T3. Couts fixes";#N/A,#N/A,FALSE,"T4. Coûts Variables";#N/A,#N/A,FALSE,"T6. Autres frais";#N/A,#N/A,FALSE,"T7. SousTraitanceKF"}</definedName>
    <definedName name="wrn.édition._.de._.synthèse." localSheetId="3" hidden="1">{#N/A,#N/A,FALSE,"VAN_BusinessPlan";#N/A,#N/A,FALSE,"T0 Gisements";#N/A,#N/A,FALSE,"T1.CA en KF";#N/A,#N/A,FALSE,"Investissements &amp; amort";#N/A,#N/A,FALSE,"T2.Frais de Personnel";#N/A,#N/A,FALSE,"T3. Couts fixes";#N/A,#N/A,FALSE,"T4. Coûts Variables";#N/A,#N/A,FALSE,"T6. Autres frais";#N/A,#N/A,FALSE,"T7. SousTraitanceKF"}</definedName>
    <definedName name="wrn.édition._.de._.synthèse." localSheetId="0" hidden="1">{#N/A,#N/A,FALSE,"VAN_BusinessPlan";#N/A,#N/A,FALSE,"T0 Gisements";#N/A,#N/A,FALSE,"T1.CA en KF";#N/A,#N/A,FALSE,"Investissements &amp; amort";#N/A,#N/A,FALSE,"T2.Frais de Personnel";#N/A,#N/A,FALSE,"T3. Couts fixes";#N/A,#N/A,FALSE,"T4. Coûts Variables";#N/A,#N/A,FALSE,"T6. Autres frais";#N/A,#N/A,FALSE,"T7. SousTraitanceKF"}</definedName>
    <definedName name="wrn.édition._.de._.synthèse." localSheetId="2" hidden="1">{#N/A,#N/A,FALSE,"VAN_BusinessPlan";#N/A,#N/A,FALSE,"T0 Gisements";#N/A,#N/A,FALSE,"T1.CA en KF";#N/A,#N/A,FALSE,"Investissements &amp; amort";#N/A,#N/A,FALSE,"T2.Frais de Personnel";#N/A,#N/A,FALSE,"T3. Couts fixes";#N/A,#N/A,FALSE,"T4. Coûts Variables";#N/A,#N/A,FALSE,"T6. Autres frais";#N/A,#N/A,FALSE,"T7. SousTraitanceKF"}</definedName>
    <definedName name="wrn.édition._.de._.synthèse." localSheetId="4" hidden="1">{#N/A,#N/A,FALSE,"VAN_BusinessPlan";#N/A,#N/A,FALSE,"T0 Gisements";#N/A,#N/A,FALSE,"T1.CA en KF";#N/A,#N/A,FALSE,"Investissements &amp; amort";#N/A,#N/A,FALSE,"T2.Frais de Personnel";#N/A,#N/A,FALSE,"T3. Couts fixes";#N/A,#N/A,FALSE,"T4. Coûts Variables";#N/A,#N/A,FALSE,"T6. Autres frais";#N/A,#N/A,FALSE,"T7. SousTraitanceKF"}</definedName>
    <definedName name="wrn.édition._.de._.synthèse." hidden="1">{#N/A,#N/A,FALSE,"VAN_BusinessPlan";#N/A,#N/A,FALSE,"T0 Gisements";#N/A,#N/A,FALSE,"T1.CA en KF";#N/A,#N/A,FALSE,"Investissements &amp; amort";#N/A,#N/A,FALSE,"T2.Frais de Personnel";#N/A,#N/A,FALSE,"T3. Couts fixes";#N/A,#N/A,FALSE,"T4. Coûts Variables";#N/A,#N/A,FALSE,"T6. Autres frais";#N/A,#N/A,FALSE,"T7. SousTraitanceKF"}</definedName>
    <definedName name="wrn.Rapport._.monotone." localSheetId="1" hidden="1">{"Synthèse fonctionnement moteur",#N/A,FALSE,"Courbe mono";"Synthèse monotone 1 page",#N/A,FALSE,"Courbe mono";"Détail des calculs 3 p A3",#N/A,FALSE,"Courbe mono"}</definedName>
    <definedName name="wrn.Rapport._.monotone." localSheetId="3" hidden="1">{"Synthèse fonctionnement moteur",#N/A,FALSE,"Courbe mono";"Synthèse monotone 1 page",#N/A,FALSE,"Courbe mono";"Détail des calculs 3 p A3",#N/A,FALSE,"Courbe mono"}</definedName>
    <definedName name="wrn.Rapport._.monotone." localSheetId="0" hidden="1">{"Synthèse fonctionnement moteur",#N/A,FALSE,"Courbe mono";"Synthèse monotone 1 page",#N/A,FALSE,"Courbe mono";"Détail des calculs 3 p A3",#N/A,FALSE,"Courbe mono"}</definedName>
    <definedName name="wrn.Rapport._.monotone." localSheetId="2" hidden="1">{"Synthèse fonctionnement moteur",#N/A,FALSE,"Courbe mono";"Synthèse monotone 1 page",#N/A,FALSE,"Courbe mono";"Détail des calculs 3 p A3",#N/A,FALSE,"Courbe mono"}</definedName>
    <definedName name="wrn.Rapport._.monotone." localSheetId="4" hidden="1">{"Synthèse fonctionnement moteur",#N/A,FALSE,"Courbe mono";"Synthèse monotone 1 page",#N/A,FALSE,"Courbe mono";"Détail des calculs 3 p A3",#N/A,FALSE,"Courbe mono"}</definedName>
    <definedName name="wrn.Rapport._.monotone." hidden="1">{"Synthèse fonctionnement moteur",#N/A,FALSE,"Courbe mono";"Synthèse monotone 1 page",#N/A,FALSE,"Courbe mono";"Détail des calculs 3 p A3",#N/A,FALSE,"Courbe mono"}</definedName>
    <definedName name="wrn.Synthèse._.monotone._.1._.page." localSheetId="1" hidden="1">{"Synthèse monotone 1 page",#N/A,FALSE,"Courbe mono"}</definedName>
    <definedName name="wrn.Synthèse._.monotone._.1._.page." localSheetId="3" hidden="1">{"Synthèse monotone 1 page",#N/A,FALSE,"Courbe mono"}</definedName>
    <definedName name="wrn.Synthèse._.monotone._.1._.page." localSheetId="0" hidden="1">{"Synthèse monotone 1 page",#N/A,FALSE,"Courbe mono"}</definedName>
    <definedName name="wrn.Synthèse._.monotone._.1._.page." localSheetId="2" hidden="1">{"Synthèse monotone 1 page",#N/A,FALSE,"Courbe mono"}</definedName>
    <definedName name="wrn.Synthèse._.monotone._.1._.page." localSheetId="4" hidden="1">{"Synthèse monotone 1 page",#N/A,FALSE,"Courbe mono"}</definedName>
    <definedName name="wrn.Synthèse._.monotone._.1._.page." hidden="1">{"Synthèse monotone 1 page",#N/A,FALSE,"Courbe mono"}</definedName>
    <definedName name="wrn.Synthèse._.productionet._.récupération." localSheetId="1" hidden="1">{"Synthèse fonctionnement moteur",#N/A,FALSE,"Courbe mono";"Synthèse monotone 1 page",#N/A,FALSE,"Courbe mono"}</definedName>
    <definedName name="wrn.Synthèse._.productionet._.récupération." localSheetId="3" hidden="1">{"Synthèse fonctionnement moteur",#N/A,FALSE,"Courbe mono";"Synthèse monotone 1 page",#N/A,FALSE,"Courbe mono"}</definedName>
    <definedName name="wrn.Synthèse._.productionet._.récupération." localSheetId="0" hidden="1">{"Synthèse fonctionnement moteur",#N/A,FALSE,"Courbe mono";"Synthèse monotone 1 page",#N/A,FALSE,"Courbe mono"}</definedName>
    <definedName name="wrn.Synthèse._.productionet._.récupération." localSheetId="2" hidden="1">{"Synthèse fonctionnement moteur",#N/A,FALSE,"Courbe mono";"Synthèse monotone 1 page",#N/A,FALSE,"Courbe mono"}</definedName>
    <definedName name="wrn.Synthèse._.productionet._.récupération." localSheetId="4" hidden="1">{"Synthèse fonctionnement moteur",#N/A,FALSE,"Courbe mono";"Synthèse monotone 1 page",#N/A,FALSE,"Courbe mono"}</definedName>
    <definedName name="wrn.Synthèse._.productionet._.récupération." hidden="1">{"Synthèse fonctionnement moteur",#N/A,FALSE,"Courbe mono";"Synthèse monotone 1 page",#N/A,FALSE,"Courbe mono"}</definedName>
    <definedName name="wrn.totalité." localSheetId="1" hidden="1">{#N/A,#N/A,FALSE,"VAN_BusinessPlan";#N/A,#N/A,FALSE,"T0. Synthèse Produits-Charges";#N/A,#N/A,FALSE,"T0 Gisements";#N/A,#N/A,FALSE,"T1.CA en KF";#N/A,#N/A,FALSE,"T2.Frais de Personnel";#N/A,#N/A,FALSE,"T3. Couts fixes";#N/A,#N/A,FALSE,"Investissements &amp; amort";#N/A,#N/A,FALSE,"T4. Coûts Variables";#N/A,#N/A,FALSE,"T5. Structurants";#N/A,#N/A,FALSE,"T6. Autres frais";#N/A,#N/A,FALSE,"Volumes Sous Traitance";#N/A,#N/A,FALSE,"T7. SousTraitanceKF";#N/A,#N/A,FALSE,"Frais FI"}</definedName>
    <definedName name="wrn.totalité." localSheetId="3" hidden="1">{#N/A,#N/A,FALSE,"VAN_BusinessPlan";#N/A,#N/A,FALSE,"T0. Synthèse Produits-Charges";#N/A,#N/A,FALSE,"T0 Gisements";#N/A,#N/A,FALSE,"T1.CA en KF";#N/A,#N/A,FALSE,"T2.Frais de Personnel";#N/A,#N/A,FALSE,"T3. Couts fixes";#N/A,#N/A,FALSE,"Investissements &amp; amort";#N/A,#N/A,FALSE,"T4. Coûts Variables";#N/A,#N/A,FALSE,"T5. Structurants";#N/A,#N/A,FALSE,"T6. Autres frais";#N/A,#N/A,FALSE,"Volumes Sous Traitance";#N/A,#N/A,FALSE,"T7. SousTraitanceKF";#N/A,#N/A,FALSE,"Frais FI"}</definedName>
    <definedName name="wrn.totalité." localSheetId="0" hidden="1">{#N/A,#N/A,FALSE,"VAN_BusinessPlan";#N/A,#N/A,FALSE,"T0. Synthèse Produits-Charges";#N/A,#N/A,FALSE,"T0 Gisements";#N/A,#N/A,FALSE,"T1.CA en KF";#N/A,#N/A,FALSE,"T2.Frais de Personnel";#N/A,#N/A,FALSE,"T3. Couts fixes";#N/A,#N/A,FALSE,"Investissements &amp; amort";#N/A,#N/A,FALSE,"T4. Coûts Variables";#N/A,#N/A,FALSE,"T5. Structurants";#N/A,#N/A,FALSE,"T6. Autres frais";#N/A,#N/A,FALSE,"Volumes Sous Traitance";#N/A,#N/A,FALSE,"T7. SousTraitanceKF";#N/A,#N/A,FALSE,"Frais FI"}</definedName>
    <definedName name="wrn.totalité." localSheetId="2" hidden="1">{#N/A,#N/A,FALSE,"VAN_BusinessPlan";#N/A,#N/A,FALSE,"T0. Synthèse Produits-Charges";#N/A,#N/A,FALSE,"T0 Gisements";#N/A,#N/A,FALSE,"T1.CA en KF";#N/A,#N/A,FALSE,"T2.Frais de Personnel";#N/A,#N/A,FALSE,"T3. Couts fixes";#N/A,#N/A,FALSE,"Investissements &amp; amort";#N/A,#N/A,FALSE,"T4. Coûts Variables";#N/A,#N/A,FALSE,"T5. Structurants";#N/A,#N/A,FALSE,"T6. Autres frais";#N/A,#N/A,FALSE,"Volumes Sous Traitance";#N/A,#N/A,FALSE,"T7. SousTraitanceKF";#N/A,#N/A,FALSE,"Frais FI"}</definedName>
    <definedName name="wrn.totalité." localSheetId="4" hidden="1">{#N/A,#N/A,FALSE,"VAN_BusinessPlan";#N/A,#N/A,FALSE,"T0. Synthèse Produits-Charges";#N/A,#N/A,FALSE,"T0 Gisements";#N/A,#N/A,FALSE,"T1.CA en KF";#N/A,#N/A,FALSE,"T2.Frais de Personnel";#N/A,#N/A,FALSE,"T3. Couts fixes";#N/A,#N/A,FALSE,"Investissements &amp; amort";#N/A,#N/A,FALSE,"T4. Coûts Variables";#N/A,#N/A,FALSE,"T5. Structurants";#N/A,#N/A,FALSE,"T6. Autres frais";#N/A,#N/A,FALSE,"Volumes Sous Traitance";#N/A,#N/A,FALSE,"T7. SousTraitanceKF";#N/A,#N/A,FALSE,"Frais FI"}</definedName>
    <definedName name="wrn.totalité." hidden="1">{#N/A,#N/A,FALSE,"VAN_BusinessPlan";#N/A,#N/A,FALSE,"T0. Synthèse Produits-Charges";#N/A,#N/A,FALSE,"T0 Gisements";#N/A,#N/A,FALSE,"T1.CA en KF";#N/A,#N/A,FALSE,"T2.Frais de Personnel";#N/A,#N/A,FALSE,"T3. Couts fixes";#N/A,#N/A,FALSE,"Investissements &amp; amort";#N/A,#N/A,FALSE,"T4. Coûts Variables";#N/A,#N/A,FALSE,"T5. Structurants";#N/A,#N/A,FALSE,"T6. Autres frais";#N/A,#N/A,FALSE,"Volumes Sous Traitance";#N/A,#N/A,FALSE,"T7. SousTraitanceKF";#N/A,#N/A,FALSE,"Frais FI"}</definedName>
    <definedName name="wrn.Touteslesinstallations." localSheetId="1" hidden="1">{#N/A,#N/A,FALSE,"Centrale Géo";#N/A,#N/A,FALSE,"Gémeaux";#N/A,#N/A,FALSE,"Clos la Garenne";#N/A,#N/A,FALSE,"ADEF";#N/A,#N/A,FALSE,"Réseau"}</definedName>
    <definedName name="wrn.Touteslesinstallations." localSheetId="3" hidden="1">{#N/A,#N/A,FALSE,"Centrale Géo";#N/A,#N/A,FALSE,"Gémeaux";#N/A,#N/A,FALSE,"Clos la Garenne";#N/A,#N/A,FALSE,"ADEF";#N/A,#N/A,FALSE,"Réseau"}</definedName>
    <definedName name="wrn.Touteslesinstallations." localSheetId="0" hidden="1">{#N/A,#N/A,FALSE,"Centrale Géo";#N/A,#N/A,FALSE,"Gémeaux";#N/A,#N/A,FALSE,"Clos la Garenne";#N/A,#N/A,FALSE,"ADEF";#N/A,#N/A,FALSE,"Réseau"}</definedName>
    <definedName name="wrn.Touteslesinstallations." localSheetId="2" hidden="1">{#N/A,#N/A,FALSE,"Centrale Géo";#N/A,#N/A,FALSE,"Gémeaux";#N/A,#N/A,FALSE,"Clos la Garenne";#N/A,#N/A,FALSE,"ADEF";#N/A,#N/A,FALSE,"Réseau"}</definedName>
    <definedName name="wrn.Touteslesinstallations." localSheetId="4" hidden="1">{#N/A,#N/A,FALSE,"Centrale Géo";#N/A,#N/A,FALSE,"Gémeaux";#N/A,#N/A,FALSE,"Clos la Garenne";#N/A,#N/A,FALSE,"ADEF";#N/A,#N/A,FALSE,"Réseau"}</definedName>
    <definedName name="wrn.Touteslesinstallations." hidden="1">{#N/A,#N/A,FALSE,"Centrale Géo";#N/A,#N/A,FALSE,"Gémeaux";#N/A,#N/A,FALSE,"Clos la Garenne";#N/A,#N/A,FALSE,"ADEF";#N/A,#N/A,FALSE,"Réseau"}</definedName>
    <definedName name="xxx" hidden="1">#REF!</definedName>
    <definedName name="Zip">#REF!</definedName>
    <definedName name="zone" localSheetId="4">#REF!</definedName>
    <definedName name="zone">#REF!</definedName>
    <definedName name="_xlnm.Print_Area" localSheetId="4">'SDG Contribution  '!$A$4:$P$27</definedName>
    <definedName name="_xlnm.Print_Area">#N/A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5" i="3" l="1"/>
  <c r="F66" i="3"/>
  <c r="F70" i="3"/>
  <c r="F71" i="3"/>
  <c r="G66" i="3"/>
  <c r="H66" i="3"/>
  <c r="I66" i="3"/>
  <c r="J66" i="3"/>
  <c r="F67" i="3"/>
  <c r="G67" i="3"/>
  <c r="H67" i="3"/>
  <c r="I67" i="3"/>
  <c r="J67" i="3"/>
  <c r="F68" i="3"/>
  <c r="G68" i="3"/>
  <c r="H68" i="3"/>
  <c r="I68" i="3"/>
  <c r="J68" i="3"/>
  <c r="F69" i="3"/>
  <c r="G69" i="3"/>
  <c r="H69" i="3"/>
  <c r="I69" i="3"/>
  <c r="J69" i="3"/>
  <c r="J65" i="3"/>
  <c r="I65" i="3"/>
  <c r="H65" i="3"/>
  <c r="G65" i="3"/>
  <c r="I73" i="3" l="1"/>
  <c r="O7" i="6"/>
  <c r="N7" i="6"/>
  <c r="M7" i="6"/>
  <c r="L7" i="6"/>
  <c r="K7" i="6"/>
  <c r="J7" i="6"/>
  <c r="I7" i="6"/>
  <c r="H7" i="6"/>
  <c r="G7" i="6"/>
  <c r="F7" i="6"/>
  <c r="E7" i="6"/>
  <c r="D7" i="6"/>
  <c r="A71" i="3"/>
  <c r="E70" i="3"/>
  <c r="E69" i="3"/>
  <c r="E68" i="3"/>
  <c r="E67" i="3"/>
  <c r="E66" i="3"/>
  <c r="E65" i="3"/>
  <c r="E73" i="3" l="1"/>
  <c r="F73" i="3"/>
  <c r="H73" i="3"/>
  <c r="J73" i="3"/>
  <c r="G73" i="3"/>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<sst xmlns="http://schemas.openxmlformats.org/spreadsheetml/2006/main" count="1918" uniqueCount="728">
  <si>
    <t>ISIN</t>
  </si>
  <si>
    <t>FR0014003RL9</t>
  </si>
  <si>
    <t>FR001400DCH4</t>
  </si>
  <si>
    <t>FR001400I3M4</t>
  </si>
  <si>
    <t>FR001400LFC1</t>
  </si>
  <si>
    <t>FR001400PU76</t>
  </si>
  <si>
    <t>FR0014013G74</t>
  </si>
  <si>
    <t>S339-1</t>
  </si>
  <si>
    <t>S355-1</t>
  </si>
  <si>
    <t>S376-1</t>
  </si>
  <si>
    <t>S380-1</t>
  </si>
  <si>
    <t>S387-1</t>
  </si>
  <si>
    <t>S428-1</t>
  </si>
  <si>
    <t>Format</t>
  </si>
  <si>
    <t>BNPP, DB, LBP, SG </t>
  </si>
  <si>
    <t>CACIB, JPM, LBP, Natixis, Nawest, SG</t>
  </si>
  <si>
    <t>BNPP,CACIB, DB, JPM, LBP</t>
  </si>
  <si>
    <t>Barclays, CACIB, Commerzbank AG, LBP, Natixis</t>
  </si>
  <si>
    <t>BNPP, Citigroup, Commerzbank AG, LBP, SG</t>
  </si>
  <si>
    <t>Citigroup, CACIB, LBP, Morgan Stanley, Natixis</t>
  </si>
  <si>
    <t>Security Name (Bloomberg)</t>
  </si>
  <si>
    <t>CDCEPS 0.01 06/01/26</t>
  </si>
  <si>
    <t>CDCEPS 3 11/25/27</t>
  </si>
  <si>
    <t>CDCEPS 3 05/25/28</t>
  </si>
  <si>
    <t>CDCEPS 3 3/8 11/25/30</t>
  </si>
  <si>
    <t>CDCEPS 3 05/25/29</t>
  </si>
  <si>
    <t>CDCEPS 2 ¾ 10/16/30</t>
  </si>
  <si>
    <t>Projet social</t>
  </si>
  <si>
    <t>Banque des territoires</t>
  </si>
  <si>
    <t>https://berryfibreoptique.fr/</t>
  </si>
  <si>
    <t>https://www.banquedesterritoires.fr/tintamarre-reconstruction-genie-civil-st-martin</t>
  </si>
  <si>
    <t>https://bfcfibre.fr/</t>
  </si>
  <si>
    <t>https://www.mayenne-fibre.fr/</t>
  </si>
  <si>
    <t>https://www.charentemaritimetreshautdebit.fr/</t>
  </si>
  <si>
    <t>https://www.girondetreshautdebit.fr/</t>
  </si>
  <si>
    <t>https://www.vartreshautdebit.fr/qui-sommes-nous/partenaire</t>
  </si>
  <si>
    <t>https://www.ornedepartementthd.fr/tres_haut_debit_qui-sommes-nous_la-societe-de-projet.phtml</t>
  </si>
  <si>
    <t>https://www.ariegetreshautdebit.fr/</t>
  </si>
  <si>
    <t>https://reunionthd.re/</t>
  </si>
  <si>
    <t>https://www.moselle-numerique.fr/qui-sommes-nous/missions-de-moselle-numerique/</t>
  </si>
  <si>
    <t>https://www.thdbretagne.bzh/</t>
  </si>
  <si>
    <t>https://www.hautesaonefibre.fr/</t>
  </si>
  <si>
    <t>https://www.yanafibre.fr/</t>
  </si>
  <si>
    <t>https://alliancetreshautdebit.fr/</t>
  </si>
  <si>
    <t>https://www.maskott.com/</t>
  </si>
  <si>
    <t>https://myfutu.re/</t>
  </si>
  <si>
    <t>https://www.groupeidees.fr/</t>
  </si>
  <si>
    <t>https://www.banquedesterritoires.fr/comptoir-de-campagne-leve-plus-de-34-meu-pour-accelerer-le-developpement-de-son-reseau-de-commerces</t>
  </si>
  <si>
    <t>https://www.raise.co/activites/raise-impact</t>
  </si>
  <si>
    <t>https://www.banquedesterritoires.fr/edmond-de-rothschild-private-equity-et-la-banque-des-territoires-investisseur-de-reference-de</t>
  </si>
  <si>
    <t>https://brownfields.fr/</t>
  </si>
  <si>
    <t>https://www.banquedesterritoires.fr/produits-services/prets-long-terme/pret-pam</t>
  </si>
  <si>
    <t>https://www.banquedesterritoires.fr/produits-services/prets-long-terme/pret-booster</t>
  </si>
  <si>
    <t>https://www.banquedesterritoires.fr/la-federation-des-offices-publics-de-lhabitat-explique-les-titres-participatifs</t>
  </si>
  <si>
    <t>https://www.icade.fr/projets/operations-mixtes/village-des-athletes-secteur-des-quinconces</t>
  </si>
  <si>
    <t>https://www.maisonsetcites.fr/territoires/territoire-douai/</t>
  </si>
  <si>
    <t>CDC II</t>
  </si>
  <si>
    <t>https://france.vinci-construction.com/fr/livraison-du-batiment-rhapsody-au-coeur-du-nouvel-eco-quartier-des-docks-a-saint-ouen-93/</t>
  </si>
  <si>
    <t>https://www.caissedesdepots.fr/sites/default/files/2023-05/CP_93%20Petit_Paris%2019_Livraison_Emerige_Brownfields_France%20Logis_CDC_investissement_immobilier_Inli_310523.pdf</t>
  </si>
  <si>
    <t>https://www.caissedesdepots.fr/sites/default/files/2022-01/CP%20CDC%20INVESTISSEMENT%20IMMOBILIER%20EIFFAGE%20LOGEMENT%20RUEIL%20MALMAISON%2029092020.pdf</t>
  </si>
  <si>
    <t>https://presse.realestate.bnpparibas.fr/bnp-paribas-real-estate-vend-metal-57-son-futur-siege-social-a-cdc-investissement-immobilier-pour-le-compte-de-la-caisse-des-depots-et-des-assurances-du-credit-mutuel/</t>
  </si>
  <si>
    <t>https://www.caissedesdepots.fr/sites/default/files/2022-01/CP%20CDC%20INVESTISSEMENT%20IMMOBILIER%20LOGEMENT%20CLICHY%2022092020.pdf</t>
  </si>
  <si>
    <t>https://www.groupe-emerige.com/projets/zac-des-docks-de-saint-ouen/</t>
  </si>
  <si>
    <t>https://www.linkcity.com/projets/grand-ouest-rouen-leveil-de-flaubert/</t>
  </si>
  <si>
    <t>https://www.banquedesterritoires.fr/la-francaise-real-estate-managers-rem-et-la-banque-des-territoires-acquierent-alphabet-un-immeuble</t>
  </si>
  <si>
    <t>https://www.caissedesdepots.fr/sites/ms-cdc-fr/files/2025-08/CP_CDC-Investissment-Immobilier_Livraison-Saint-Ouen-Rosiers_2024-11-04.pdf</t>
  </si>
  <si>
    <t>https://www.cfnewsimmo.net/L-actualite/Transactions/L-ancienne-Poste-Magenta-prend-le-pli-du-residentiel-avec-un-etablissement-public-441869</t>
  </si>
  <si>
    <t>https://www.emerige.com/editorial/57-commandant-mouchotte-programme-immobilier-neuf-a-saint-mande?utm_source=qwant&amp;utm_medium=referral&amp;utm_campaign=ai_flash</t>
  </si>
  <si>
    <t>https://www.caissedesdepots.fr/sites/ms-cdc-fr/files/2025-08/CDC%20Investissement%20Immobilier%20logements%20%C3%A0%20Asni%C3%A8res.pdf</t>
  </si>
  <si>
    <t>https://www.caissedesdepots.fr/actualites/cdc-investissement-immobilier-295-nouveaux-logements-courbevoie</t>
  </si>
  <si>
    <t>https://www.banquedesterritoires.fr/blog-des-territoires/reindustrialisation-verte-la-banque-des-territoires-participe-au-financement</t>
  </si>
  <si>
    <t>https://www.caissedesdepots.fr/actualites/pour-un-veritable-coeur-de-ville-commercial-saint-ouen-sur-seine</t>
  </si>
  <si>
    <t>Résidentiel, Tertiaire</t>
  </si>
  <si>
    <t>https://www.banquedesterritoires.fr/sites/default/files/2023-11/CP%20BANQUE%20DES%20TERRITOIRES%20OMNES%20CAPITAL%2006112023.pdf</t>
  </si>
  <si>
    <t>https://www.caissedesdepots.fr/sites/ms-cdc-fr/files/2025-08/CP_CDC-Investissement-Immobilier_R%C3%A9sidentiel_75013_04-01-2023.pdf</t>
  </si>
  <si>
    <t>https://www.caissedesdepots.fr/sites/ms-cdc-fr/files/2025-08/CP_CDC-Investissement-Immobilier_Tertiaire-Cortis_Paris17_13-11-2023.pdf</t>
  </si>
  <si>
    <t>https://www.groupe-emerige.com/actualites/emerige-cede-a-cdc-investissement-immobilier-un-ensemble-immobilier-de-50-000-m%C2%B2-a-ivry-sur-seine/</t>
  </si>
  <si>
    <t>https://www.caissedesdepots.fr/sites/cdc.fr/files/cp_go_enjoy.pdf</t>
  </si>
  <si>
    <t>https://www.caissedesdepots.fr/eclairage/actualites/premiere-acquisition-copenhague-pour-cdc-investissement-immobilier</t>
  </si>
  <si>
    <t>https://www.apsysgroup.com/portfolios/canopia-bordeaux/</t>
  </si>
  <si>
    <t>Éolien</t>
  </si>
  <si>
    <t>https://bois-du-frou-28.parc-eolien-jpee.fr/</t>
  </si>
  <si>
    <t>https://terra-energies.fr/projets/projet-eolien-de-la-croix-de-la-merotte-a-millac-86/</t>
  </si>
  <si>
    <t>https://croix-de-chalais-86.parc-eolien-jpee.fr/</t>
  </si>
  <si>
    <t>https://labarde-33.centrale-solaire-jpee.fr/</t>
  </si>
  <si>
    <t>https://jolive-45.centrale-solaire-jpee.fr/</t>
  </si>
  <si>
    <t>https://valencisse-41.centrale-solaire-jpee.fr/</t>
  </si>
  <si>
    <t>https://www.engie-solutions.com/fr/references/centrale-cogeneration-biomasse-novawood</t>
  </si>
  <si>
    <t>https://horizeo-saucats.fr/</t>
  </si>
  <si>
    <t>https://www.banquedesterritoires.fr/tse-la-banque-des-territoires-et-credit-mutuel-capital-prive-scellent-un-partenariat-strategique-au</t>
  </si>
  <si>
    <t>https://energiesrenouvelables.cnr.tm.fr/solaire/</t>
  </si>
  <si>
    <t>https://coeurdelozere.fr/environnement/energies-renouvelables/eolien/eolien-le-born-pelouse/</t>
  </si>
  <si>
    <t>https://www.banquedesterritoires.fr/un-outil-innovant-pour-accelerer-le-deploiement-des-projets-photovoltaiques-en-vallee-du-rhone</t>
  </si>
  <si>
    <t>https://www.gdsolaire.com/</t>
  </si>
  <si>
    <t>https://www.valorem-energie.com/actualites/la-banque-des-territoires-et-valorem-lancent-calypso-plateforme-strategique-dinvestissement-dedie-aux-energies-renouvelables/</t>
  </si>
  <si>
    <t>https://www.jpee.fr/</t>
  </si>
  <si>
    <t>https://stations-e.com/fr</t>
  </si>
  <si>
    <t>https://www.clem-e.com/</t>
  </si>
  <si>
    <t>https://ecovelo.com/</t>
  </si>
  <si>
    <t>https://logivolt.fr/</t>
  </si>
  <si>
    <t>https://www.edf.fr/groupe-edf/espaces-dedies/journalistes/tous-les-communiques-de-presse/le-grand-belfort-en-partenariat-avec-hynamics-le-smtc-et-la-rttb-signe-son-premier-contrat-d-hydrogene-renouvelable-pour-decarboner-ses-transports-en-commun*</t>
  </si>
  <si>
    <t>https://seeyousun.fr/</t>
  </si>
  <si>
    <t>https://e-motum.net/</t>
  </si>
  <si>
    <t>https://movivolt.fr/</t>
  </si>
  <si>
    <t>https://www.banquedesterritoires.fr/la-banque-des-territoires-et-la-bei-lancent-la-plateforme-bus-propres-programme-dinvestissement</t>
  </si>
  <si>
    <t>https://epopeegestion.fr/investissement/epopee-infra-climat-i-slp/</t>
  </si>
  <si>
    <t>9 ETP soutenus/an en phase d'exploitation</t>
  </si>
  <si>
    <t>https://www.linkedin.com/company/infra-invest</t>
  </si>
  <si>
    <t>15 ETP soutenus/an en phase d'exploitation</t>
  </si>
  <si>
    <t>https://atlante.energy/fr/pressrelease/atlante-et-la-banque-des-territoires-40-millions-deuros-pour-accelerer-le-deploiement-de-la-recharge-rapide-et-le-mobilite-en-france/</t>
  </si>
  <si>
    <t>https://www.greenyellow.com/a-la-une/greenyellow-et-la-banque-des-territoires-collaborent-pour-developper-la-mobilite-electrique/</t>
  </si>
  <si>
    <t>https://www.lisea.fr/</t>
  </si>
  <si>
    <t>Logement social</t>
  </si>
  <si>
    <t>https://www.homnia.fr/</t>
  </si>
  <si>
    <t>https://www.residences-espaceetvie.fr/residences/residence-seniors-a-crozon-finistere-29</t>
  </si>
  <si>
    <t>https://www.hacoopa.coop/fonciere/</t>
  </si>
  <si>
    <t>https://www.123-im.com/</t>
  </si>
  <si>
    <t>https://www.ohactiv.fr/</t>
  </si>
  <si>
    <t>https://soho-archi.com/projet/residence-senior-le-hameau-de-brou/</t>
  </si>
  <si>
    <t>https://www.ville-louviers.fr/une-residence-services-seniors-de-116-logements/</t>
  </si>
  <si>
    <t>https://www.capresidencesseniors.com/residence-service/provence-alpes-cote-d-azur/var/la-garde-freinet/</t>
  </si>
  <si>
    <t>https://www.cosy-diem.fr/</t>
  </si>
  <si>
    <t>NF HQE E2-C2
NF HQE Habitat</t>
  </si>
  <si>
    <t>https://www.clariane.com/sites/default/files/2023-06/cp_-conclusion-dun-nouveau-partenariat-de-developpement-entre-le-groupe-clariane-et-la-banque-des-territoires_20-juin-2023.pdf</t>
  </si>
  <si>
    <t>RTE 2012 -20% 
NF Habitat HQE 6*</t>
  </si>
  <si>
    <t>https://www.lasa.fr/references/le-clos-des-vignes-verneuil-sur-seine/</t>
  </si>
  <si>
    <t>https://www.fraichecancan.com/fr_FR/</t>
  </si>
  <si>
    <t>https://terredeliens.org/</t>
  </si>
  <si>
    <t>https://laceintureverte.fr/</t>
  </si>
  <si>
    <t>https://www.moulinot.fr/</t>
  </si>
  <si>
    <t>OD 2021- Mai</t>
  </si>
  <si>
    <t>Tourisme et Tertiaire</t>
  </si>
  <si>
    <t>OD 2022- Octobre</t>
  </si>
  <si>
    <t>OD 2023- Mai</t>
  </si>
  <si>
    <t>Immobilier tertiaire (bureaux), Résidentiel, Construction neuve - Logements</t>
  </si>
  <si>
    <t>OD 2023- Octobre</t>
  </si>
  <si>
    <t>CDCEPS 3 ⅜ 11/25/30</t>
  </si>
  <si>
    <t>OD 2023- Octobre*</t>
  </si>
  <si>
    <t>OD 2024- Avril</t>
  </si>
  <si>
    <t>Residentiel, Tertiaire</t>
  </si>
  <si>
    <t>OD 2024- Avril*</t>
  </si>
  <si>
    <t xml:space="preserve">OD 2025 - Octobre </t>
  </si>
  <si>
    <t>NEU CP 2025**</t>
  </si>
  <si>
    <t xml:space="preserve">Total </t>
  </si>
  <si>
    <t xml:space="preserve">
</t>
  </si>
  <si>
    <t>-</t>
  </si>
  <si>
    <t>https://opendata.caissedesdepots.fr/explore/dataset/obligations-durables-emises-par-la-cdc-impacts/information/</t>
  </si>
  <si>
    <t>113 912 prises raccordées 
201 623 locaux raccordables</t>
  </si>
  <si>
    <r>
      <rPr>
        <sz val="11"/>
        <rFont val="Aptos Narrow"/>
        <family val="2"/>
        <scheme val="minor"/>
      </rPr>
      <t>56 670 m2 de surface plancher</t>
    </r>
    <r>
      <rPr>
        <sz val="11"/>
        <color rgb="FFFF0000"/>
        <rFont val="Aptos Narrow"/>
        <family val="2"/>
        <scheme val="minor"/>
      </rPr>
      <t xml:space="preserve">
</t>
    </r>
    <r>
      <rPr>
        <sz val="11"/>
        <rFont val="Aptos Narrow"/>
        <family val="2"/>
        <scheme val="minor"/>
      </rPr>
      <t>100% du parc de résidences seniors certifié et NF Habitat HQE 6 étoiles (très performant)</t>
    </r>
  </si>
  <si>
    <t>15 155 tCO2/an d'émissions de CO2 évitées 
78 052 187 kWh/an de gain énergétique</t>
  </si>
  <si>
    <t>FR0014013G74
NEU CP durables [42]</t>
  </si>
  <si>
    <t>994 teqCO2 évitées par rapport à un benchmark dépendant de la date de livraison du permis de construire (RT2012 ou RE2020)</t>
  </si>
  <si>
    <t>1890 personnes accompagnées vers l'emploi
16 151 personnes sensibilisées à la formation</t>
  </si>
  <si>
    <t>ODD 1</t>
  </si>
  <si>
    <t>ODD 2</t>
  </si>
  <si>
    <t>ODD 4</t>
  </si>
  <si>
    <t>ODD 7</t>
  </si>
  <si>
    <t>ODD 8</t>
  </si>
  <si>
    <t>ODD 9</t>
  </si>
  <si>
    <t>ODD 10</t>
  </si>
  <si>
    <t>ODD 11</t>
  </si>
  <si>
    <t>ODD 12</t>
  </si>
  <si>
    <t>ODD 15</t>
  </si>
  <si>
    <t xml:space="preserve">Detailed list of SB and projects </t>
  </si>
  <si>
    <t>Detail of the 6 Sustainability Bonds in circulation</t>
  </si>
  <si>
    <t>Year</t>
  </si>
  <si>
    <t>Serial number</t>
  </si>
  <si>
    <t xml:space="preserve">Joint bookrunners </t>
  </si>
  <si>
    <t>Reoffer yield</t>
  </si>
  <si>
    <t>Reoffer spread</t>
  </si>
  <si>
    <t>Annual coupon</t>
  </si>
  <si>
    <t>Maturity date</t>
  </si>
  <si>
    <t>Trade date</t>
  </si>
  <si>
    <t>Size</t>
  </si>
  <si>
    <t>SB May 2021</t>
  </si>
  <si>
    <t>SB October 2022</t>
  </si>
  <si>
    <t>SB May 2023</t>
  </si>
  <si>
    <t>SB October 2023</t>
  </si>
  <si>
    <t>SB April 2024</t>
  </si>
  <si>
    <t>SB October 2025</t>
  </si>
  <si>
    <t>EMTN Program</t>
  </si>
  <si>
    <t>€1md</t>
  </si>
  <si>
    <t>€500m</t>
  </si>
  <si>
    <t>2021-05-25</t>
  </si>
  <si>
    <t>2026-06-01</t>
  </si>
  <si>
    <t>OAT interpolated + 13 bps (OAT 0% 2026-02-25 &amp; OAT 0.25% 2026-11-26)</t>
  </si>
  <si>
    <t>OAT interpolated + 57 bps (OAT 0% 2027-02-25 &amp; OAT 0.75% 2028-02-25)</t>
  </si>
  <si>
    <t>OAT 2028-05-25 +27 bps</t>
  </si>
  <si>
    <t>OAT 2030-11-25 +28 bps</t>
  </si>
  <si>
    <t xml:space="preserve">OAT 0,5% May 2029 + 16 bps </t>
  </si>
  <si>
    <t>OAT interpolated + 8 bps (OAT 2.750% 2030-02-25 &amp; OAT 2,70% 2031-02-25)</t>
  </si>
  <si>
    <t xml:space="preserve">Detail of projects supporte by CDC Sustainability Bonds </t>
  </si>
  <si>
    <t>Environmental/Social Projects</t>
  </si>
  <si>
    <t>Typology</t>
  </si>
  <si>
    <t>Description</t>
  </si>
  <si>
    <t>Entity</t>
  </si>
  <si>
    <t>Progress of the project</t>
  </si>
  <si>
    <t>Website link</t>
  </si>
  <si>
    <t xml:space="preserve">Environmental impact
(estimated data at commitment)
</t>
  </si>
  <si>
    <t>Social and territorial impact
(estimated data at commitment)</t>
  </si>
  <si>
    <t>Sector</t>
  </si>
  <si>
    <t>SB's Year</t>
  </si>
  <si>
    <t>Access to digital</t>
  </si>
  <si>
    <t>Social project</t>
  </si>
  <si>
    <t>Public Initiative Network (PIN)</t>
  </si>
  <si>
    <t>Food transition</t>
  </si>
  <si>
    <t>Organic farming</t>
  </si>
  <si>
    <t>Circular economy</t>
  </si>
  <si>
    <t>Circular economy /
Packaging minimization</t>
  </si>
  <si>
    <t>Environmental project</t>
  </si>
  <si>
    <t>Green real estate</t>
  </si>
  <si>
    <t xml:space="preserve">Green real estate </t>
  </si>
  <si>
    <t>Tertiary
(New construction)</t>
  </si>
  <si>
    <t>Housing
(New construction)</t>
  </si>
  <si>
    <t>Tertiary</t>
  </si>
  <si>
    <t>Housing</t>
  </si>
  <si>
    <t>Housing, Tertiary</t>
  </si>
  <si>
    <t>Infrastructure and services for sustainable mobility</t>
  </si>
  <si>
    <t>Car sharing</t>
  </si>
  <si>
    <t>Electricity-based refuelling infrastructure</t>
  </si>
  <si>
    <t>Refueling infrastructure</t>
  </si>
  <si>
    <t>Rail transport</t>
  </si>
  <si>
    <t xml:space="preserve"> Hydrogen-based refuelling infrastructure</t>
  </si>
  <si>
    <t>Intermodal exchange hubs</t>
  </si>
  <si>
    <t>Clean rolling stock and electricity-based refueling infrastructure</t>
  </si>
  <si>
    <t>Zero-emission rolling stock, refueling infrastructures, sustainable navigational equipment</t>
  </si>
  <si>
    <t>Renewable electricity generation</t>
  </si>
  <si>
    <t>Wind</t>
  </si>
  <si>
    <t>Solar</t>
  </si>
  <si>
    <t>Biomass</t>
  </si>
  <si>
    <t>Wind/Solar</t>
  </si>
  <si>
    <t>Supporting the ageing</t>
  </si>
  <si>
    <t>Retirement homes</t>
  </si>
  <si>
    <t>Senior roommate</t>
  </si>
  <si>
    <t>Support for health professionals in the sector of support for the elderly</t>
  </si>
  <si>
    <t>Training platforms</t>
  </si>
  <si>
    <t>SSE
Revitalization of rural areas</t>
  </si>
  <si>
    <t xml:space="preserve">SSE </t>
  </si>
  <si>
    <t>Professional integration</t>
  </si>
  <si>
    <t>Social real estate</t>
  </si>
  <si>
    <t>Support for the construction of social housing</t>
  </si>
  <si>
    <t>Thermal rehabilitation of social housing</t>
  </si>
  <si>
    <t>Soil decontamination</t>
  </si>
  <si>
    <t xml:space="preserve"> All types of sites</t>
  </si>
  <si>
    <t>SB October 2022
SB May 2023
SB April 2024</t>
  </si>
  <si>
    <t>Social and territorial cohesion</t>
  </si>
  <si>
    <t>All types of sites</t>
  </si>
  <si>
    <t>Objective of very high speed coverage of the territory concerned: 100%
240,000 lines connected by 2025
Nearly 600 companies and public sites already connected</t>
  </si>
  <si>
    <t>Objective to cover 100% of Saint-Martin households in Very High Speed, against 16% currently
By the end of 2023, 72,023 meters of ducts will be buried</t>
  </si>
  <si>
    <t>THD coverage of the territory : 100%
 Training courses throughout the duration of the project
Total fleet of approximately 388 000 FTTH lines</t>
  </si>
  <si>
    <t>THD coverage of the territory : 100%
 Training courses throughout the duration of the project
Total fleet of approximately 115 000 FTTH lines</t>
  </si>
  <si>
    <t>THD coverage of the territory : 100%
 Training courses throughout the duration of the project
Total fleet of approximately 270 000 FTTH lines</t>
  </si>
  <si>
    <t>Reduction of GHG emissions and local pollutants (NOx, fine particles)
Nearly 5,000 tCO2eq avoided by refueling points</t>
  </si>
  <si>
    <t>Reduction of GHG emissions and local pollutants (NOx, fine particles)
Nearly 24,000 tCO2eq avoided by refueling points
More than 480 vehicles in circulation</t>
  </si>
  <si>
    <t>Reduction of GHG emissions and local pollutants (NOx, fine particles)
Nearly 200,000 km/year traveled per vehicle</t>
  </si>
  <si>
    <t>Retirement homes in Crozon (29), Billière (64) et Salon (13)</t>
  </si>
  <si>
    <t>260 housing units
300 FTEs in the construction phase
40 FTEs supported / year in the operating phase</t>
  </si>
  <si>
    <t>Construction/renovation and/or extension of 3 houses, allowing a maximum of 15 roommates per house
Affordable Senior Housing
Encouraged generational diversity</t>
  </si>
  <si>
    <t>Improved quality of life for residents and working conditions for employees
Nearly 1,700 beneficiaries of residences</t>
  </si>
  <si>
    <t>Revitalization of rural areas
In favor of the circular economy
Creation of non-relocatable jobs
ESUS label</t>
  </si>
  <si>
    <t>Ongoing collective procedure</t>
  </si>
  <si>
    <t>13.8 MW of installed power</t>
  </si>
  <si>
    <t>12,8 MW of installed power</t>
  </si>
  <si>
    <t>12 MW of installed power</t>
  </si>
  <si>
    <t>59 MWp of installed power</t>
  </si>
  <si>
    <t>10,22 MWp of installed capacity</t>
  </si>
  <si>
    <t>8.43 MWp of installed power</t>
  </si>
  <si>
    <t xml:space="preserve">14.6MW electricity and 67MW steam
</t>
  </si>
  <si>
    <t>Production equivalent to the electricity consumption of 15,000 inhabitants (including heating)</t>
  </si>
  <si>
    <t>Production equivalent to the electricity consumption of 13,000 inhabitants (excluding heating)</t>
  </si>
  <si>
    <t>Production equivalent to the electricity consumption of 12,000 inhabitants (including heating)</t>
  </si>
  <si>
    <t>Production equivalent to the electricity consumption of 3,700 inhabitants (including heating)</t>
  </si>
  <si>
    <t>Production equivalent to the electricity consumption of 26,000 inhabitants (including heating)</t>
  </si>
  <si>
    <t>Production equivalent to the electricity consumption of 3,600 inhabitants (including heating)</t>
  </si>
  <si>
    <t>Production of the consumption equivalent of 65,000 housing units (excluding heating)</t>
  </si>
  <si>
    <t>Operating</t>
  </si>
  <si>
    <t>BBCA / HQE Excellent / BREEAM Very Good
Biodivercity label
E+ C- : E3 C2 for R+6 housing, E3 C1 for R+9 housing, E2 C1 for offices</t>
  </si>
  <si>
    <t>HQE BEPOS
E+ C- : E3 C1
Well Silver</t>
  </si>
  <si>
    <t>Effinergie BBC 2017 (RT 2012 - 40%)
E+/C- : E2/C1
HQE Bâtiment durable Neuf 2016 Excellent
BREEAM International NC 2016 Excellent
WIREDSCORE Silver</t>
  </si>
  <si>
    <t>RT 2012 - 20%
BBC Effinergie +
Certification CERQUAL NF Habitat
BiodiverCity label (best efforts)</t>
  </si>
  <si>
    <t>RT2012 -20%
NF Habitat HQE Excellent
BiodiverCity label (best efforts)</t>
  </si>
  <si>
    <t>As soon as the Olympic games are over, the village will be transformed into a real city district imagined for its inhabitants and anchored in its territory</t>
  </si>
  <si>
    <t>Ultimately, the building is expected to accommodate 300 employees</t>
  </si>
  <si>
    <t>Capacity of 3,800 people (11.2m² per person)</t>
  </si>
  <si>
    <t>88 housing units</t>
  </si>
  <si>
    <t>100 housing units</t>
  </si>
  <si>
    <t>In construction (2nd phase)</t>
  </si>
  <si>
    <t>Presence in more than 220 cities
Vans deployed in 54 stations, available for logistics professionals, merchants and artisans in Paris and open to the public</t>
  </si>
  <si>
    <t>Presence in more than 220 cities
Offer addressed to companies, collective housing, and peri-urban and rural communities (from 2,000 to 300,000 inhabitants) wishing to deploy mobility services</t>
  </si>
  <si>
    <t>Present in more than 10 cities in France
14 FTEs supported during the operation phase</t>
  </si>
  <si>
    <t>50 direct FTEs supported</t>
  </si>
  <si>
    <t>Coverage objective of the concerned territories: 100%
Training courses planned throughout the duration of the project
476,000 connectable FTTH lines</t>
  </si>
  <si>
    <t>Coverage objective of the concerned territories: 100%
Training courses planned throughout the duration of the project
344 975 connectable FTTH lines</t>
  </si>
  <si>
    <t>Coverage objective of the concerned territories: 100%
Training courses planned throughout the duration of the project
74 233 connectable FTTH lines</t>
  </si>
  <si>
    <t>Coverage objective of the concerned territories: 100%
Training courses planned throughout the duration of the project
80 024 connectable FTTH lines</t>
  </si>
  <si>
    <t>Coverage objective of the concerned territories: 100%
Training courses planned throughout the duration of the project
24 000 connectable FTTH lines</t>
  </si>
  <si>
    <t>Coverage objective of the concerned territories: 100%
Training courses planned throughout the duration of the project
164 925 connectable FTTH lines</t>
  </si>
  <si>
    <t>Relocation of organic agricultural production
  50,150,000 m² in organic farming mode
  Maintenance and preservation of biodiversity</t>
  </si>
  <si>
    <t>74 agricultural businesses supported over the duration of the project</t>
  </si>
  <si>
    <t>Protection of soils, biodiversity, etc.
  Reduction of CO2 emissions linked to transport between 250 and 500 kg per year</t>
  </si>
  <si>
    <t>Support for organic and local agriculture, decent wages for farmers
  Supply of 300,000 inhabitants with organic products planned within 10 years</t>
  </si>
  <si>
    <t>RT 2012 - 20%
Effinergie +
Bâtiment Durable Francilien in a construction stage
NF HABITAT HQE</t>
  </si>
  <si>
    <t>RT 2012 - 40%
Effinergie +
NF Habitat HQE Excellent 7 stars
BiodiverCity label</t>
  </si>
  <si>
    <t>BREEAM Very Good
E+ C- : E3C1
BEPOS Effinergie 2017
BBCA label
Conversion of brownfield sites</t>
  </si>
  <si>
    <t>75 housing units</t>
  </si>
  <si>
    <t>227 housing units
Creation of an eco-district on a former port wasteland</t>
  </si>
  <si>
    <t>Nearly 9,000 m² devoted to setting up businesses</t>
  </si>
  <si>
    <t>Reduction of GHG emissions
  3,000 tCO2eq avoided per year as a target
Reduction of local pollutants (NOx, fine particles)
Zero artificialization</t>
  </si>
  <si>
    <t xml:space="preserve"> 1000 canopies with power &lt; 300 kWp deployed within 5 years
Reduction of local pollutants (NOx, fine particles)</t>
  </si>
  <si>
    <t>100 charging points deployed
Reduction of GHG emissions: 138,540 tCO2eq avoided
Reduction of local pollutants (NOx, fine particles)</t>
  </si>
  <si>
    <t>10,500 electric vehicles by 2025
Reduction of GHG emissions: target of 36,000 tCO2eq avoided per year
  Reduction of local pollutants (NOx, fine particles)</t>
  </si>
  <si>
    <t>Creation of indirect jobs throughout the national territory with the use of regional labor on each site: 12 direct FTEs in the construction phase and 12 direct FTEs / year in the operating phase in Ille-et-Vilaine</t>
  </si>
  <si>
    <t>Creation of non-relocatable local activities and jobs: 4 direct FTEs in the construction phase and 4 FTEs supported / year in the operating phase</t>
  </si>
  <si>
    <t>Make electric mobility accessible for all professionals everywhere in France (offer of used vehicles)</t>
  </si>
  <si>
    <t>The plateform targets in particular the Communities present in the Heart of the City Action program (national program aims to revitalize the center of medium-sized towns)</t>
  </si>
  <si>
    <t xml:space="preserve">600 MW of installed capacity
</t>
  </si>
  <si>
    <t>Installed capacity  1,6 GWc
Around 90 projects from 4 to 52 MW of installed capacity
Averange capacity per solar power plant   of 18 MW</t>
  </si>
  <si>
    <t xml:space="preserve">Installed capacity of 42,5 MW
</t>
  </si>
  <si>
    <t>50 FTEs in the construction phase 10 FTEs/year in the operating phase
Production of the equivalent of the annual electricity consumption excluding heating of 150,000 households</t>
  </si>
  <si>
    <t>Nearly 400,000 households theoretically supplied
Nearly 5,000 FTEs supported in the construction phase</t>
  </si>
  <si>
    <t>Production equivalent to the annual consumption of 24,510 households
Almost 300 FTEs supported in the construction phase</t>
  </si>
  <si>
    <t>In construction</t>
  </si>
  <si>
    <t xml:space="preserve"> NF Habitat HQE 6 stars
(RT 2012 - 10 %)</t>
  </si>
  <si>
    <t xml:space="preserve"> NF Habitat HQE 6 stars
(RT 2012 - 20 %)</t>
  </si>
  <si>
    <t>127 housing units
Habitat on a human scale with several services (hairdresser, restaurant, cinema, etc.) integrated into the ground floor</t>
  </si>
  <si>
    <t>116 housing units
14 FTE / year in the operating phase
Promotes inclusiveness and intergenerational diversity</t>
  </si>
  <si>
    <t>105 housing units
Creation of non-relocatable local activities and jobs:
100 FTEs in the construction phase and 15 FTES / year in the operating phase</t>
  </si>
  <si>
    <t>86 housing units</t>
  </si>
  <si>
    <t>8 million cumulative users since its creation
1 REP/+ middle school out of 4 uses Maskott's Tactileo platform
School results improved by 20 to 25%</t>
  </si>
  <si>
    <t>11,000 registered users / 8,000 internship offers submitted
55% of young people registered on the MyFuture platform are educated in REP/+ establishments and/or from political districts of the city and/or in rural areas</t>
  </si>
  <si>
    <t>More than 350 people with disabilities accommodated by 2024
470 jobs created in 2024
Target of 550 people in low-income housing in 2024</t>
  </si>
  <si>
    <t>'More than 350 people with disabilities accommodated by 2024</t>
  </si>
  <si>
    <t>470 jobs created in 2024</t>
  </si>
  <si>
    <t>Target of 550 people in low-income housing in 2024</t>
  </si>
  <si>
    <t>20 tonnes of packaging saved
10,000 Zero Waste meals
60,000 meals saved from food waste by 2021 
79% fewer GHG emissions and 33% less water consumption than manufacturing new packaging
Seasonal products, organic/local/French depending on the product</t>
  </si>
  <si>
    <t>2-year training program for all employees
Creation of local activities and jobs that cannot be relocated: 40 direct FTEs in the deconstruction phase and 50 direct FTEs per year in the operating phase.</t>
  </si>
  <si>
    <t>Impact on public health through the decontamination of sites
Fight against the artificialization of new soils</t>
  </si>
  <si>
    <t>Revitalization and revival of activity for depollution and construction players, freeing up land for development projects blocked due to the costs of rehabilitation and soil decontamination</t>
  </si>
  <si>
    <t>100% in the process of decontamination</t>
  </si>
  <si>
    <t>41,000 charging stations by 2024
54,000 tCO2eq avoided per year
   Reduction of local pollutants (NOx, fine particles)</t>
  </si>
  <si>
    <t>Creation of non-relocatable local activities and jobs: 94 direct FTEs in the construction phase and 14 FTEs supported per year in the operating phase</t>
  </si>
  <si>
    <t>THD coverage of the territory : 100%
 Training courses throughout the duration of the project
Total fleet of approximately 350 000 FTTH lines</t>
  </si>
  <si>
    <t>NF Habitat HQE  (RT 2012 - 30 %)
Label Effinergie + 
BiodiverCity</t>
  </si>
  <si>
    <t>NF Habitat HQE (RT 2012 - 20 %)
Label Effinergie +
Collective heating connected to the urban heating network</t>
  </si>
  <si>
    <t>RT 2012 - 20% for the 2,604m² of equivalent thermal surface
32 332  tCO2 avoided per year</t>
  </si>
  <si>
    <t>More than 90 housing units</t>
  </si>
  <si>
    <t>Around 295 housing units</t>
  </si>
  <si>
    <t>1000  FTEs created in construction stage, 242 FTEs per year  in operation phas</t>
  </si>
  <si>
    <t xml:space="preserve"> Energy performance: minimum RT 2012 -10% or RE 2020
- Certification: Breeam (European standard) or NF Habitat HQE Construction reference
- Senior service residences – 6 stars (French standard issued by Cerqual)</t>
  </si>
  <si>
    <t>8 to 10 RSS on the whole territory with a size of 80 to 130 apartments each, the common area of approximately 15% of the built surfaces</t>
  </si>
  <si>
    <t>226 loans made in the 2nd half of 2021
13 274 housing units renovated</t>
  </si>
  <si>
    <t>659 loans 
13 619 housing units produced
The target populations of the funded projects are individuals facing economic and social difficulties, with social objectives including combating poor housing conditions and improving access to housing</t>
  </si>
  <si>
    <t>Reduction of primary energy demand by at least 40%</t>
  </si>
  <si>
    <t xml:space="preserve"> THD coverage of the territory : 100%
Training courses planned throughout the duration of the project
Total fleet of approximately 1,256,000 FTTH lines</t>
  </si>
  <si>
    <t>THD coverage of the territory : 100%
Training courses planned throughout the duration of the project
Total fleet of approximately 1,256,000 FTTH lines</t>
  </si>
  <si>
    <t>THD coverage of the territory : 100%
Training courses planned throughout the duration of the project
Total fleet of around 35,000 FTTH lines.</t>
  </si>
  <si>
    <t>Indirect impact on the creation of energy from renewable sources via its methaniser partners. The collection of bio-waste by Moulinot is ensured by ecological vehicles (biogas)</t>
  </si>
  <si>
    <t>Creation of jobs that cannot be relocated: nearly 480 jobs on 8 sites, 230 beneficiaries of integration contracts by 2027
Training organization, reserved for job seekers and specialized in the buoyant trades of sorting, collection and recovery of waste.</t>
  </si>
  <si>
    <t xml:space="preserve"> RT 2012 - 20%
 Certificate: NF HABITAT HQE
 Label Effinergie BBC </t>
  </si>
  <si>
    <t>More than 50 housing units</t>
  </si>
  <si>
    <t>RT 2012 - 20%
Certificate: NF HABITAT HQE
Label BiodiverCity (seller's best efforts)</t>
  </si>
  <si>
    <t>Nearly 37 free housing units and 6 housing units in ULS</t>
  </si>
  <si>
    <t>The Platform finances the acquisition of nearly 260 electric buses, allowing a reduction of 185,000 tonnes of CO2 over the life of the Platform (26 years)</t>
  </si>
  <si>
    <t>Installed power of 28,8 MW</t>
  </si>
  <si>
    <t>18 FTEs created in construction stage
2 FTEs per year  in operation phase
Production representing the annual consumption of  40 000 households</t>
  </si>
  <si>
    <t>1 GWc of photovoltaic projects</t>
  </si>
  <si>
    <t xml:space="preserve"> 660 direct and indirect jobs created
Strong involvement in the governance and responsible practices of the company/partners: right of veto by the CDC on important decisions of the company</t>
  </si>
  <si>
    <t>Access to health care, reduction of inequalities
Access to decent jobs</t>
  </si>
  <si>
    <t>Public health impact through site decontamination Fight against the artificialization of new soils</t>
  </si>
  <si>
    <t>Revitalization and relaunch of activity for pollution control and construction sector stakeholders, unlocking land for development projects stalled due to soil remediation and decontamination costs.</t>
  </si>
  <si>
    <t>Investment phase</t>
  </si>
  <si>
    <t>Certificate: NF Habitat HQE 6 stars (RT 2012 – 10%)</t>
  </si>
  <si>
    <t>109 beds (average floor area per housing unit of 43m²)
Création de 15 FTEs ( construction) et 10 FTEs/an ( operation)</t>
  </si>
  <si>
    <t>Bream very good</t>
  </si>
  <si>
    <t>200 FTEs in construction stage
1,000 FTEs/year in operating stage</t>
  </si>
  <si>
    <t>Creation of 800 direct jobs
An additional 4,200 residents above the shops and 8,000 employees directly connected</t>
  </si>
  <si>
    <t>89 housing units</t>
  </si>
  <si>
    <t>Support for local authorities, transport operators and industrial and logistics companies in their energy transition</t>
  </si>
  <si>
    <t xml:space="preserve">In construction </t>
  </si>
  <si>
    <t> Fund, classified article 9 SFDR</t>
  </si>
  <si>
    <t xml:space="preserve">67 000 tCO2 eq avoided
</t>
  </si>
  <si>
    <t xml:space="preserve">30 385 tCO2 eq avoided
</t>
  </si>
  <si>
    <t>450 GWh of electricity for electric vehicles
This amounts to over 260 million kilometers traveled each year and 29,000 tons of CO2 emissions avoided.</t>
  </si>
  <si>
    <t>1 GW of photovoltaic projects</t>
  </si>
  <si>
    <t>300,000 households theoretically supplied</t>
  </si>
  <si>
    <t>500 MW of solar and wind power plants by 2027</t>
  </si>
  <si>
    <t>In the long term, this represents the consumption of a metropolitan area with nearly 500,000 inhabitants.</t>
  </si>
  <si>
    <t>591 beds
1000 FTEs in construction phase</t>
  </si>
  <si>
    <t>135 rooms</t>
  </si>
  <si>
    <t>185 loans 
11 894 housing unites renovated</t>
  </si>
  <si>
    <t>898 loans
20 641 housing units concerned
The target populations of the funded projects are individuals facing economic and social difficulties, with social objectives including combating poor housing conditions and improving access to housing</t>
  </si>
  <si>
    <t xml:space="preserve">BREEAM Very Good, HQE Exceptional BEPOS Effinergie 2013, Bio-based building level 1 </t>
  </si>
  <si>
    <t xml:space="preserve">HQE Sustainable Building - Excellent level BREEAM - Excellent level Effinergie + BiodiverCity ACAC WiredScore Gold,  7840 m² of usable space
</t>
  </si>
  <si>
    <t>24 101 m² of usable floor area</t>
  </si>
  <si>
    <t>E2C1, Biodivercity profile ABBB 5,979 m² of usable surface area</t>
  </si>
  <si>
    <t>HQE construction excellent, BREEAM construction excellent, WiredScore Silver, BiodiverCity, E2C1, 6274 m² of usable space</t>
  </si>
  <si>
    <t>NF Habitat HQE Excellent level, Biodivercity, E2C1 , 10737 m² of usable floor area</t>
  </si>
  <si>
    <t>E2C1 for all building, HQE 6* for residential BREEAM Communities Outstanding The project spans over 70,000 m² of floor space and 13,000 m² of green space to be developed. 6,800 m² of facades will be preserved, reused, or relocated, and 90% of deconstruction materials will be recycled (partnership with Cycle Up). Creation of 1,400 dedicated spaces for cycling mobility, fight against urban heat islands with greening and water features (water mirrors, basins, canals, fountains).</t>
  </si>
  <si>
    <t>The project also generates employment at all stages of its implementation, during the design phase: 70 jobs will be created, with an additional 300–350 jobs created during the construction phase. The operational phase will, in turn, lead to the creation of 1180 jobs.</t>
  </si>
  <si>
    <t>302 km of rail,  23 million passengers</t>
  </si>
  <si>
    <t>2030 horizon objective: a production capacity of 2 GW enabling the supply of green electricity to 1.6 million inhabitants by 2030, equivalent to the Lyon metropolitan area.</t>
  </si>
  <si>
    <t>6 projects through 4 SPVs totaling 26 wind turbines for a total capacity of 93 MW.</t>
  </si>
  <si>
    <t>Equity investments to support the construction of new social housing and the rehabilitation of the existing rental stock, as well as the greening of the City's Neighborhoods.</t>
  </si>
  <si>
    <t>Equity investments in 128 social housing organizations, spread across 14 different regions.</t>
  </si>
  <si>
    <t>HQE Very High Performance (RT 2012 - 40%), BREEAM Very Good, WireScore Gold Osmoz</t>
  </si>
  <si>
    <t>It fits into the support strategy for the development of station neighborhoods of the Grand Paris Express led by the Métropole du Grand Paris.</t>
  </si>
  <si>
    <r>
      <rPr>
        <b/>
        <sz val="11"/>
        <color theme="1"/>
        <rFont val="Aptos Narrow"/>
        <family val="2"/>
        <scheme val="minor"/>
      </rPr>
      <t xml:space="preserve">Bois Colombe (92) - </t>
    </r>
    <r>
      <rPr>
        <sz val="11"/>
        <color theme="1"/>
        <rFont val="Aptos Narrow"/>
        <family val="2"/>
        <scheme val="minor"/>
      </rPr>
      <t xml:space="preserve"> Off-plan acquisition (VEFA) of a standalone new office building with R+8: 20 275 sqm spread over a ground floor, 8 upper floors, and 2 basement levels.</t>
    </r>
  </si>
  <si>
    <t>Urban Biodiversity Label, Biodivercity NF Habitat HQE Excellent Profile, RT 2012 - 20%</t>
  </si>
  <si>
    <t>Construction of over 180 housing units</t>
  </si>
  <si>
    <r>
      <rPr>
        <b/>
        <sz val="11"/>
        <color theme="1"/>
        <rFont val="Aptos Narrow"/>
        <family val="2"/>
        <scheme val="minor"/>
      </rPr>
      <t xml:space="preserve">Rosiers - </t>
    </r>
    <r>
      <rPr>
        <sz val="11"/>
        <color theme="1"/>
        <rFont val="Aptos Narrow"/>
        <family val="2"/>
        <scheme val="minor"/>
      </rPr>
      <t>Acquisition of a residential off-plan property (VEFA) covering 11,765 m² in Saint-Ouen (Village des Rosiers), including 3 buildings, 127 parking spaces, and 127 storage units developed by BNP Promotion.</t>
    </r>
  </si>
  <si>
    <t>New part: Effinergie + / HQE Sustainable Building Exceptional ; Rehabilitated part: HQE Sustainable Building Excellent / BBC Effinergie Renovation (primary energy consumption RT2012 -40%), BREEAM Bespoke Excellent</t>
  </si>
  <si>
    <t>Rehabilitation of a former Renault factory,  Preservation of the site's historical features</t>
  </si>
  <si>
    <t>Environmental certifications HQE and/or H&amp;E</t>
  </si>
  <si>
    <t xml:space="preserve">Omnes' ESG Commitment: https://www.omnescapital.com/our-commitments
</t>
  </si>
  <si>
    <t>RT 2012 – 30 %
certification NF HABITAT HQE excellent,
label E+C 
label Biodivercity</t>
  </si>
  <si>
    <t xml:space="preserve"> HQE Exceptionnel
E2C1
Effinergie 2017
BREEAM Excellent 
Wired Score Platinum</t>
  </si>
  <si>
    <t>HQE Bâtiment Durable 2016 v3 (level Excellent)
BREEAM NC 2016 (niveau Excellent)
Wiredscore (level Gold)
E+C- (niveau E2C2), 
BiodiverCity, OSMOZ et BBC Effinergie 2017</t>
  </si>
  <si>
    <r>
      <rPr>
        <b/>
        <sz val="11"/>
        <rFont val="Aptos Narrow"/>
        <family val="2"/>
        <scheme val="minor"/>
      </rPr>
      <t xml:space="preserve">Berry THD </t>
    </r>
    <r>
      <rPr>
        <sz val="11"/>
        <rFont val="Aptos Narrow"/>
        <family val="2"/>
        <scheme val="minor"/>
      </rPr>
      <t>in Indre (36) et Cher (18) - Design, establishment, operation, marketing and financing of high-speed public initiative networks in Indre and Cher territories.</t>
    </r>
  </si>
  <si>
    <r>
      <rPr>
        <b/>
        <sz val="11"/>
        <rFont val="Aptos Narrow"/>
        <family val="2"/>
        <scheme val="minor"/>
      </rPr>
      <t>Tintamarre in Saint-Martin</t>
    </r>
    <r>
      <rPr>
        <sz val="11"/>
        <rFont val="Aptos Narrow"/>
        <family val="2"/>
        <scheme val="minor"/>
      </rPr>
      <t xml:space="preserve"> (978) -Complete burial of the electronic telecommunications network on the island of Saint-Martin (978), previously aerial and almost entirely destroyed during the 2017 hurricane season.</t>
    </r>
  </si>
  <si>
    <r>
      <rPr>
        <b/>
        <sz val="11"/>
        <rFont val="Aptos Narrow"/>
        <family val="2"/>
        <scheme val="minor"/>
      </rPr>
      <t>BFC Fibre</t>
    </r>
    <r>
      <rPr>
        <sz val="11"/>
        <rFont val="Aptos Narrow"/>
        <family val="2"/>
        <scheme val="minor"/>
      </rPr>
      <t xml:space="preserve"> - Project company in charge of operating, marketing and financing the very high-speed public initiative network in the 5 departments of the Bourgogne Franche-Compté region. Concession (DSP) of 15 years. </t>
    </r>
  </si>
  <si>
    <r>
      <rPr>
        <b/>
        <sz val="11"/>
        <rFont val="Aptos Narrow"/>
        <family val="2"/>
        <scheme val="minor"/>
      </rPr>
      <t xml:space="preserve">Mayenne Fibre </t>
    </r>
    <r>
      <rPr>
        <sz val="11"/>
        <rFont val="Aptos Narrow"/>
        <family val="2"/>
        <scheme val="minor"/>
      </rPr>
      <t>-Project company in charge of operating, marketing and financing the very high-speed public initiative network in the department of Mayenne (53)
Concession (DSP) of 20 years</t>
    </r>
  </si>
  <si>
    <r>
      <rPr>
        <b/>
        <sz val="11"/>
        <rFont val="Aptos Narrow"/>
        <family val="2"/>
        <scheme val="minor"/>
      </rPr>
      <t>Charente-Maritime THD</t>
    </r>
    <r>
      <rPr>
        <sz val="11"/>
        <rFont val="Aptos Narrow"/>
        <family val="2"/>
        <scheme val="minor"/>
      </rPr>
      <t xml:space="preserve"> -Project company in charge of operating, marketing and financing the very high-speed public initiative network in the department of Charente-Maritime (17).
Concession (DSP) of 25 years. </t>
    </r>
  </si>
  <si>
    <r>
      <rPr>
        <b/>
        <sz val="11"/>
        <rFont val="Aptos Narrow"/>
        <family val="2"/>
        <scheme val="minor"/>
      </rPr>
      <t>Gironde THD</t>
    </r>
    <r>
      <rPr>
        <sz val="11"/>
        <rFont val="Aptos Narrow"/>
        <family val="2"/>
        <scheme val="minor"/>
      </rPr>
      <t xml:space="preserve"> in Gironde (33) -Design, establishment, operation, marketing and financing of high-speed public initiative networks in Gironde territories</t>
    </r>
  </si>
  <si>
    <r>
      <rPr>
        <b/>
        <sz val="11"/>
        <rFont val="Aptos Narrow"/>
        <family val="2"/>
        <scheme val="minor"/>
      </rPr>
      <t>Var THD</t>
    </r>
    <r>
      <rPr>
        <sz val="11"/>
        <rFont val="Aptos Narrow"/>
        <family val="2"/>
        <scheme val="minor"/>
      </rPr>
      <t xml:space="preserve"> in Var (83) - Design, establishment, operation, marketing and financing of high-speed public initiative networks in Var territories</t>
    </r>
  </si>
  <si>
    <r>
      <rPr>
        <b/>
        <sz val="11"/>
        <rFont val="Aptos Narrow"/>
        <family val="2"/>
        <scheme val="minor"/>
      </rPr>
      <t>Orne Département THD</t>
    </r>
    <r>
      <rPr>
        <sz val="11"/>
        <rFont val="Aptos Narrow"/>
        <family val="2"/>
        <scheme val="minor"/>
      </rPr>
      <t xml:space="preserve"> in Orne (61) - Design, establishment, operation, marketing and financing of high-speed public initiative networks in Orne territories</t>
    </r>
  </si>
  <si>
    <r>
      <rPr>
        <b/>
        <sz val="11"/>
        <rFont val="Aptos Narrow"/>
        <family val="2"/>
        <scheme val="minor"/>
      </rPr>
      <t>Ariège THD</t>
    </r>
    <r>
      <rPr>
        <sz val="11"/>
        <rFont val="Aptos Narrow"/>
        <family val="2"/>
        <scheme val="minor"/>
      </rPr>
      <t xml:space="preserve"> in Ariège (09) - Design, establishment, operation, marketing and financing of high-speed public initiative networks in Ariège territories</t>
    </r>
  </si>
  <si>
    <r>
      <rPr>
        <b/>
        <sz val="11"/>
        <rFont val="Aptos Narrow"/>
        <family val="2"/>
        <scheme val="minor"/>
      </rPr>
      <t>Régie Réunion THD</t>
    </r>
    <r>
      <rPr>
        <sz val="11"/>
        <rFont val="Aptos Narrow"/>
        <family val="2"/>
        <scheme val="minor"/>
      </rPr>
      <t xml:space="preserve"> at the Réunion (974) - Design, establishment, operation, marketing and financing of high-speed public initiative networks in Réunion territories</t>
    </r>
  </si>
  <si>
    <r>
      <rPr>
        <b/>
        <sz val="11"/>
        <rFont val="Aptos Narrow"/>
        <family val="2"/>
        <scheme val="minor"/>
      </rPr>
      <t xml:space="preserve">Moselle Numérique </t>
    </r>
    <r>
      <rPr>
        <sz val="11"/>
        <rFont val="Aptos Narrow"/>
        <family val="2"/>
        <scheme val="minor"/>
      </rPr>
      <t>in Moselle (57) - Design, establishment, operation, marketing and financing of high-speed public initiative networks in Moselle territories</t>
    </r>
  </si>
  <si>
    <r>
      <rPr>
        <b/>
        <sz val="11"/>
        <rFont val="Aptos Narrow"/>
        <family val="2"/>
        <scheme val="minor"/>
      </rPr>
      <t>Bretagne THD</t>
    </r>
    <r>
      <rPr>
        <sz val="11"/>
        <rFont val="Aptos Narrow"/>
        <family val="2"/>
        <scheme val="minor"/>
      </rPr>
      <t xml:space="preserve"> - Project company in charge of operating, marketing and financing the very high-speed public initiative network in the Brittany region. Concession (DSP) of 20 years.</t>
    </r>
  </si>
  <si>
    <r>
      <rPr>
        <b/>
        <sz val="11"/>
        <rFont val="Aptos Narrow"/>
        <family val="2"/>
        <scheme val="minor"/>
      </rPr>
      <t xml:space="preserve">Haute-Saône Fibre </t>
    </r>
    <r>
      <rPr>
        <sz val="11"/>
        <rFont val="Aptos Narrow"/>
        <family val="2"/>
        <scheme val="minor"/>
      </rPr>
      <t>- Project company in charge of operating, marketing and financing the very high-speed public initiative network in the Haute-Saône department, Concession (DSP) of 25 years.</t>
    </r>
  </si>
  <si>
    <r>
      <rPr>
        <b/>
        <sz val="11"/>
        <rFont val="Aptos Narrow"/>
        <family val="2"/>
        <scheme val="minor"/>
      </rPr>
      <t xml:space="preserve">Yana Fibre </t>
    </r>
    <r>
      <rPr>
        <sz val="11"/>
        <rFont val="Aptos Narrow"/>
        <family val="2"/>
        <scheme val="minor"/>
      </rPr>
      <t>- Project company in charge of operating, marketing and financing the very high-speed public initiative network in French Guiana.
Concession (DSP) of 25 years.</t>
    </r>
  </si>
  <si>
    <r>
      <rPr>
        <b/>
        <sz val="11"/>
        <rFont val="Aptos Narrow"/>
        <family val="2"/>
        <scheme val="minor"/>
      </rPr>
      <t>Alliance THD</t>
    </r>
    <r>
      <rPr>
        <sz val="11"/>
        <rFont val="Aptos Narrow"/>
        <family val="2"/>
        <scheme val="minor"/>
      </rPr>
      <t xml:space="preserve"> -Project company in charge of operating, marketing and financing the very high-speed public initiative network in the departments of Averon (12),  Lot (46) and  Lozère (48). 
Concession (DSP) of 25 years. </t>
    </r>
  </si>
  <si>
    <r>
      <rPr>
        <b/>
        <sz val="11"/>
        <rFont val="Aptos Narrow"/>
        <family val="2"/>
        <scheme val="minor"/>
      </rPr>
      <t>MASKOTT</t>
    </r>
    <r>
      <rPr>
        <sz val="11"/>
        <rFont val="Aptos Narrow"/>
        <family val="2"/>
        <scheme val="minor"/>
      </rPr>
      <t xml:space="preserve"> - Maskott has been developing a learning platform since 2013 that combines a "learning management system" (LMS) solution coupled with a tool for creating and managing educational content CMS for primary and secondary school teachers</t>
    </r>
  </si>
  <si>
    <r>
      <rPr>
        <b/>
        <sz val="11"/>
        <rFont val="Aptos Narrow"/>
        <family val="2"/>
        <scheme val="minor"/>
      </rPr>
      <t>Plateforme Myfuture</t>
    </r>
    <r>
      <rPr>
        <sz val="11"/>
        <rFont val="Aptos Narrow"/>
        <family val="2"/>
        <scheme val="minor"/>
      </rPr>
      <t xml:space="preserve"> - Social enterprise that connects young people and professionals through internship offers, work-study programs and the discovery of live professions. The objective is to promote equal opportunities in training through the creation of digital tools</t>
    </r>
  </si>
  <si>
    <r>
      <rPr>
        <b/>
        <sz val="11"/>
        <rFont val="Aptos Narrow"/>
        <family val="2"/>
        <scheme val="minor"/>
      </rPr>
      <t>Homnia (ESUS)</t>
    </r>
    <r>
      <rPr>
        <sz val="11"/>
        <rFont val="Aptos Narrow"/>
        <family val="2"/>
        <scheme val="minor"/>
      </rPr>
      <t xml:space="preserve"> - Homnia offers a housing solution combining in the same building shared accommodation for people with severe disabilities and social housing. This innovative hybrid system contributes to the stability of the economic model and reinforces the social impact of the project</t>
    </r>
  </si>
  <si>
    <r>
      <rPr>
        <b/>
        <sz val="11"/>
        <rFont val="Aptos Narrow"/>
        <family val="2"/>
        <scheme val="minor"/>
      </rPr>
      <t xml:space="preserve">Comptoir de campagne in France </t>
    </r>
    <r>
      <rPr>
        <sz val="11"/>
        <rFont val="Aptos Narrow"/>
        <family val="2"/>
        <scheme val="minor"/>
      </rPr>
      <t>- Network of multi-service counters in the service of sustainable development. CdeC stores sell local products in short circuits, local services and also offer a range of snacks</t>
    </r>
  </si>
  <si>
    <r>
      <rPr>
        <b/>
        <sz val="11"/>
        <rFont val="Aptos Narrow"/>
        <family val="2"/>
        <scheme val="minor"/>
      </rPr>
      <t xml:space="preserve">France Impact investissement </t>
    </r>
    <r>
      <rPr>
        <sz val="11"/>
        <rFont val="Aptos Narrow"/>
        <family val="2"/>
        <scheme val="minor"/>
      </rPr>
      <t>- The France 2i fund, managed by RAISE Impact, is dedicated to investing in growing and profitable Small and Mid Cap companies with a positive environmental and/or social impact. RAISE Impact has developed a proprietary and unique methodology to measure the contribution of companies to the Sustainable Development Goals. Fund classified article 9 of SFDR.</t>
    </r>
  </si>
  <si>
    <r>
      <rPr>
        <b/>
        <sz val="11"/>
        <rFont val="Aptos Narrow"/>
        <family val="2"/>
        <scheme val="minor"/>
      </rPr>
      <t>Fonds Ginkgo 3</t>
    </r>
    <r>
      <rPr>
        <sz val="11"/>
        <rFont val="Aptos Narrow"/>
        <family val="2"/>
        <scheme val="minor"/>
      </rPr>
      <t xml:space="preserve"> (FPCI) -The aim is to acquire polluted sites with strong redevelopment potential and to develop them. This investment must support the efforts of local authorities to develop polluted wasteland</t>
    </r>
  </si>
  <si>
    <r>
      <rPr>
        <b/>
        <sz val="11"/>
        <rFont val="Aptos Narrow"/>
        <family val="2"/>
        <scheme val="minor"/>
      </rPr>
      <t xml:space="preserve">Brownfiels 4 </t>
    </r>
    <r>
      <rPr>
        <sz val="11"/>
        <rFont val="Aptos Narrow"/>
        <family val="2"/>
        <scheme val="minor"/>
      </rPr>
      <t>-  The purpose of the fund is to acquire brownfields, industrial or tertiary, mainly held in France (at least 65% of investments), with strong redevelopment potential.</t>
    </r>
  </si>
  <si>
    <r>
      <rPr>
        <b/>
        <sz val="11"/>
        <rFont val="Aptos Narrow"/>
        <family val="2"/>
        <scheme val="minor"/>
      </rPr>
      <t>PAM loan</t>
    </r>
    <r>
      <rPr>
        <sz val="11"/>
        <rFont val="Aptos Narrow"/>
        <family val="2"/>
        <scheme val="minor"/>
      </rPr>
      <t>, fix edrate -As part of the Housing Plan, PAM loans are intended to finance energy renovation work in social housing. They are thus essentially reserved for social housing organisations, in addition to an Eco-loan.</t>
    </r>
  </si>
  <si>
    <r>
      <rPr>
        <b/>
        <sz val="11"/>
        <rFont val="Aptos Narrow"/>
        <family val="2"/>
        <scheme val="minor"/>
      </rPr>
      <t>Booster loan</t>
    </r>
    <r>
      <rPr>
        <sz val="11"/>
        <rFont val="Aptos Narrow"/>
        <family val="2"/>
        <scheme val="minor"/>
      </rPr>
      <t>, fixed rate  - The Booster loan, reserved for social housing organizations, is dedicated to the financing of social rental housing production, as part of the Housing Plan. The target populations of the funded projects are people in economic and social difficulty with social objectives: the fight against poor housing and access to housing.</t>
    </r>
  </si>
  <si>
    <r>
      <rPr>
        <b/>
        <sz val="11"/>
        <rFont val="Aptos Narrow"/>
        <family val="2"/>
        <scheme val="minor"/>
      </rPr>
      <t>PAM loa</t>
    </r>
    <r>
      <rPr>
        <sz val="11"/>
        <rFont val="Aptos Narrow"/>
        <family val="2"/>
        <scheme val="minor"/>
      </rPr>
      <t>n, fixed rate -As part of the Housing Plan, PAM loans are intended to finance energy renovation work in social housing. They are thus essentially reserved for social housing organisations, in addition to an Eco-loan.</t>
    </r>
  </si>
  <si>
    <r>
      <rPr>
        <b/>
        <sz val="11"/>
        <rFont val="Aptos Narrow"/>
        <family val="2"/>
        <scheme val="minor"/>
      </rPr>
      <t>Booster loa</t>
    </r>
    <r>
      <rPr>
        <sz val="11"/>
        <rFont val="Aptos Narrow"/>
        <family val="2"/>
        <scheme val="minor"/>
      </rPr>
      <t>n, fixed rate  - The Booster loan, reserved for social housing organizations, is dedicated to the financing of social rental housing production, as part of the Housing Plan. The target populations of the funded projects are people in economic and social difficulty with social objectives: the fight against poor housing and access to housing.</t>
    </r>
  </si>
  <si>
    <r>
      <rPr>
        <b/>
        <sz val="11"/>
        <rFont val="Aptos Narrow"/>
        <family val="2"/>
        <scheme val="minor"/>
      </rPr>
      <t>Ilôt D du Village olympique et paralympique "Les Quinconces"</t>
    </r>
    <r>
      <rPr>
        <sz val="11"/>
        <rFont val="Aptos Narrow"/>
        <family val="2"/>
        <scheme val="minor"/>
      </rPr>
      <t xml:space="preserve"> à Saint-Ouen-sur-Seine (93)
Real estate complex of more than 48,000 m² intended to accommodate 3,000 athletes from all over the world, thought from its conception in “heritage” mode</t>
    </r>
  </si>
  <si>
    <r>
      <rPr>
        <b/>
        <sz val="11"/>
        <rFont val="Aptos Narrow"/>
        <family val="2"/>
        <scheme val="minor"/>
      </rPr>
      <t>Headquarters of Maisons &amp; Cités in Douai</t>
    </r>
    <r>
      <rPr>
        <sz val="11"/>
        <rFont val="Aptos Narrow"/>
        <family val="2"/>
        <scheme val="minor"/>
      </rPr>
      <t xml:space="preserve"> (59)
The building will be made available to Maisons &amp; Cités and its employees during the second half of 2022</t>
    </r>
  </si>
  <si>
    <r>
      <rPr>
        <b/>
        <sz val="11"/>
        <rFont val="Aptos Narrow"/>
        <family val="2"/>
        <scheme val="minor"/>
      </rPr>
      <t>Immeuble #V3 - Saint-Ouen-sur-Seine</t>
    </r>
    <r>
      <rPr>
        <sz val="11"/>
        <rFont val="Aptos Narrow"/>
        <family val="2"/>
        <scheme val="minor"/>
      </rPr>
      <t xml:space="preserve"> (93) - Construction of a new office building complex developing approximately 43,327 m².  R + 7, capacity of 3,800 people, 373 car parks, 220 motorcycles, bicycle garage</t>
    </r>
  </si>
  <si>
    <r>
      <rPr>
        <b/>
        <sz val="11"/>
        <rFont val="Aptos Narrow"/>
        <family val="2"/>
        <scheme val="minor"/>
      </rPr>
      <t>93 rue Petit in Paris</t>
    </r>
    <r>
      <rPr>
        <sz val="11"/>
        <rFont val="Aptos Narrow"/>
        <family val="2"/>
        <scheme val="minor"/>
      </rPr>
      <t xml:space="preserve"> (75019)  - Former car park restructured into a residential building. Off-plan acquisition of a 5,482 m² operation comprising 88 housings (and 30 parking spaces) located in Paris (75) and developed by EMERIGE</t>
    </r>
  </si>
  <si>
    <r>
      <rPr>
        <b/>
        <sz val="11"/>
        <rFont val="Aptos Narrow"/>
        <family val="2"/>
        <scheme val="minor"/>
      </rPr>
      <t>O Domaine in Reuil-Malmaison</t>
    </r>
    <r>
      <rPr>
        <sz val="11"/>
        <rFont val="Aptos Narrow"/>
        <family val="2"/>
        <scheme val="minor"/>
      </rPr>
      <t xml:space="preserve"> (92) - Off-plan acquisition of 2 residential buildings for a living area of 7,115 m² including 100 apartments and 143 parking spaces</t>
    </r>
  </si>
  <si>
    <r>
      <rPr>
        <b/>
        <sz val="11"/>
        <rFont val="Aptos Narrow"/>
        <family val="2"/>
        <scheme val="minor"/>
      </rPr>
      <t>Metal 57 in Boulogne</t>
    </r>
    <r>
      <rPr>
        <sz val="11"/>
        <rFont val="Aptos Narrow"/>
        <family val="2"/>
        <scheme val="minor"/>
      </rPr>
      <t xml:space="preserve"> (92) - Off-plan acquisition of the future BNP Paribas Real Estate headquarters in Boulogne-Billancourt (36,000 m²)</t>
    </r>
  </si>
  <si>
    <r>
      <rPr>
        <b/>
        <sz val="11"/>
        <rFont val="Aptos Narrow"/>
        <family val="2"/>
        <scheme val="minor"/>
      </rPr>
      <t>Clichy Ilôt Dupont in Clichy</t>
    </r>
    <r>
      <rPr>
        <sz val="11"/>
        <rFont val="Aptos Narrow"/>
        <family val="2"/>
        <scheme val="minor"/>
      </rPr>
      <t xml:space="preserve"> (92) - Off-plan acquisition of a 5,809 m² operation comprising 75 housing units (and 55 parking spaces) located in Clichy (92) and developed by OGIC</t>
    </r>
  </si>
  <si>
    <r>
      <rPr>
        <b/>
        <sz val="11"/>
        <rFont val="Aptos Narrow"/>
        <family val="2"/>
        <scheme val="minor"/>
      </rPr>
      <t>St Ouen N9</t>
    </r>
    <r>
      <rPr>
        <sz val="11"/>
        <rFont val="Aptos Narrow"/>
        <family val="2"/>
        <scheme val="minor"/>
      </rPr>
      <t xml:space="preserve"> in Saint-Ouen-sur-Seine (93) - 
Off-plan acquisition of a 19,626 m² operation comprising 227 housing units (and 213 parking spaces) located in Saint-Ouen (93) and developed by EMERIGE</t>
    </r>
  </si>
  <si>
    <r>
      <rPr>
        <b/>
        <sz val="11"/>
        <rFont val="Aptos Narrow"/>
        <family val="2"/>
        <scheme val="minor"/>
      </rPr>
      <t>L'Eveil de Flaubert in Rouen</t>
    </r>
    <r>
      <rPr>
        <sz val="11"/>
        <rFont val="Aptos Narrow"/>
        <family val="2"/>
        <scheme val="minor"/>
      </rPr>
      <t xml:space="preserve"> (76) - An office building in R+7 of around 9,000 m² carried by SCI Tanit Various technical solutions will be deployed: the use of biosourced materials, use of geothermal energy for tertiary buildings</t>
    </r>
  </si>
  <si>
    <r>
      <rPr>
        <b/>
        <sz val="11"/>
        <rFont val="Aptos Narrow"/>
        <family val="2"/>
        <scheme val="minor"/>
      </rPr>
      <t>107 Faubourg</t>
    </r>
    <r>
      <rPr>
        <sz val="11"/>
        <rFont val="Aptos Narrow"/>
        <family val="2"/>
        <scheme val="minor"/>
      </rPr>
      <t xml:space="preserve"> - Acquisition of a heavy rehabilitation operation of a former postal sorting center allowing the creation of 48 housing units on a surface area of ​​2,959 m² and 46 parking spaces, in Paris 10th arrondissement.</t>
    </r>
  </si>
  <si>
    <r>
      <rPr>
        <b/>
        <sz val="11"/>
        <rFont val="Aptos Narrow"/>
        <family val="2"/>
        <scheme val="minor"/>
      </rPr>
      <t>Saint Mandé</t>
    </r>
    <r>
      <rPr>
        <sz val="11"/>
        <rFont val="Aptos Narrow"/>
        <family val="2"/>
        <scheme val="minor"/>
      </rPr>
      <t xml:space="preserve"> - Off-plan acquisition of a 2,931 m² operation comprising 37 free apartments, 6 ULS apartments ( social rental usufruct)  and 46 parking lots located in Saint Mandé developed by Emerige and Eiffage Immobilier</t>
    </r>
  </si>
  <si>
    <r>
      <rPr>
        <b/>
        <sz val="11"/>
        <rFont val="Aptos Narrow"/>
        <family val="2"/>
        <scheme val="minor"/>
      </rPr>
      <t>Asnières Altarea</t>
    </r>
    <r>
      <rPr>
        <sz val="11"/>
        <rFont val="Aptos Narrow"/>
        <family val="2"/>
        <scheme val="minor"/>
      </rPr>
      <t xml:space="preserve"> - Off-plan acquisition of a 17-storey building, with an overall living area of ​​5,335 m². The building is located in Asnières-sur-Seine (92), in the new eco-district of Seine-Ouest.</t>
    </r>
  </si>
  <si>
    <r>
      <rPr>
        <b/>
        <sz val="11"/>
        <rFont val="Aptos Narrow"/>
        <family val="2"/>
        <scheme val="minor"/>
      </rPr>
      <t>Courbevoie</t>
    </r>
    <r>
      <rPr>
        <sz val="11"/>
        <rFont val="Aptos Narrow"/>
        <family val="2"/>
        <scheme val="minor"/>
      </rPr>
      <t xml:space="preserve"> - Off-plan acquisition of a 19,496 m² operation over 5 buildings. Located in Courbevoie (92) and developed by EMERIGE</t>
    </r>
  </si>
  <si>
    <r>
      <rPr>
        <b/>
        <sz val="11"/>
        <rFont val="Aptos Narrow"/>
        <family val="2"/>
        <scheme val="minor"/>
      </rPr>
      <t xml:space="preserve">AMIENS - Ynsect </t>
    </r>
    <r>
      <rPr>
        <sz val="11"/>
        <rFont val="Aptos Narrow"/>
        <family val="2"/>
        <scheme val="minor"/>
      </rPr>
      <t xml:space="preserve">- The operation concerns the financing of the construction of the "YNFARM 1" factory : 40 000 m². This plant is operated by the Ynsect company which designs and operates industrial breeding processes for the transformation of insects into high-quality proteins for animal nutrition.
</t>
    </r>
  </si>
  <si>
    <r>
      <rPr>
        <b/>
        <sz val="11"/>
        <rFont val="Aptos Narrow"/>
        <family val="2"/>
        <scheme val="minor"/>
      </rPr>
      <t xml:space="preserve">Envision Giga Factory </t>
    </r>
    <r>
      <rPr>
        <sz val="11"/>
        <rFont val="Aptos Narrow"/>
        <family val="2"/>
        <scheme val="minor"/>
      </rPr>
      <t>- Quasi-equity investment (subordinated loan with deferred amortization until 2031) in a 9 GWh battery production plant primarily for Renault's electric vehicles. The project includes a main production building, a utilities building, and external developments (parking with over 700 spaces, networks, roads, fencing, etc.). The floor area is 90,000 m².</t>
    </r>
  </si>
  <si>
    <r>
      <t xml:space="preserve">Commercial and leisure complex </t>
    </r>
    <r>
      <rPr>
        <b/>
        <sz val="11"/>
        <rFont val="Aptos Narrow"/>
        <family val="2"/>
        <scheme val="minor"/>
      </rPr>
      <t xml:space="preserve">Les Docks St Ouen </t>
    </r>
    <r>
      <rPr>
        <sz val="11"/>
        <rFont val="Aptos Narrow"/>
        <family val="2"/>
        <scheme val="minor"/>
      </rPr>
      <t>- A real estate complex of 24,400 m² of usable commercial space aiming to develop a lively and bustling neighborhood hub within the iconic redevelopment project of Les Docks de Saint-Ouen (93).</t>
    </r>
  </si>
  <si>
    <r>
      <rPr>
        <b/>
        <sz val="11"/>
        <rFont val="Aptos Narrow"/>
        <family val="2"/>
        <scheme val="minor"/>
      </rPr>
      <t xml:space="preserve">The Omnes CEP 2 </t>
    </r>
    <r>
      <rPr>
        <sz val="11"/>
        <rFont val="Aptos Narrow"/>
        <family val="2"/>
        <scheme val="minor"/>
      </rPr>
      <t>(Construction Energy Plus) investment in the CEP II fund aims to finance the ecological transition of metropolitan areas by primarily investing in the development and rehabilitation of real estate projects in France (70% target).</t>
    </r>
  </si>
  <si>
    <r>
      <rPr>
        <b/>
        <sz val="11"/>
        <rFont val="Aptos Narrow"/>
        <family val="2"/>
        <scheme val="minor"/>
      </rPr>
      <t>Michigan Garden</t>
    </r>
    <r>
      <rPr>
        <sz val="11"/>
        <rFont val="Aptos Narrow"/>
        <family val="2"/>
        <scheme val="minor"/>
      </rPr>
      <t xml:space="preserve"> - Acquisition in VEFA of a 2,597 m² residential development in Paris's 13th arrondissement, comprising 37 housing units and developed by Icade.</t>
    </r>
  </si>
  <si>
    <r>
      <rPr>
        <b/>
        <sz val="11"/>
        <rFont val="Aptos Narrow"/>
        <family val="2"/>
        <scheme val="minor"/>
      </rPr>
      <t>Cortis</t>
    </r>
    <r>
      <rPr>
        <sz val="11"/>
        <rFont val="Aptos Narrow"/>
        <family val="2"/>
        <scheme val="minor"/>
      </rPr>
      <t>: Acquisition of an existing 8,000 m² building located at Rue de Courcelles in Paris 17th district, fully leased to Valeo.</t>
    </r>
  </si>
  <si>
    <r>
      <rPr>
        <b/>
        <sz val="11"/>
        <rFont val="Aptos Narrow"/>
        <family val="2"/>
        <scheme val="minor"/>
      </rPr>
      <t xml:space="preserve">Ivry 1B </t>
    </r>
    <r>
      <rPr>
        <sz val="11"/>
        <rFont val="Aptos Narrow"/>
        <family val="2"/>
        <scheme val="minor"/>
      </rPr>
      <t>- Acquisition of a 30,000 sqm office building developed by Emerige in Ivry (94).
The building is connected to the Géotelluence urban heating network and aims for exemplary environmental performance.</t>
    </r>
  </si>
  <si>
    <r>
      <t xml:space="preserve">BATIGNOLLES LOT 09 </t>
    </r>
    <r>
      <rPr>
        <sz val="11"/>
        <rFont val="Aptos Narrow"/>
        <family val="2"/>
        <scheme val="minor"/>
      </rPr>
      <t>- Paris Enjoy: Large tertiary asset featuring a unique and innovative mixed structure of wood and concrete, spanning 17,400 m², aligned with the ambitions set by the City of Paris to achieve carbon neutrality by 2050. The building will include 900 m² of coworking spaces, 450 m² of retail, 15,000 m² of offices, 1,000 m² of inter-company restaurant and cafeteria, and 64 parking spaces."</t>
    </r>
  </si>
  <si>
    <r>
      <t xml:space="preserve">GPI Picpus Housing: </t>
    </r>
    <r>
      <rPr>
        <sz val="11"/>
        <rFont val="Aptos Narrow"/>
        <family val="2"/>
        <scheme val="minor"/>
      </rPr>
      <t>Large residential asset, with the building permit filed on 10/29/2021, aligned through the completion of an LCA study, the RT2012-40% report, and a commitment to conduct airtightness and thermal integrity tests."</t>
    </r>
  </si>
  <si>
    <r>
      <t xml:space="preserve">GPI Picpus Tertiary: </t>
    </r>
    <r>
      <rPr>
        <sz val="11"/>
        <rFont val="Aptos Narrow"/>
        <family val="2"/>
        <scheme val="minor"/>
      </rPr>
      <t>Large residential asset, with the building permit filed on 10/29/2021, aligned through the RT2012-35% report and a commitment to conduct airtightness and thermal integrity tests, as well as an LCA."</t>
    </r>
  </si>
  <si>
    <r>
      <t xml:space="preserve">SCI EVI-DANCE: </t>
    </r>
    <r>
      <rPr>
        <sz val="11"/>
        <rFont val="Aptos Narrow"/>
        <family val="2"/>
        <scheme val="minor"/>
      </rPr>
      <t>Large tertiary asset, with the building permit filed on 11/27/2019, aligned due to its ranking in the top 15% based on its primary energy surface consumption."</t>
    </r>
  </si>
  <si>
    <r>
      <t xml:space="preserve">SCI PBEM: PARIS - EMERGENCE: </t>
    </r>
    <r>
      <rPr>
        <sz val="11"/>
        <rFont val="Aptos Narrow"/>
        <family val="2"/>
        <scheme val="minor"/>
      </rPr>
      <t>Small residential asset, with the building permit filed on 12/16/2013, aligned through energy consumption data listed on the EPC (No. 2024, valid until 2034), ranking in the top 15% based on its estimated primary energy surface consumption on the EPC. According to the latest climate models, the asset is not significantly vulnerable to climate hazards. VANVES - SAHORS: Small residential asset, with the building permit filed on 07/16/2018, aligned through energy consumption data listed on the EPC (conducted in 2022, valid until 2032), ranking in the top 15% based on its estimated primary energy surface consumption on the EPC. According to the latest climate models, the asset is not significantly vulnerable to climate hazards."</t>
    </r>
  </si>
  <si>
    <r>
      <t xml:space="preserve">Bella: </t>
    </r>
    <r>
      <rPr>
        <i/>
        <sz val="11"/>
        <rFont val="Aptos Narrow"/>
        <family val="2"/>
        <scheme val="minor"/>
      </rPr>
      <t xml:space="preserve"> Large residential building in Denmark, with the building permit filed before 12/31/20, holding an EPC Class A rating. According to the latest climate models, the asset is not significantly vulnerable to climate hazards. Bella (40): Large residential building in Denmark, with the building permit filed before 12/31/20, holding an EPC Class A rating. According to the latest climate models, the asset is not significantly vulnerable to climate hazards."</t>
    </r>
  </si>
  <si>
    <r>
      <t>APSYS SAGET -</t>
    </r>
    <r>
      <rPr>
        <sz val="11"/>
        <rFont val="Aptos Narrow"/>
        <family val="2"/>
        <scheme val="minor"/>
      </rPr>
      <t xml:space="preserve"> Canopia Project APSYS, a committed player in the sustainable transformation of cities, showcases its expertise with Canopia, a flagship urban rehabilitation project in Bordeaux. On a 4-hectare brownfield site between Gare Saint-Jean and the Garonne River, this mixed, green, and innovative district becomes the largest private operation of its kind in France."</t>
    </r>
  </si>
  <si>
    <r>
      <rPr>
        <b/>
        <sz val="11"/>
        <rFont val="Aptos Narrow"/>
        <family val="2"/>
        <scheme val="minor"/>
      </rPr>
      <t xml:space="preserve">TOURY ENERGIE </t>
    </r>
    <r>
      <rPr>
        <sz val="11"/>
        <rFont val="Aptos Narrow"/>
        <family val="2"/>
        <scheme val="minor"/>
      </rPr>
      <t>-  Wind Parc in Toury (28)  - Onshore wind farm at Toury (between Chartres and Orléans) in the Centre-Val de Loire region with 4 turbines of 3.45 MW each</t>
    </r>
  </si>
  <si>
    <r>
      <rPr>
        <b/>
        <sz val="11"/>
        <rFont val="Aptos Narrow"/>
        <family val="2"/>
        <scheme val="minor"/>
      </rPr>
      <t xml:space="preserve">SAS BRIMBORION ENERGIE </t>
    </r>
    <r>
      <rPr>
        <sz val="11"/>
        <rFont val="Aptos Narrow"/>
        <family val="2"/>
        <scheme val="minor"/>
      </rPr>
      <t>- « La Croix de la Mérotte » wind farm in Millac (86) - Onshore wind farm at Millac (between Poitiers and Limoges) in Vienne with 4 turbines of 3 MW each</t>
    </r>
  </si>
  <si>
    <r>
      <rPr>
        <b/>
        <sz val="11"/>
        <rFont val="Aptos Narrow"/>
        <family val="2"/>
        <scheme val="minor"/>
      </rPr>
      <t>MILLAC ENERGIE</t>
    </r>
    <r>
      <rPr>
        <sz val="11"/>
        <rFont val="Aptos Narrow"/>
        <family val="2"/>
        <scheme val="minor"/>
      </rPr>
      <t xml:space="preserve"> - « La Croix de Chalais » wind farm in Millac (86) - Onshore wind farm at Millac (between Poitiers and Limoges) in Vienne with 4 turbines of 3 MW each</t>
    </r>
  </si>
  <si>
    <r>
      <rPr>
        <b/>
        <sz val="11"/>
        <color theme="1"/>
        <rFont val="Aptos Narrow"/>
        <family val="2"/>
        <scheme val="minor"/>
      </rPr>
      <t>SOLEIA 39</t>
    </r>
    <r>
      <rPr>
        <sz val="11"/>
        <color theme="1"/>
        <rFont val="Aptos Narrow"/>
        <family val="2"/>
        <scheme val="minor"/>
      </rPr>
      <t xml:space="preserve"> - Labarde Centre solar park  - JPEE - A 27 ha 26.4 MWp photovoltaic power plant, which will be located in Bordeaux, on an old rehabilitated landfill. With an overall installed capacity of 59.3 MWp, the Labarde power plant will become the largest solar power plant on a former landfill in France.</t>
    </r>
  </si>
  <si>
    <r>
      <rPr>
        <b/>
        <sz val="11"/>
        <rFont val="Aptos Narrow"/>
        <family val="2"/>
        <scheme val="minor"/>
      </rPr>
      <t xml:space="preserve">SOLEIA 32 </t>
    </r>
    <r>
      <rPr>
        <sz val="11"/>
        <rFont val="Aptos Narrow"/>
        <family val="2"/>
        <scheme val="minor"/>
      </rPr>
      <t>-  La Jolive - Montereau solar park (45) - JPEE - 13.7 ha PV photovoltaic ground plant of 10.22 MWp in Montereau in the Loiret
The project called "La Jolive" is located on a former non-hazardous waste storage center completely rehabilitated</t>
    </r>
  </si>
  <si>
    <r>
      <rPr>
        <b/>
        <sz val="11"/>
        <color theme="1"/>
        <rFont val="Aptos Narrow"/>
        <family val="2"/>
        <scheme val="minor"/>
      </rPr>
      <t xml:space="preserve">SOLEIA 34 </t>
    </r>
    <r>
      <rPr>
        <sz val="11"/>
        <color theme="1"/>
        <rFont val="Aptos Narrow"/>
        <family val="2"/>
        <scheme val="minor"/>
      </rPr>
      <t>le Chenon Solar Plant in Villeherviers (41) -JPEE - The Girault solar plant is located in the municipality of Valencisse in the department of Loir-et-Cher, in the Centre-Val de Loire region. Commissioned in 2021.</t>
    </r>
  </si>
  <si>
    <r>
      <rPr>
        <b/>
        <sz val="11"/>
        <rFont val="Aptos Narrow"/>
        <family val="2"/>
        <scheme val="minor"/>
      </rPr>
      <t>NOVAWOOD</t>
    </r>
    <r>
      <rPr>
        <sz val="11"/>
        <rFont val="Aptos Narrow"/>
        <family val="2"/>
        <scheme val="minor"/>
      </rPr>
      <t xml:space="preserve"> - Biomass cogeneration plant- Biomass cogeneration plant located in Laneuveville-Devant-Nancy, on the NOVACARB industrial site, with 14.6 MW.e of electrical power and 67 MW.th of thermal power</t>
    </r>
  </si>
  <si>
    <r>
      <rPr>
        <b/>
        <sz val="11"/>
        <rFont val="Aptos Narrow"/>
        <family val="2"/>
        <scheme val="minor"/>
      </rPr>
      <t>Solar park of Saucats (33) -</t>
    </r>
    <r>
      <rPr>
        <sz val="11"/>
        <rFont val="Aptos Narrow"/>
        <family val="2"/>
        <scheme val="minor"/>
      </rPr>
      <t xml:space="preserve"> Partnership with ENGIE GREEN to invest up to 10% in the SPV which carries the development of a photovoltaic power plant on the ground in Saucats in Gironde (33) </t>
    </r>
  </si>
  <si>
    <r>
      <rPr>
        <b/>
        <sz val="11"/>
        <rFont val="Aptos Narrow"/>
        <family val="2"/>
        <scheme val="minor"/>
      </rPr>
      <t>Aphaïa Platform</t>
    </r>
    <r>
      <rPr>
        <sz val="11"/>
        <rFont val="Aptos Narrow"/>
        <family val="2"/>
        <scheme val="minor"/>
      </rPr>
      <t xml:space="preserve"> - Ground-mounted solar projects, at different stages of development. The construction should take place between 2022 and 2025, alongside Third Step Energy, a French company specialized in the construction of photovoltaic power plants</t>
    </r>
  </si>
  <si>
    <r>
      <rPr>
        <b/>
        <sz val="11"/>
        <rFont val="Aptos Narrow"/>
        <family val="2"/>
        <scheme val="minor"/>
      </rPr>
      <t>CNR Solaire 9</t>
    </r>
    <r>
      <rPr>
        <sz val="11"/>
        <rFont val="Aptos Narrow"/>
        <family val="2"/>
        <scheme val="minor"/>
      </rPr>
      <t xml:space="preserve"> - Wind farms in Vienne (86)and Seine et Marne (77) - Partnership with CN'Air for the acquisition of 3 wind farms called CEBEN, CEHOU and CELAN, with respective powers of 15, 15.4 and 12 MW </t>
    </r>
  </si>
  <si>
    <r>
      <t>Le Born Pelouse (LBP) -</t>
    </r>
    <r>
      <rPr>
        <sz val="11"/>
        <rFont val="Aptos Narrow"/>
        <family val="2"/>
        <scheme val="minor"/>
      </rPr>
      <t xml:space="preserve">The Le Born Pelouse project (LBP) is a wind project consisting of 8 wind turbines for a total of 28.8 MW, located in Lozère and developed by the company Vents d'Oc within the framework of an AMI launched in 2008. </t>
    </r>
  </si>
  <si>
    <r>
      <t xml:space="preserve">Rhonasol - </t>
    </r>
    <r>
      <rPr>
        <sz val="11"/>
        <rFont val="Aptos Narrow"/>
        <family val="2"/>
        <scheme val="minor"/>
      </rPr>
      <t>The Rhônasol project aims to solarize the Rhône Valley by deploying photovoltaic energy production sites there. The photovoltaic parks will be located between the Auvergne-Rhône-Alpes, Provence-Alpes Côte d'Azur and Occitanie regions, on the territories of the Rhône Valley, on all the municipalities bordering the river.</t>
    </r>
  </si>
  <si>
    <r>
      <rPr>
        <b/>
        <sz val="11"/>
        <rFont val="Aptos Narrow"/>
        <family val="2"/>
        <scheme val="minor"/>
      </rPr>
      <t>Helios</t>
    </r>
    <r>
      <rPr>
        <sz val="11"/>
        <rFont val="Aptos Narrow"/>
        <family val="2"/>
        <scheme val="minor"/>
      </rPr>
      <t xml:space="preserve"> - Partnership with Générale du Solaire (GDS), focusing on Lot 1 to develop and finance 1 GW of solar projects by 2027</t>
    </r>
  </si>
  <si>
    <r>
      <rPr>
        <b/>
        <sz val="11"/>
        <rFont val="Aptos Narrow"/>
        <family val="2"/>
        <scheme val="minor"/>
      </rPr>
      <t>Calypso</t>
    </r>
    <r>
      <rPr>
        <sz val="11"/>
        <rFont val="Aptos Narrow"/>
        <family val="2"/>
        <scheme val="minor"/>
      </rPr>
      <t>-Deployment operation of a partnership platform for onshore wind and photovoltaic solar with the operator VALOREM. Acquisition of a 49% stake in the CALYPSO partnership platform, alongside the developer Valorem (51%)</t>
    </r>
  </si>
  <si>
    <r>
      <t xml:space="preserve">JP ENERGY ENVIRONMENT: </t>
    </r>
    <r>
      <rPr>
        <sz val="11"/>
        <rFont val="Aptos Narrow"/>
        <family val="2"/>
        <scheme val="minor"/>
      </rPr>
      <t>A French independent renewable energy producer, developing, financing, building, and operating wind farms and solar power plants since 2004.</t>
    </r>
  </si>
  <si>
    <r>
      <t xml:space="preserve">CNR SOLAR 10 : </t>
    </r>
    <r>
      <rPr>
        <sz val="11"/>
        <rFont val="Aptos Narrow"/>
        <family val="2"/>
        <scheme val="minor"/>
      </rPr>
      <t>26 wind turbines in France to produce 100% renewable electricity, integrated into the regions and driven by CNR's expertise.</t>
    </r>
  </si>
  <si>
    <r>
      <rPr>
        <b/>
        <sz val="11"/>
        <rFont val="Aptos Narrow"/>
        <family val="2"/>
        <scheme val="minor"/>
      </rPr>
      <t xml:space="preserve">STATIONS E </t>
    </r>
    <r>
      <rPr>
        <sz val="11"/>
        <rFont val="Aptos Narrow"/>
        <family val="2"/>
        <scheme val="minor"/>
      </rPr>
      <t xml:space="preserve"> - Stations-e finances, installs, operates and maintains a network of connected electric vehicle charging infrastructures in Ile-de-France and in the regions</t>
    </r>
  </si>
  <si>
    <r>
      <rPr>
        <b/>
        <sz val="11"/>
        <rFont val="Aptos Narrow"/>
        <family val="2"/>
        <scheme val="minor"/>
      </rPr>
      <t>CLEM-E</t>
    </r>
    <r>
      <rPr>
        <sz val="11"/>
        <rFont val="Aptos Narrow"/>
        <family val="2"/>
        <scheme val="minor"/>
      </rPr>
      <t xml:space="preserve"> - Specialist in electric vehicle car-sharing, dedicated to the launch of an electric light utility vehicle service in Île-de-France. This new service promotes the development of ZFE urban logistics while supporting economic activity</t>
    </r>
  </si>
  <si>
    <r>
      <rPr>
        <b/>
        <sz val="11"/>
        <rFont val="Aptos Narrow"/>
        <family val="2"/>
        <scheme val="minor"/>
      </rPr>
      <t>CLEM</t>
    </r>
    <r>
      <rPr>
        <sz val="11"/>
        <rFont val="Aptos Narrow"/>
        <family val="2"/>
        <scheme val="minor"/>
      </rPr>
      <t xml:space="preserve"> - Its community platform clem.mobi, accessible from the Internet or via a mobile application, combines vehicle car-sharing, car-pooling and reservation functions at charging stations</t>
    </r>
  </si>
  <si>
    <r>
      <rPr>
        <b/>
        <sz val="11"/>
        <rFont val="Aptos Narrow"/>
        <family val="2"/>
        <scheme val="minor"/>
      </rPr>
      <t>HUMAN CONCEPT</t>
    </r>
    <r>
      <rPr>
        <sz val="11"/>
        <rFont val="Aptos Narrow"/>
        <family val="2"/>
        <scheme val="minor"/>
      </rPr>
      <t xml:space="preserve"> - Ecovelo, the electric self-service bicycle, is a company specializing in the design and distribution of self-service bikes, scooters and hybrid mountain bikes connected and operating without an electrified terminal</t>
    </r>
  </si>
  <si>
    <r>
      <t xml:space="preserve">Logivolt Territoires - </t>
    </r>
    <r>
      <rPr>
        <sz val="11"/>
        <rFont val="Aptos Narrow"/>
        <family val="2"/>
        <scheme val="minor"/>
      </rPr>
      <t>A 100% subsidiary of Caisse des Dépôts, offers private condominiums the possibility of financing the collective electrical installation necessary for the connection of vehicle charging stations in their car parks</t>
    </r>
  </si>
  <si>
    <r>
      <rPr>
        <b/>
        <sz val="11"/>
        <rFont val="Aptos Narrow"/>
        <family val="2"/>
        <scheme val="minor"/>
      </rPr>
      <t>EDF Hynamics - H2 station in Belfort</t>
    </r>
    <r>
      <rPr>
        <sz val="11"/>
        <rFont val="Aptos Narrow"/>
        <family val="2"/>
        <scheme val="minor"/>
      </rPr>
      <t xml:space="preserve">
The Greater Belfort Community of Agglomeration is equipping itself with a renewable hydrogen production and distribution station for the development of clean mobility</t>
    </r>
  </si>
  <si>
    <r>
      <rPr>
        <b/>
        <sz val="11"/>
        <rFont val="Aptos Narrow"/>
        <family val="2"/>
        <scheme val="minor"/>
      </rPr>
      <t xml:space="preserve">See You Sun </t>
    </r>
    <r>
      <rPr>
        <sz val="11"/>
        <rFont val="Aptos Narrow"/>
        <family val="2"/>
        <scheme val="minor"/>
      </rPr>
      <t xml:space="preserve">-Deployment by the Rennes-based company See You Sun of photovoltaic carports, equipped with charging stations for electric vehicles, in car parks
</t>
    </r>
  </si>
  <si>
    <r>
      <rPr>
        <b/>
        <sz val="11"/>
        <rFont val="Aptos Narrow"/>
        <family val="2"/>
        <scheme val="minor"/>
      </rPr>
      <t>E-motum</t>
    </r>
    <r>
      <rPr>
        <sz val="11"/>
        <rFont val="Aptos Narrow"/>
        <family val="2"/>
        <scheme val="minor"/>
      </rPr>
      <t xml:space="preserve"> in Corsica -Installation by E-motum of a network of 50 DC charging stations throughout the island territory for all users of electric vehicles, according to a dense territorial network with less than 50 km between each station</t>
    </r>
  </si>
  <si>
    <r>
      <rPr>
        <b/>
        <sz val="11"/>
        <rFont val="Aptos Narrow"/>
        <family val="2"/>
        <scheme val="minor"/>
      </rPr>
      <t xml:space="preserve">Movivolt </t>
    </r>
    <r>
      <rPr>
        <sz val="11"/>
        <rFont val="Aptos Narrow"/>
        <family val="2"/>
        <scheme val="minor"/>
      </rPr>
      <t>- Electric vehicle rental offer for businesses. The company is responding to a dual challenge: supporting companies in adapting to "ZFEs" and accelerating the deployment of soft mobility.</t>
    </r>
  </si>
  <si>
    <r>
      <rPr>
        <b/>
        <sz val="11"/>
        <rFont val="Aptos Narrow"/>
        <family val="2"/>
        <scheme val="minor"/>
      </rPr>
      <t>Plateforme Bus propres -</t>
    </r>
    <r>
      <rPr>
        <sz val="11"/>
        <rFont val="Aptos Narrow"/>
        <family val="2"/>
        <scheme val="minor"/>
      </rPr>
      <t xml:space="preserve">
The platform  aims to accelerate the energy transition of local fleets of buses. The project offers them a participatory loan-type tool to finance the acquisition of electric buses, generating additional investment for them, but also operating savings over time thanks to reducing the energy bill.</t>
    </r>
  </si>
  <si>
    <r>
      <rPr>
        <b/>
        <sz val="11"/>
        <rFont val="Aptos Narrow"/>
        <family val="2"/>
        <scheme val="minor"/>
      </rPr>
      <t>EPOPÉE INFRA CLIMAT I S.L.P</t>
    </r>
    <r>
      <rPr>
        <sz val="11"/>
        <rFont val="Aptos Narrow"/>
        <family val="2"/>
        <scheme val="minor"/>
      </rPr>
      <t>. Impact fund for the decarbonization of infrastructure targeting two areas: 1) approximately 40% in maritime transport (clean, sail, or hydrogen-powered ships) and 2) 60% in energy and mobility (EV charging infrastructure). Small cap positioning.</t>
    </r>
  </si>
  <si>
    <r>
      <rPr>
        <b/>
        <sz val="11"/>
        <rFont val="Aptos Narrow"/>
        <family val="2"/>
        <scheme val="minor"/>
      </rPr>
      <t>R3 INFRA INVEST</t>
    </r>
    <r>
      <rPr>
        <sz val="11"/>
        <rFont val="Aptos Narrow"/>
        <family val="2"/>
        <scheme val="minor"/>
      </rPr>
      <t>(Rapid Charging Network) - Holding ("R3-Invest") for the construction and operation of high-power Electric Vehicle Charging Infrastructure ("IRVE"). Aim to democratize the use of electric mobility.</t>
    </r>
  </si>
  <si>
    <r>
      <rPr>
        <b/>
        <sz val="11"/>
        <rFont val="Aptos Narrow"/>
        <family val="2"/>
        <scheme val="minor"/>
      </rPr>
      <t>ATLANTE/ALPIS</t>
    </r>
    <r>
      <rPr>
        <sz val="11"/>
        <rFont val="Aptos Narrow"/>
        <family val="2"/>
        <scheme val="minor"/>
      </rPr>
      <t xml:space="preserve">- Partnership with NHOA Group's subsidiary, Atlante (the operational arm of Stellantis Group in the field of charging stations) for Electric Vehicle Charging Infrastructure ("IRVE") projects, aiming to achieve two objectives: the construction and operation of a portfolio with a capital expenditure of 40 million euros located in metropolitan France.
</t>
    </r>
  </si>
  <si>
    <r>
      <rPr>
        <b/>
        <sz val="11"/>
        <rFont val="Aptos Narrow"/>
        <family val="2"/>
        <scheme val="minor"/>
      </rPr>
      <t>LEMONWATT</t>
    </r>
    <r>
      <rPr>
        <sz val="11"/>
        <rFont val="Aptos Narrow"/>
        <family val="2"/>
        <scheme val="minor"/>
      </rPr>
      <t>- Formation of a holding company ("GreenYellow-Invest") for the construction and operation of medium and high-power Electric Vehicle Charging Infrastructure ("IRVE").</t>
    </r>
  </si>
  <si>
    <r>
      <t xml:space="preserve">
LISEA:</t>
    </r>
    <r>
      <rPr>
        <sz val="11"/>
        <rFont val="Aptos Narrow"/>
        <family val="2"/>
        <scheme val="minor"/>
      </rPr>
      <t xml:space="preserve"> combines rail performance, innovation, and territorial commitment for decarbonized mobility, while facilitating market liberalization and supporting local dynamics.</t>
    </r>
  </si>
  <si>
    <r>
      <rPr>
        <b/>
        <sz val="11"/>
        <rFont val="Aptos Narrow"/>
        <family val="2"/>
        <scheme val="minor"/>
      </rPr>
      <t xml:space="preserve">Homnia </t>
    </r>
    <r>
      <rPr>
        <sz val="11"/>
        <rFont val="Aptos Narrow"/>
        <family val="2"/>
        <scheme val="minor"/>
      </rPr>
      <t>(ESUS) - Homnia offers a housing solution combining in the same building shared accommodation for people with severe disabilities and social housing. This innovative hybrid system contributes to the stability of the economic model and reinforces the social impact of the project</t>
    </r>
  </si>
  <si>
    <r>
      <rPr>
        <b/>
        <sz val="11"/>
        <rFont val="Aptos Narrow"/>
        <family val="2"/>
        <scheme val="minor"/>
      </rPr>
      <t>Foncière Hacoopa</t>
    </r>
    <r>
      <rPr>
        <sz val="11"/>
        <rFont val="Aptos Narrow"/>
        <family val="2"/>
        <scheme val="minor"/>
      </rPr>
      <t xml:space="preserve"> - The object of the Hacoopa real estate company is to acquire shares in SCIs, each owner of a single-family house-type real estate asset with a view to transforming it into a shared apartment for aging non-dependent people</t>
    </r>
  </si>
  <si>
    <r>
      <rPr>
        <b/>
        <sz val="11"/>
        <rFont val="Aptos Narrow"/>
        <family val="2"/>
        <scheme val="minor"/>
      </rPr>
      <t xml:space="preserve">123 IM Impact Senior </t>
    </r>
    <r>
      <rPr>
        <sz val="11"/>
        <rFont val="Aptos Narrow"/>
        <family val="2"/>
        <scheme val="minor"/>
      </rPr>
      <t>- France
The fund will aim to acquire equity and quasi-equity investments in EHPAD companies. This fund aims to create a partnership with Siel Bleu</t>
    </r>
  </si>
  <si>
    <r>
      <rPr>
        <b/>
        <sz val="11"/>
        <rFont val="Aptos Narrow"/>
        <family val="2"/>
        <scheme val="minor"/>
      </rPr>
      <t xml:space="preserve">Retirement home  Oh'Activ! in Quiberon (56) </t>
    </r>
    <r>
      <rPr>
        <sz val="11"/>
        <rFont val="Aptos Narrow"/>
        <family val="2"/>
        <scheme val="minor"/>
      </rPr>
      <t>- the future senior residence, a 4-story building (R+3) with 86 housing units, will cover 4,662 m² (including 4,056 m² of net floor area and 606 m² of commercial spaces). 65 apartments will feature a balcony or loggia.</t>
    </r>
  </si>
  <si>
    <r>
      <rPr>
        <b/>
        <sz val="11"/>
        <rFont val="Aptos Narrow"/>
        <family val="2"/>
        <scheme val="minor"/>
      </rPr>
      <t>Retirement home Oh'Activ</t>
    </r>
    <r>
      <rPr>
        <sz val="11"/>
        <rFont val="Aptos Narrow"/>
        <family val="2"/>
        <scheme val="minor"/>
      </rPr>
      <t xml:space="preserve"> !</t>
    </r>
    <r>
      <rPr>
        <b/>
        <sz val="11"/>
        <rFont val="Aptos Narrow"/>
        <family val="2"/>
        <scheme val="minor"/>
      </rPr>
      <t xml:space="preserve"> in Donville-les-Bains (50)</t>
    </r>
    <r>
      <rPr>
        <sz val="11"/>
        <rFont val="Aptos Narrow"/>
        <family val="2"/>
        <scheme val="minor"/>
      </rPr>
      <t xml:space="preserve">  The senior residences, R+4  buildings of 105 housing unites, will represent more than 10 000 m² </t>
    </r>
  </si>
  <si>
    <r>
      <rPr>
        <b/>
        <sz val="11"/>
        <rFont val="Aptos Narrow"/>
        <family val="2"/>
        <scheme val="minor"/>
      </rPr>
      <t>Retirement home Le Hameau de Brou Montana Gestion in Bourg en Bresse (01)</t>
    </r>
    <r>
      <rPr>
        <sz val="11"/>
        <rFont val="Aptos Narrow"/>
        <family val="2"/>
        <scheme val="minor"/>
      </rPr>
      <t xml:space="preserve"> - Total area of ​​7,667 m², distinguished by 3 main buildings. This senior residence was above all thought of as a village with its accommodation, its services, its squares and its gardens.</t>
    </r>
  </si>
  <si>
    <r>
      <rPr>
        <b/>
        <sz val="11"/>
        <rFont val="Aptos Narrow"/>
        <family val="2"/>
        <scheme val="minor"/>
      </rPr>
      <t xml:space="preserve">Retirement home Villas Ginkgos in Louviers (27) </t>
    </r>
    <r>
      <rPr>
        <sz val="11"/>
        <rFont val="Aptos Narrow"/>
        <family val="2"/>
        <scheme val="minor"/>
      </rPr>
      <t>- Building with a total surface area of ​​5400 m² built as R+4. The project includes the installation within the residence of a swimming pool, a fitness room, an activity room, landscaped gardens and a restaurant</t>
    </r>
  </si>
  <si>
    <r>
      <rPr>
        <b/>
        <sz val="11"/>
        <rFont val="Aptos Narrow"/>
        <family val="2"/>
        <scheme val="minor"/>
      </rPr>
      <t>RSS La Garde Freinet</t>
    </r>
    <r>
      <rPr>
        <sz val="11"/>
        <rFont val="Aptos Narrow"/>
        <family val="2"/>
        <scheme val="minor"/>
      </rPr>
      <t xml:space="preserve"> - The Senior Service Residences La Garde Freinet includes 109 apartments on 4,698 m² of living space and 936 m² of service areas. The service areas will notably include a hall, reception area, bar, restaurant, lounges,  fitness room and swimming pool.</t>
    </r>
  </si>
  <si>
    <r>
      <t xml:space="preserve">Foncière K&amp;B Cosy Diem - </t>
    </r>
    <r>
      <rPr>
        <sz val="11"/>
        <rFont val="Aptos Narrow"/>
        <family val="2"/>
        <scheme val="minor"/>
      </rPr>
      <t>A real estate company that will acquire a portfolio of 8 to 10 senior service residences (RSS), located throughout the territory, close to shops and transport.The first projects are located in Franconville (95), Gujan-Mestras (33), Besançon (25) and Dreux (28).</t>
    </r>
  </si>
  <si>
    <r>
      <rPr>
        <b/>
        <sz val="11"/>
        <rFont val="Aptos Narrow"/>
        <family val="2"/>
        <scheme val="minor"/>
      </rPr>
      <t>Real Estate Development Korian</t>
    </r>
    <r>
      <rPr>
        <sz val="11"/>
        <rFont val="Aptos Narrow"/>
        <family val="2"/>
        <scheme val="minor"/>
      </rPr>
      <t xml:space="preserve"> - Development of the real estate company (Clariane), which will acquire the first tranche of 6 clinics and a nursing home for a total floor area (SDP) of 46,670 m².</t>
    </r>
  </si>
  <si>
    <r>
      <rPr>
        <b/>
        <sz val="11"/>
        <rFont val="Aptos Narrow"/>
        <family val="2"/>
        <scheme val="minor"/>
      </rPr>
      <t>Retirement homes Le Clos des Vignes</t>
    </r>
    <r>
      <rPr>
        <sz val="11"/>
        <rFont val="Aptos Narrow"/>
        <family val="2"/>
        <scheme val="minor"/>
      </rPr>
      <t>-Investment in a retirement homes in Verneuil-sur-Seine (78) with 135 rooms, part of an intergenerational project that includes, in addition to the senior residence, shared areas with a swimming pool, restaurant, gym, and a collective building with 11 apartments and a daycare center.</t>
    </r>
  </si>
  <si>
    <r>
      <rPr>
        <b/>
        <sz val="11"/>
        <rFont val="Aptos Narrow"/>
        <family val="2"/>
        <scheme val="minor"/>
      </rPr>
      <t>Fraîche Cancan</t>
    </r>
    <r>
      <rPr>
        <sz val="11"/>
        <rFont val="Aptos Narrow"/>
        <family val="2"/>
        <scheme val="minor"/>
      </rPr>
      <t xml:space="preserve">  - SAS, which operates in the Paris region, aims to improve eating well at work, and offers companies a phygital solution combining an online ordering platform and the installation of physical catering facilities. </t>
    </r>
  </si>
  <si>
    <r>
      <rPr>
        <b/>
        <sz val="11"/>
        <rFont val="Aptos Narrow"/>
        <family val="2"/>
        <scheme val="minor"/>
      </rPr>
      <t>Nationale Terre de Liens Association</t>
    </r>
    <r>
      <rPr>
        <sz val="11"/>
        <rFont val="Aptos Narrow"/>
        <family val="2"/>
        <scheme val="minor"/>
      </rPr>
      <t xml:space="preserve">
Association preserving medium-sized organic farms, and alleviating the difficulties of setting up young farmers by facilitating their access to land</t>
    </r>
  </si>
  <si>
    <r>
      <rPr>
        <b/>
        <sz val="11"/>
        <rFont val="Aptos Narrow"/>
        <family val="2"/>
        <scheme val="minor"/>
      </rPr>
      <t xml:space="preserve">La Ceinture Verte </t>
    </r>
    <r>
      <rPr>
        <sz val="11"/>
        <rFont val="Aptos Narrow"/>
        <family val="2"/>
        <scheme val="minor"/>
      </rPr>
      <t>dans la Drôme (26) The objective is to swarm territorial cooperatives in the form of SCIC (SAS status) allowing the installation in organic market gardening. The objective of the association is to buy the land, equip and rent it as ready-to-use farms to independent market gardeners.</t>
    </r>
  </si>
  <si>
    <r>
      <t xml:space="preserve">Moulinot - </t>
    </r>
    <r>
      <rPr>
        <sz val="11"/>
        <rFont val="Aptos Narrow"/>
        <family val="2"/>
        <scheme val="minor"/>
      </rPr>
      <t>Development of collection and treatment units for food wastes which are usually incinerated or buried, in order to transform them in the form of compost or methanisation (entreprise devoted to social inclusion). The 8 sites targeted by 2027 covering 6 new regions, will collect and treat 300,000 T of bio-waste per year, equivalent to 3% of the annual national waste.</t>
    </r>
  </si>
  <si>
    <t xml:space="preserve">Summary of allocation of proceeds </t>
  </si>
  <si>
    <t>Table by issuance</t>
  </si>
  <si>
    <t>Relevant issuance</t>
  </si>
  <si>
    <t>Environmental/social projects</t>
  </si>
  <si>
    <t>Sectors</t>
  </si>
  <si>
    <t>Sub-sectors</t>
  </si>
  <si>
    <t>Asset
(number)</t>
  </si>
  <si>
    <t>Amount</t>
  </si>
  <si>
    <t>Total disbursements as of 12/31/2024</t>
  </si>
  <si>
    <t>Caisse des dépôts average stake</t>
  </si>
  <si>
    <t>Amounts realisezd in 2025</t>
  </si>
  <si>
    <t>Total disbursements as of 12/31/2025</t>
  </si>
  <si>
    <t>To be disbursed as of 12/31/2025</t>
  </si>
  <si>
    <t xml:space="preserve">Social project </t>
  </si>
  <si>
    <t xml:space="preserve">Environmental project </t>
  </si>
  <si>
    <t>Green housing</t>
  </si>
  <si>
    <t>Digital infrastructure</t>
  </si>
  <si>
    <t>Access to digital via fiber optic networks</t>
  </si>
  <si>
    <t>Social and Solidarity Economy</t>
  </si>
  <si>
    <t>Social housing</t>
  </si>
  <si>
    <t>Professional reintegration, revitalization of rural areas</t>
  </si>
  <si>
    <t>SSE</t>
  </si>
  <si>
    <t>Sustainable transport and mobility</t>
  </si>
  <si>
    <t>Clean rolling stock and refueling infrastructure</t>
  </si>
  <si>
    <t>Rail transport infrastructure</t>
  </si>
  <si>
    <t xml:space="preserve">Rail transport infrastructure </t>
  </si>
  <si>
    <t>Education and professional integration</t>
  </si>
  <si>
    <t>Access to training</t>
  </si>
  <si>
    <t xml:space="preserve">Thermal rehabilitation and support for the construction of social housing </t>
  </si>
  <si>
    <t>Social and accessible housing</t>
  </si>
  <si>
    <t>Infrastructure for production and storage of green energy and heat</t>
  </si>
  <si>
    <t>Wind, solar, biomass</t>
  </si>
  <si>
    <t xml:space="preserve">Wind, solar </t>
  </si>
  <si>
    <t>Soil decontamination and site remediation</t>
  </si>
  <si>
    <t>Redevelopment of polluted brownfields</t>
  </si>
  <si>
    <t>all types of fields</t>
  </si>
  <si>
    <t>Health and social healthcare</t>
  </si>
  <si>
    <t>Supporting the ageing of the population</t>
  </si>
  <si>
    <t>Retirement homes
Senior roommate</t>
  </si>
  <si>
    <t>Senior roommate, services in EHPAD, retirement homes</t>
  </si>
  <si>
    <t>Organic farming, circular economy</t>
  </si>
  <si>
    <t>*The disbursement amounts for loans (Social Housing) include amortization</t>
  </si>
  <si>
    <t>**Portion of the 2025 portfolio that is not allocated to the sustainable bond issued in October 2025 and available for the short term issuances.</t>
  </si>
  <si>
    <t>Amounts realised in 2025*</t>
  </si>
  <si>
    <t>*Amounts as of 12/31/2025( in millions of euros)</t>
  </si>
  <si>
    <t>Methodology for calculating impact indicators</t>
  </si>
  <si>
    <t>Infrastructure for production and storage of green energy</t>
  </si>
  <si>
    <t>Energy savings compared to regulations
Improvement of the energy performance of the portfolio compared to regulations
Regulatory surface area covered
** RT2012 or RE2020 depending on the building's construction date</t>
  </si>
  <si>
    <t>"Tons of CO₂ emissions avoided for the building compared to regulations"
= (ECO2_max - ECO2_t) × surface / 1000
ECO2_t: Theoretical CO₂ emissions of the building (available in the EPC)
ECO2_max: Reference CO₂ emissions** (data from the operator or degraded calculation methodology:
ECO2_max = ECO2_t / (1 - X%)
With X: Share of savings between the building's theoretical energy consumption (CEP_t) and the maximum permitted consumption (CEP_max)
** RT2012 or RE2020 depending on the building's construction date</t>
  </si>
  <si>
    <t>Energy savings / reference (kWhep/year)* = [(Theoretical energy consumption of the building per m²/year) – (Reference energy consumption)] × (Surface area)
(Theoretical energy consumption of the building - Reference energy consumption) / Reference energy consumption
Actual data provided by the operators</t>
  </si>
  <si>
    <t>Tons of CO2 emissions avoided from the building.</t>
  </si>
  <si>
    <t>Tons of CO2 emissions avoided by financed vehicles/charging stations.</t>
  </si>
  <si>
    <t>Number of deployed charging points (EVSE) – raw data
Number of charging points planned at full project deployment (EVSE) – raw data
Number of sustainable transport/vehicles deployed (units) – raw data</t>
  </si>
  <si>
    <t>"Data provided by operators"</t>
  </si>
  <si>
    <t>Tons of CO2 emissions avoided per asset compared to the average emissions in the territory for energy/heat production.</t>
  </si>
  <si>
    <t>Tons of CO2 emissions avoided by the asset compared to average emissions in the territory for energy production = theoretical or actual production x emission factor
Production data (MWh) – depending on the development stage (construction: based on estimated annual production; operation: based on actual annual production)
Emission factors (teCO2/MWh) published by RTE – depending on the energy produced (Electricity; Heat; Cogeneration)</t>
  </si>
  <si>
    <t>Electricity production (in electrical MWh - MWhe/ or thermal MWh - MWhth)
Installed capacity (MW),
Equivalent in number of households supplied with energy:</t>
  </si>
  <si>
    <t>"If the project is in operation: actual production data for year N provided by the operators.
If the project is under construction: theoretical data corresponding to the estimated production at the time of the file review.
Theoretical or actual production / average household consumption
Production data (MWh) – depending on the development stage (construction: based on estimated annual production; operation: based on actual production for the year)
Average household consumption – the average electricity consumption per household (source: data.gouv)"</t>
  </si>
  <si>
    <t>Number of beneficiary farmers
Cultivated area in organic farming: hectares cultivated using organic farming by participants, on farms owned by property companies, by producers upstream of sector projects
Tons of materials reused/recycled/repurposed
Tons of CO2 avoided</t>
  </si>
  <si>
    <t>"Farmers established (under land companies - lease agreement) or supported (local supplier farmers with commercial contract or supported farmers with employment contract) - actual data provided by project holders
Data provided by operators"</t>
  </si>
  <si>
    <t>Area to be rehabilitated - raw data
Number of sites to be rehabilitated (units) - raw data
Area to be developed for tertiary activities - raw data
Area to be developed for residential activities - raw data</t>
  </si>
  <si>
    <t>Land area to be rehabilitated: sum of the land areas purchased by the fund subject to decontamination, associated with the projects, data to be collected from the impact reports of the management company as of 12/31/N-1
Actual data reported by the operators</t>
  </si>
  <si>
    <t>Environmental/social project</t>
  </si>
  <si>
    <t>Key indicators</t>
  </si>
  <si>
    <t>Methodology</t>
  </si>
  <si>
    <t>Specific indcators</t>
  </si>
  <si>
    <t>CO₂ emissions avoided by financed vehicles/charging stations per year
For vehicles = fleet distance traveled × (thermal vehicle emission factor – emission factor of financed electric vehicle)
Distance traveled (km) = number of financed vehicles (raw data) × average annual kilometers traveled per vehicle (source - Ministry of Ecological Transition) or total fleet distance
Emission factors (teCO₂/km) – based on the type of financed vehicle (source - ADEME)
For charging stations = distance traveled thanks to charging stations × (thermal car emission factor – electric car emission factor)
Distance traveled thanks to charging stations (km) = number of installed EV charging points × average number of full charges per charging point per year (source - Automobile Propre) × average range (in km) of an electric car
Emission factors (teCO₂/km) – thermal/sustainable vehicle (source - ADEME)
Lorsque distance parcourue non disponible, conversion de la puissance des bornes en distance (avec proxy ADEME)</t>
  </si>
  <si>
    <t>Education and professional insertion</t>
  </si>
  <si>
    <t>Total number of premises to be connected/connectible, connected</t>
  </si>
  <si>
    <t>Actual data reported by project leaders</t>
  </si>
  <si>
    <t>- Coverage rate of the Public Initiative Zone (ZPI)
- Connection rate of connected outlets</t>
  </si>
  <si>
    <t>- Public Initiative Zone (ZPI) coverage rate = number of connectable outlets / total number of outlets to be connected in the public initiative area (global data calculated as of December 31, Year N-1)
- Connected outlets rate = number of connected outlets / number of connectable outlets (global data calculated as of December 31, Year N-1)</t>
  </si>
  <si>
    <t>Number of beneficiaries of retirement homes (places created)</t>
  </si>
  <si>
    <t xml:space="preserve">Actual data reported by project leaders
</t>
  </si>
  <si>
    <t xml:space="preserve">
Percentage of the portfolio targeting NF HQE 6-star certification
Floor area</t>
  </si>
  <si>
    <t>Number of housing units constructed/renovated</t>
  </si>
  <si>
    <t xml:space="preserve">- Energy saving
- Tonnes of CO2 emissions avoided 
</t>
  </si>
  <si>
    <t>Data subject to external audit and reported by the landlord</t>
  </si>
  <si>
    <t>Beneficiaries</t>
  </si>
  <si>
    <t>See beneficiary table below'
'Data provided by the operators'</t>
  </si>
  <si>
    <t>The beneficiaries of social projects</t>
  </si>
  <si>
    <t>Definition/Note</t>
  </si>
  <si>
    <t xml:space="preserve">Asset categories </t>
  </si>
  <si>
    <t xml:space="preserve">Total of premises connected </t>
  </si>
  <si>
    <t>This indicator represents the number of residential or professional premises outlets that have been effectively connected to fiber optics following the installation of an optical termination point (fiber outlet) inside the premises.</t>
  </si>
  <si>
    <t xml:space="preserve">Beneficiaries of sheltered housing for senior citizens </t>
  </si>
  <si>
    <t>This indicator aims to measure the number of beneficiaries housed in the financed senior service residences, counting the spaces built/created in each of the funded structures.</t>
  </si>
  <si>
    <t>People accompanied towards employment</t>
  </si>
  <si>
    <t>People made aware of the training</t>
  </si>
  <si>
    <t>People who received medical services</t>
  </si>
  <si>
    <t>This indicator aims to measure the number of young people facing academic difficulties (dropouts, NEETs) or individuals distant from employment who are supported through professional integration programs (e.g., coaching, CV workshops, connections with employers).</t>
  </si>
  <si>
    <t>This indicator aims to measure the number of people enrolled in a pre-qualifying, qualifying, or certifying training cycle (e.g., diploma programs, professional certifications such as CQP or the Grande École du Numérique).</t>
  </si>
  <si>
    <t>This indicator aims to measure the number of people who have received consultations or medical services related to integration (e.g., health assessments).</t>
  </si>
  <si>
    <t>Support for individuals facing difficulties in employment integration (those distant from the job market: long-term unemployed, people in career transition) through integration programs (e.g., qualifying pathways, personalized coaching, connections with employers).</t>
  </si>
  <si>
    <t>Information, promotion, or preparation activities for training or integration pathways (e.g., workshops on microfinance, social entrepreneurship, careers in the social and solidarity economy, or training opportunities in these sectors).</t>
  </si>
  <si>
    <t>Number of housing units built/renovated</t>
  </si>
  <si>
    <t>This indicator aims to count the number of new social housing units created or renovated.</t>
  </si>
  <si>
    <t xml:space="preserve">The environmental and social projects impacts </t>
  </si>
  <si>
    <t>Other specific indicators</t>
  </si>
  <si>
    <t>Social real estate**</t>
  </si>
  <si>
    <t xml:space="preserve">Environmental project  </t>
  </si>
  <si>
    <t>222 tCO2 eq avoided compared to a benchmark depending on the building permit delivery date (RT2012 or RE2020).</t>
  </si>
  <si>
    <t xml:space="preserve">889 tCO2 eq avoided by the vehicles and IRVE charging points funded.
</t>
  </si>
  <si>
    <t>107 vehicles financed
327 IRVE charging points deployed</t>
  </si>
  <si>
    <t>54 402 tCO2 eq avoided*</t>
  </si>
  <si>
    <t xml:space="preserve">151,070 MWh of electricity or heat produced*
</t>
  </si>
  <si>
    <t>33 tCO2 eq avoided compared to a benchmark depending on the building permit delivery date (RT2012 or RE2020).</t>
  </si>
  <si>
    <t>7,749 tCO2eq  avoided by the vehicles and IRVE charging points funded.</t>
  </si>
  <si>
    <t>842 vehicles financed
806 IRVE charging points deployed</t>
  </si>
  <si>
    <t>1 780 tCO2 eq avoided*</t>
  </si>
  <si>
    <t>104,714 MWh of electricity produced*</t>
  </si>
  <si>
    <t>13 hectares to be rehabilitated
6 sites to be rehabilitated
47% of the area to be developed for tertiary activities
53% of the area to be developed for residential activities</t>
  </si>
  <si>
    <t>12,753 hectares cultivated in organic farming
648 farmers supported, along with 1 solidarity federation for agriculture</t>
  </si>
  <si>
    <t>51 tCO2 eq avoided compared to a benchmark depending on the building permit delivery date (RT2012 or RE2020).</t>
  </si>
  <si>
    <t>7,587 tCO2 eq avoided by the vehicles and IRVE charging points funded.</t>
  </si>
  <si>
    <t>137 vehicles financed
953 IRVE charging points deployed</t>
  </si>
  <si>
    <t>538 tCO2 eq avoided*</t>
  </si>
  <si>
    <t>31,644 MWh of electricity produced.*</t>
  </si>
  <si>
    <t>207 hectares to be rehabilitated
18 sites to be rehabilitated
64% of the area to be developed for tertiary activities
36% of the area to be developed for residential activities</t>
  </si>
  <si>
    <t>33,026 tonnes of biowaste collected*</t>
  </si>
  <si>
    <t>14 tCO2 eq avoided compared to a benchmark depending on the building permit delivery date (RT2012 or RE2020).</t>
  </si>
  <si>
    <t>417 tCO2 eq avoided compared to a benchmark depending on the building permit delivery date (RT2012 or RE2020).</t>
  </si>
  <si>
    <t>10,354 tCO2 eq avoided by the vehicles and IRVE charging points funded.</t>
  </si>
  <si>
    <t>1,400 IRVE charging points deployed</t>
  </si>
  <si>
    <t>7 883 tCO2 eq avoided*</t>
  </si>
  <si>
    <t>463,712 MWh of electricity produced*</t>
  </si>
  <si>
    <t>6 735 tCO2 eq avoided*</t>
  </si>
  <si>
    <t>396,169 MWh of electricity produced*</t>
  </si>
  <si>
    <t>256 tCO2 eq avoided compared to a benchmark depending on the building permit delivery date (RT2012 or RE2020).</t>
  </si>
  <si>
    <t>92,549 tCO2 eq avoided by the financed vehicles</t>
  </si>
  <si>
    <t>302 km of rails created enabling the transport of 23 million passengers.</t>
  </si>
  <si>
    <t>*Annual datas</t>
  </si>
  <si>
    <t>** For the social real estate sector, the number of projects indicated refers to loan portfolios; in total: 1,958 loans</t>
  </si>
  <si>
    <t>Prorated data</t>
  </si>
  <si>
    <r>
      <t xml:space="preserve">2,693,895 kWhep in energy savings compared to a benchmark depending on the building permit delivery date (RT2012 or RE2020)
</t>
    </r>
    <r>
      <rPr>
        <sz val="11"/>
        <rFont val="Aptos Narrow"/>
        <family val="2"/>
        <scheme val="minor"/>
      </rPr>
      <t>165,802 m² of usable floor area
45% improvement in the energy performance of the portfolio</t>
    </r>
  </si>
  <si>
    <r>
      <t xml:space="preserve">645,132 kWhep in energy savings compared to a benchmark depending on the building permit delivery date (RT2012 or RE2020)
</t>
    </r>
    <r>
      <rPr>
        <sz val="11"/>
        <rFont val="Aptos Narrow"/>
        <family val="2"/>
        <scheme val="minor"/>
      </rPr>
      <t>28,242 m² of usable floor area
34% improvement in the energy performance of the portfolio</t>
    </r>
  </si>
  <si>
    <r>
      <t xml:space="preserve">548,688 kWhep in energy savings compared to a benchmark dependent on the building permit delivery date (RT2012 or RE2020)
</t>
    </r>
    <r>
      <rPr>
        <sz val="11"/>
        <rFont val="Aptos Narrow"/>
        <family val="2"/>
        <scheme val="minor"/>
      </rPr>
      <t>37,777 m² of usable floor area
33% improvement in the energy performance of the portfolio</t>
    </r>
  </si>
  <si>
    <t>116,164 outlets connected
215,421 connectable premises</t>
  </si>
  <si>
    <t>82% coverage of the public initiative area
54% of connections made</t>
  </si>
  <si>
    <t>6,371 m² of floor space
100% of the senior residences certified NF Habitat HQE 6 stars (very high performance)</t>
  </si>
  <si>
    <t>50,476 people made aware
8 people supported into employment
47,592 people who benefited from a medical service</t>
  </si>
  <si>
    <t>26,326 connected outlets
54,763 connectable premises</t>
  </si>
  <si>
    <t>100% coverage of the public initiative zone
48% of connections made</t>
  </si>
  <si>
    <t>9869 m² of flooring
100% of the senior residences portfolio certified NF Habitat HQE 6 stars (very high performance)</t>
  </si>
  <si>
    <t>14,557 tCO2/year of CO2 emissions avoided
81,068,849 kWh/year of energy savings</t>
  </si>
  <si>
    <t>5,372 housing units built or renovated</t>
  </si>
  <si>
    <t>110,297 housing units built or renovated</t>
  </si>
  <si>
    <t>356  retirement homes spaces created</t>
  </si>
  <si>
    <t xml:space="preserve">
The concerned project has, for the social impact, shifted to health and medico-socia</t>
  </si>
  <si>
    <t>125,755 connected outlets
206,620 connectable premises</t>
  </si>
  <si>
    <t>99% coverage of the public initiative zone
61% of lines connected</t>
  </si>
  <si>
    <t>53 retirement homes spaces created</t>
  </si>
  <si>
    <t>216 retirement homes spaces created</t>
  </si>
  <si>
    <t>30,924 m² of floor space
80% of the senior residences park certified NF Habitat HQE 6 stars (very high performance)</t>
  </si>
  <si>
    <t>1,890 people supported into employment
16,151 people made aware of training opportunities</t>
  </si>
  <si>
    <r>
      <t xml:space="preserve">187,805 kWhep in energy savings compared to a benchmark depending on the building permit delivery date (RT2012 or RE2020)
</t>
    </r>
    <r>
      <rPr>
        <sz val="11"/>
        <rFont val="Aptos Narrow"/>
        <family val="2"/>
        <scheme val="minor"/>
      </rPr>
      <t>26,141 m² of usable floor area
16% improvement in the energy performance of the portfolio</t>
    </r>
  </si>
  <si>
    <t>110 retirement homes spaces created</t>
  </si>
  <si>
    <r>
      <t xml:space="preserve">3,925,666 kWhep in energy savings compared to a benchmark depending on the building permit delivery date (RT2012 or RE2020)
</t>
    </r>
    <r>
      <rPr>
        <sz val="11"/>
        <rFont val="Aptos Narrow"/>
        <family val="2"/>
        <scheme val="minor"/>
      </rPr>
      <t>158,376 m² of usable floor area
32% improvement in the energy performance of the portfolio</t>
    </r>
  </si>
  <si>
    <r>
      <t xml:space="preserve">937,156 kWhep in energy savings compared to a benchmark depending on the building permit delivery date (RT2012 or RE2020)
</t>
    </r>
    <r>
      <rPr>
        <sz val="11"/>
        <rFont val="Aptos Narrow"/>
        <family val="2"/>
        <scheme val="minor"/>
      </rPr>
      <t>63,373 m² of usable floor area
50% improvement in the energy performance of the portfolio</t>
    </r>
  </si>
  <si>
    <t>28,946 tCO2 emissions avoided per year
151,935,928 kWh/year of energy savings</t>
  </si>
  <si>
    <t>100% coverage of the public initiative zone
56% of lines connected</t>
  </si>
  <si>
    <t>16,146 m² of floor space
67% of the senior residences portfolio certified NF Habitat HQE 6 stars (very high performance)</t>
  </si>
  <si>
    <t>480 retirement homes spaces created</t>
  </si>
  <si>
    <t>61 people supported into employment</t>
  </si>
  <si>
    <t>OD 2021- May</t>
  </si>
  <si>
    <t>OD 2022- October</t>
  </si>
  <si>
    <t>OD 2023- May</t>
  </si>
  <si>
    <t>OD 2023- October</t>
  </si>
  <si>
    <t>OD 2024- April</t>
  </si>
  <si>
    <t xml:space="preserve">Portfolio 2025 </t>
  </si>
  <si>
    <t>119,128 teqCO2 avoided by the vehicles and IRVE charging points funded.</t>
  </si>
  <si>
    <t>71,339 teq CO₂ avoided*</t>
  </si>
  <si>
    <t>382,157 outlets connected
678,427 premises eligible for fiber connection</t>
  </si>
  <si>
    <t>94% coverage of the Public Initiative Zone
56% of connections completed</t>
  </si>
  <si>
    <t>1 215 retirement homes spaces created</t>
  </si>
  <si>
    <t>119,980 m² of floor space
83% of the senior residences portfolio certified NF Habitat HQE 6 stars (very high performance), and 100% of the portfolio aiming for certification</t>
  </si>
  <si>
    <t>50,476 people made aware
69 people supported into employment
47,592 people who benefited from a medical service</t>
  </si>
  <si>
    <t>124,016 housing units built, renovated, or to be renovated.</t>
  </si>
  <si>
    <t>58,658 teqCO2* of CO2 emissions avoided
311,056,964 kWh* of energy savings</t>
  </si>
  <si>
    <r>
      <t xml:space="preserve">8,938,343 kWhep in energy savings compared to a benchmark dependent on the building permit delivery date (RT2012 or RE2020)
</t>
    </r>
    <r>
      <rPr>
        <sz val="11"/>
        <rFont val="Aptos Narrow"/>
        <family val="2"/>
        <scheme val="minor"/>
      </rPr>
      <t>479,710 m² of usable floor area
39% improvement in the energy performance of the portfolio</t>
    </r>
  </si>
  <si>
    <r>
      <t xml:space="preserve">1,085 vehicles financed
3,486 IRVE charging points deployed
</t>
    </r>
    <r>
      <rPr>
        <sz val="11"/>
        <rFont val="Aptos Narrow"/>
        <family val="2"/>
        <scheme val="minor"/>
      </rPr>
      <t xml:space="preserve">302 km of rail created, enabling the transport of 23 million passengers
</t>
    </r>
  </si>
  <si>
    <r>
      <t xml:space="preserve">797 MW of installed capacity in electricity and heat
1,147,307 MWh of electricity and heat produced*
</t>
    </r>
    <r>
      <rPr>
        <sz val="11"/>
        <rFont val="Aptos Narrow"/>
        <family val="2"/>
        <scheme val="minor"/>
      </rPr>
      <t>equivalent to the annual consumption of nearly 221,049 households</t>
    </r>
  </si>
  <si>
    <r>
      <t xml:space="preserve">221 hectares to be rehabilitated
</t>
    </r>
    <r>
      <rPr>
        <sz val="11"/>
        <rFont val="Aptos Narrow"/>
        <family val="2"/>
        <scheme val="minor"/>
      </rPr>
      <t>24 sites rehabilitated or in the process of rehabilitation
58% of the surface area is designated for tertiary activities and 42% for residential activities</t>
    </r>
  </si>
  <si>
    <r>
      <t xml:space="preserve">648 beneficiaries
</t>
    </r>
    <r>
      <rPr>
        <sz val="11"/>
        <rFont val="Aptos Narrow"/>
        <family val="2"/>
        <scheme val="minor"/>
      </rPr>
      <t>12,753 hectares cultivated under organic farming
364 farms acquired/strengthened
33,026 tons of biowaste collected*</t>
    </r>
  </si>
  <si>
    <t>OD 2021- May
OD 2022- October
OD 2023- May
OD 2023- October
OD 2024- April
Portfolio 2025</t>
  </si>
  <si>
    <t>OD 2021- May
OD 2022- October
OD 2023- May
OD 2024- April
Portfolio 2025</t>
  </si>
  <si>
    <t>OD 2022- October
OD 2023- May</t>
  </si>
  <si>
    <t>OD 2021- May
OD 2022- October
OD 2023- May
OD 2023-October</t>
  </si>
  <si>
    <t>OD 2021- May
OD 2022- October 
OD 2023- May
OD 2023- October
OD 2024- April</t>
  </si>
  <si>
    <t xml:space="preserve">OD 2022- October </t>
  </si>
  <si>
    <t>OD 2021- May
OD 2022- October
OD 2023- May</t>
  </si>
  <si>
    <t>OD 2023- October
OD 2024- April
Portolio 2025</t>
  </si>
  <si>
    <t>Social projects</t>
  </si>
  <si>
    <t>Environmental projects</t>
  </si>
  <si>
    <t>8,347 housing units built or renovated</t>
  </si>
  <si>
    <t>FR0014003RL9 
SB May 2021</t>
  </si>
  <si>
    <t xml:space="preserve">FR001400DCH4 
SB October 2022 </t>
  </si>
  <si>
    <t>FR001400I3M4
SB May 2023</t>
  </si>
  <si>
    <t>FR001400LFC1
SB October 2023</t>
  </si>
  <si>
    <t>FR001400PU76
SB April 2024</t>
  </si>
  <si>
    <t>FR0014013G74
SB October 2025</t>
  </si>
  <si>
    <t>Eco-efficient datacenters</t>
  </si>
  <si>
    <t>Prioritary SDG</t>
  </si>
  <si>
    <t>Significant SDG</t>
  </si>
  <si>
    <t>Sustainable development goals targeted by asset class</t>
  </si>
  <si>
    <t>Amounts as of 12/31/2025 in millions of euros</t>
  </si>
  <si>
    <t>Each column is independent and takes into account all the funds allocated to the categories linked to the relevant SDG.</t>
  </si>
  <si>
    <t>Total data table</t>
  </si>
  <si>
    <t>Find our Open Data by following this link:</t>
  </si>
  <si>
    <t>4 portofolios of 1958 loans
1 portfolio of  equity shares</t>
  </si>
  <si>
    <t>Amount (Euros)</t>
  </si>
  <si>
    <t>Table by sector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</si>
</sst>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0.000%"/>
    <numFmt numFmtId="165" formatCode="#,##0.00,,"/>
    <numFmt numFmtId="166" formatCode="#,##0.00000000,,"/>
    <numFmt numFmtId="167" formatCode="#,##0.000000000,,"/>
    <numFmt numFmtId="168" formatCode="#,##0.0000000,,"/>
    <numFmt numFmtId="169" formatCode="_-* #,##0_-;\-* #,##0_-;_-* &quot;-&quot;??_-;_-@_-"/>
    <numFmt numFmtId="170" formatCode="#,##0.0,,"/>
    <numFmt numFmtId="171" formatCode="yyyy\-mm\-dd;@"/>
  </numFmts>
  <fonts count="33" x14ac:knownFonts="1">
    <font>
      <sz val="11"/>
      <color theme="1"/>
      <name val="Aptos Narrow"/>
      <family val="2"/>
      <scheme val="minor"/>
    </font>
    <font>
      <sz val="11"/>
      <color theme="1"/>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72"/>
      <color theme="1"/>
      <name val="Calibri"/>
      <family val="2"/>
    </font>
    <font>
      <sz val="28"/>
      <color theme="1"/>
      <name val="Calibri"/>
      <family val="2"/>
    </font>
    <font>
      <b/>
      <sz val="12"/>
      <name val="Aptos Narrow"/>
      <family val="2"/>
      <scheme val="minor"/>
    </font>
    <font>
      <b/>
      <sz val="12"/>
      <color theme="1"/>
      <name val="Aptos Narrow"/>
      <family val="2"/>
      <scheme val="minor"/>
    </font>
    <font>
      <b/>
      <sz val="11"/>
      <color theme="1" tint="4.9989318521683403E-2"/>
      <name val="Aptos Narrow"/>
      <family val="2"/>
      <scheme val="minor"/>
    </font>
    <font>
      <sz val="12"/>
      <name val="Aptos Narrow"/>
      <family val="2"/>
      <scheme val="minor"/>
    </font>
    <font>
      <sz val="12"/>
      <color theme="1"/>
      <name val="Aptos Narrow"/>
      <family val="2"/>
      <scheme val="minor"/>
    </font>
    <font>
      <sz val="11"/>
      <name val="Aptos Narrow"/>
      <family val="2"/>
      <scheme val="minor"/>
    </font>
    <font>
      <b/>
      <sz val="36"/>
      <color theme="1"/>
      <name val="Calibri"/>
      <family val="2"/>
    </font>
    <font>
      <b/>
      <sz val="11"/>
      <name val="Aptos Narrow"/>
      <family val="2"/>
      <scheme val="minor"/>
    </font>
    <font>
      <b/>
      <sz val="8"/>
      <name val="Aptos Narrow"/>
      <family val="2"/>
      <scheme val="minor"/>
    </font>
    <font>
      <sz val="8"/>
      <color theme="1"/>
      <name val="Aptos Narrow"/>
      <family val="2"/>
      <scheme val="minor"/>
    </font>
    <font>
      <b/>
      <sz val="8"/>
      <color theme="1"/>
      <name val="Aptos Narrow"/>
      <family val="2"/>
      <scheme val="minor"/>
    </font>
    <font>
      <sz val="36"/>
      <color theme="1"/>
      <name val="Calibri"/>
      <family val="2"/>
    </font>
    <font>
      <i/>
      <sz val="16"/>
      <color theme="1"/>
      <name val="Aptos Narrow"/>
      <family val="2"/>
      <scheme val="minor"/>
    </font>
    <font>
      <i/>
      <sz val="14"/>
      <color theme="1"/>
      <name val="Aptos Narrow"/>
      <family val="2"/>
      <scheme val="minor"/>
    </font>
    <font>
      <i/>
      <sz val="11"/>
      <color theme="1"/>
      <name val="Aptos Narrow"/>
      <family val="2"/>
      <scheme val="minor"/>
    </font>
    <font>
      <sz val="12"/>
      <color theme="1"/>
      <name val="Aptos"/>
      <family val="2"/>
    </font>
    <font>
      <b/>
      <sz val="28"/>
      <color theme="4" tint="-0.499984740745262"/>
      <name val="Aptos Narrow"/>
      <family val="2"/>
      <scheme val="minor"/>
    </font>
    <font>
      <i/>
      <sz val="14"/>
      <color rgb="FFFF0000"/>
      <name val="Aptos Narrow"/>
      <family val="2"/>
      <scheme val="minor"/>
    </font>
    <font>
      <i/>
      <sz val="20"/>
      <color theme="1"/>
      <name val="Aptos Narrow"/>
      <family val="2"/>
      <scheme val="minor"/>
    </font>
    <font>
      <sz val="22"/>
      <color theme="1"/>
      <name val="Aptos Narrow"/>
      <family val="2"/>
      <scheme val="minor"/>
    </font>
    <font>
      <b/>
      <sz val="22"/>
      <color theme="1"/>
      <name val="Aptos Narrow"/>
      <family val="2"/>
      <scheme val="minor"/>
    </font>
    <font>
      <b/>
      <sz val="18"/>
      <color theme="1"/>
      <name val="Aptos Narrow"/>
      <family val="2"/>
      <scheme val="minor"/>
    </font>
    <font>
      <sz val="11"/>
      <color theme="4" tint="-0.249977111117893"/>
      <name val="Aptos Narrow"/>
      <family val="2"/>
      <scheme val="minor"/>
    </font>
    <font>
      <i/>
      <sz val="11"/>
      <name val="Aptos Narrow"/>
      <family val="2"/>
      <scheme val="minor"/>
    </font>
  </fonts>
  <fills count="10">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4.9989318521683403E-2"/>
        <bgColor indexed="64"/>
      </patternFill>
    </fill>
    <fill>
      <patternFill patternType="solid">
        <fgColor theme="3" tint="0.89999084444715716"/>
        <bgColor indexed="64"/>
      </patternFill>
    </fill>
    <fill>
      <patternFill patternType="solid">
        <fgColor theme="2" tint="-9.9978637043366805E-2"/>
        <bgColor indexed="64"/>
      </patternFill>
    </fill>
    <fill>
      <patternFill patternType="solid">
        <fgColor theme="7" tint="-0.499984740745262"/>
        <bgColor indexed="64"/>
      </patternFill>
    </fill>
    <fill>
      <patternFill patternType="solid">
        <fgColor theme="0" tint="-0.249977111117893"/>
        <bgColor indexed="64"/>
      </patternFill>
    </fill>
    <fill>
      <patternFill patternType="solid">
        <fgColor theme="0" tint="-0.14999847407452621"/>
        <bgColor indexed="64"/>
      </patternFill>
    </fill>
  </fills>
  <borders count="30">
    <border>
      <left/>
      <right/>
      <top/>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rgb="FF000000"/>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theme="4"/>
      </bottom>
      <diagonal/>
    </border>
    <border>
      <left style="thin">
        <color indexed="64"/>
      </left>
      <right style="thin">
        <color indexed="64"/>
      </right>
      <top style="thin">
        <color indexed="64"/>
      </top>
      <bottom style="thin">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rgb="FF000000"/>
      </top>
      <bottom/>
      <diagonal/>
    </border>
    <border>
      <left style="thin">
        <color indexed="64"/>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applyNumberFormat="0" applyFill="0" applyBorder="0" applyAlignment="0" applyProtection="0"/>
  </cellStyleXfs>
  <cellXfs count="203">
    <xf numFmtId="0" fontId="0" fillId="0" borderId="0" xfId="0"/>
    <xf numFmtId="0" fontId="0" fillId="2" borderId="0" xfId="0" applyFill="1"/>
    <xf numFmtId="0" fontId="7" fillId="2" borderId="0" xfId="0" applyFont="1" applyFill="1" applyAlignment="1">
      <alignment horizontal="left" vertical="center"/>
    </xf>
    <xf numFmtId="0" fontId="8" fillId="2" borderId="0" xfId="0" applyFont="1" applyFill="1" applyAlignment="1">
      <alignment horizontal="left" vertical="center"/>
    </xf>
    <xf numFmtId="0" fontId="9" fillId="3" borderId="1"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10" fillId="4" borderId="2" xfId="0" applyFont="1" applyFill="1" applyBorder="1" applyAlignment="1">
      <alignment horizontal="center" vertical="center"/>
    </xf>
    <xf numFmtId="0" fontId="9" fillId="4" borderId="3" xfId="0" applyFont="1" applyFill="1" applyBorder="1" applyAlignment="1">
      <alignment horizontal="center" vertical="center" wrapText="1"/>
    </xf>
    <xf numFmtId="0" fontId="10" fillId="2" borderId="0" xfId="0" applyFont="1" applyFill="1" applyAlignment="1">
      <alignment horizontal="center" vertical="center"/>
    </xf>
    <xf numFmtId="0" fontId="10" fillId="2" borderId="0" xfId="0" applyFont="1" applyFill="1" applyAlignment="1">
      <alignment vertical="center"/>
    </xf>
    <xf numFmtId="0" fontId="11" fillId="3" borderId="4"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3" fillId="4" borderId="2" xfId="0" applyFont="1" applyFill="1" applyBorder="1" applyAlignment="1">
      <alignment horizontal="center" vertical="center"/>
    </xf>
    <xf numFmtId="0" fontId="12" fillId="4" borderId="3" xfId="0" applyFont="1" applyFill="1" applyBorder="1" applyAlignment="1">
      <alignment horizontal="center" vertical="center" wrapText="1"/>
    </xf>
    <xf numFmtId="0" fontId="13" fillId="2" borderId="0" xfId="0" applyFont="1" applyFill="1" applyAlignment="1">
      <alignment horizontal="center" vertical="center"/>
    </xf>
    <xf numFmtId="0" fontId="13" fillId="2" borderId="0" xfId="0" applyFont="1" applyFill="1" applyAlignment="1">
      <alignment vertical="center"/>
    </xf>
    <xf numFmtId="0" fontId="12" fillId="2" borderId="0" xfId="0" applyFont="1" applyFill="1" applyAlignment="1">
      <alignment horizontal="center" vertical="center" wrapText="1"/>
    </xf>
    <xf numFmtId="0" fontId="14" fillId="2" borderId="5" xfId="0" applyFont="1" applyFill="1" applyBorder="1" applyAlignment="1">
      <alignment horizontal="center" vertical="center" wrapText="1"/>
    </xf>
    <xf numFmtId="0" fontId="13" fillId="4" borderId="0" xfId="0" applyFont="1" applyFill="1" applyAlignment="1">
      <alignment horizontal="center" vertical="center"/>
    </xf>
    <xf numFmtId="0" fontId="13" fillId="4" borderId="5" xfId="0" applyFont="1" applyFill="1" applyBorder="1" applyAlignment="1">
      <alignment horizontal="center" vertical="center"/>
    </xf>
    <xf numFmtId="14" fontId="13" fillId="2" borderId="0" xfId="0" applyNumberFormat="1" applyFont="1" applyFill="1" applyAlignment="1">
      <alignment vertical="center"/>
    </xf>
    <xf numFmtId="10" fontId="12" fillId="2" borderId="0" xfId="0" applyNumberFormat="1" applyFont="1" applyFill="1" applyAlignment="1">
      <alignment horizontal="center" vertical="center" wrapText="1"/>
    </xf>
    <xf numFmtId="10" fontId="12" fillId="2" borderId="5" xfId="0" applyNumberFormat="1" applyFont="1" applyFill="1" applyBorder="1" applyAlignment="1">
      <alignment horizontal="center" vertical="center" wrapText="1"/>
    </xf>
    <xf numFmtId="0" fontId="12" fillId="2" borderId="0" xfId="0" applyFont="1" applyFill="1" applyAlignment="1">
      <alignment vertical="center" wrapText="1"/>
    </xf>
    <xf numFmtId="0" fontId="12" fillId="4" borderId="0" xfId="0" applyFont="1" applyFill="1" applyAlignment="1">
      <alignment horizontal="center" vertical="center" wrapText="1"/>
    </xf>
    <xf numFmtId="0" fontId="12" fillId="4" borderId="5" xfId="0" applyFont="1" applyFill="1" applyBorder="1" applyAlignment="1">
      <alignment horizontal="center" vertical="center" wrapText="1"/>
    </xf>
    <xf numFmtId="164" fontId="12" fillId="2" borderId="0" xfId="0" applyNumberFormat="1" applyFont="1" applyFill="1" applyAlignment="1">
      <alignment horizontal="center" vertical="center" wrapText="1"/>
    </xf>
    <xf numFmtId="164" fontId="13" fillId="2" borderId="0" xfId="0" applyNumberFormat="1" applyFont="1" applyFill="1" applyAlignment="1">
      <alignment horizontal="center" vertical="center"/>
    </xf>
    <xf numFmtId="164" fontId="12" fillId="2" borderId="5" xfId="0" applyNumberFormat="1" applyFont="1" applyFill="1" applyBorder="1" applyAlignment="1">
      <alignment horizontal="center" vertical="center" wrapText="1"/>
    </xf>
    <xf numFmtId="164" fontId="13" fillId="2" borderId="0" xfId="0" applyNumberFormat="1" applyFont="1" applyFill="1" applyAlignment="1">
      <alignment vertical="center"/>
    </xf>
    <xf numFmtId="0" fontId="13" fillId="4" borderId="0" xfId="0" applyFont="1" applyFill="1" applyAlignment="1">
      <alignment horizontal="center" vertical="center" wrapText="1"/>
    </xf>
    <xf numFmtId="0" fontId="13" fillId="2" borderId="0" xfId="0" applyFont="1" applyFill="1" applyAlignment="1">
      <alignment horizontal="center" vertical="center" wrapText="1"/>
    </xf>
    <xf numFmtId="0" fontId="13" fillId="2" borderId="0" xfId="0" applyFont="1" applyFill="1" applyAlignment="1">
      <alignment vertical="center" wrapText="1"/>
    </xf>
    <xf numFmtId="0" fontId="11" fillId="3" borderId="6" xfId="0" applyFont="1" applyFill="1" applyBorder="1" applyAlignment="1">
      <alignment horizontal="center" vertical="center" wrapText="1"/>
    </xf>
    <xf numFmtId="10" fontId="12" fillId="2" borderId="7" xfId="0" applyNumberFormat="1" applyFont="1" applyFill="1" applyBorder="1" applyAlignment="1">
      <alignment horizontal="center" vertical="center" wrapText="1"/>
    </xf>
    <xf numFmtId="10" fontId="12" fillId="2" borderId="8" xfId="0" applyNumberFormat="1" applyFont="1" applyFill="1" applyBorder="1" applyAlignment="1">
      <alignment horizontal="center" vertical="center" wrapText="1"/>
    </xf>
    <xf numFmtId="0" fontId="15" fillId="2" borderId="0" xfId="0" applyFont="1" applyFill="1"/>
    <xf numFmtId="0" fontId="11" fillId="3" borderId="9"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4" fillId="2" borderId="0" xfId="0" applyFont="1" applyFill="1" applyAlignment="1">
      <alignment horizontal="center" vertical="center" wrapText="1"/>
    </xf>
    <xf numFmtId="0" fontId="14" fillId="5" borderId="0" xfId="0" applyFont="1" applyFill="1" applyAlignment="1">
      <alignment horizontal="center" vertical="center" wrapText="1"/>
    </xf>
    <xf numFmtId="0" fontId="16" fillId="5" borderId="0" xfId="0" applyFont="1" applyFill="1" applyAlignment="1">
      <alignment horizontal="center" vertical="center" wrapText="1"/>
    </xf>
    <xf numFmtId="0" fontId="14" fillId="5" borderId="0" xfId="0" applyFont="1" applyFill="1" applyAlignment="1">
      <alignment horizontal="left" vertical="center" wrapText="1"/>
    </xf>
    <xf numFmtId="0" fontId="6" fillId="5" borderId="0" xfId="3" applyFill="1" applyBorder="1" applyAlignment="1">
      <alignment horizontal="center" vertical="center" wrapText="1"/>
    </xf>
    <xf numFmtId="0" fontId="17" fillId="2" borderId="0" xfId="0" applyFont="1" applyFill="1" applyAlignment="1">
      <alignment horizontal="center" vertical="center" wrapText="1"/>
    </xf>
    <xf numFmtId="0" fontId="18" fillId="2" borderId="0" xfId="0" applyFont="1" applyFill="1" applyAlignment="1">
      <alignment horizontal="center" vertical="center" wrapText="1"/>
    </xf>
    <xf numFmtId="0" fontId="18" fillId="2" borderId="0" xfId="0" applyFont="1" applyFill="1" applyAlignment="1">
      <alignment horizontal="left" vertical="center" wrapText="1"/>
    </xf>
    <xf numFmtId="0" fontId="19" fillId="2" borderId="0" xfId="0" applyFont="1" applyFill="1" applyAlignment="1">
      <alignment horizontal="center" vertical="center" wrapText="1"/>
    </xf>
    <xf numFmtId="0" fontId="14" fillId="2" borderId="0" xfId="0" applyFont="1" applyFill="1" applyAlignment="1">
      <alignment horizontal="center" vertical="center" wrapText="1"/>
    </xf>
    <xf numFmtId="0" fontId="6" fillId="2" borderId="0" xfId="3" applyFill="1" applyBorder="1" applyAlignment="1">
      <alignment horizontal="center" vertical="center" wrapText="1"/>
    </xf>
    <xf numFmtId="0" fontId="4" fillId="2" borderId="0" xfId="0" applyFont="1" applyFill="1"/>
    <xf numFmtId="0" fontId="20" fillId="2" borderId="0" xfId="0" applyFont="1" applyFill="1" applyAlignment="1">
      <alignment horizontal="left" vertical="center"/>
    </xf>
    <xf numFmtId="0" fontId="11" fillId="3" borderId="0" xfId="0" applyFont="1" applyFill="1" applyAlignment="1">
      <alignment horizontal="center" vertical="center" wrapText="1"/>
    </xf>
    <xf numFmtId="0" fontId="11" fillId="3" borderId="12"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6" fillId="3" borderId="5" xfId="0" applyFont="1" applyFill="1" applyBorder="1" applyAlignment="1">
      <alignment horizontal="center" vertical="center" wrapText="1"/>
    </xf>
    <xf numFmtId="43" fontId="16" fillId="3" borderId="10" xfId="1" applyFont="1" applyFill="1" applyBorder="1" applyAlignment="1">
      <alignment horizontal="center" vertical="center" wrapText="1"/>
    </xf>
    <xf numFmtId="0" fontId="16" fillId="3" borderId="4" xfId="0" applyFont="1" applyFill="1" applyBorder="1" applyAlignment="1">
      <alignment horizontal="center" vertical="center" wrapText="1"/>
    </xf>
    <xf numFmtId="165" fontId="14" fillId="5" borderId="0" xfId="1" applyNumberFormat="1" applyFont="1" applyFill="1" applyBorder="1" applyAlignment="1">
      <alignment horizontal="center" vertical="center" wrapText="1"/>
    </xf>
    <xf numFmtId="165" fontId="14" fillId="5" borderId="0" xfId="0" applyNumberFormat="1" applyFont="1" applyFill="1" applyAlignment="1">
      <alignment horizontal="center" vertical="center" wrapText="1"/>
    </xf>
    <xf numFmtId="9" fontId="14" fillId="5" borderId="0" xfId="2" applyFont="1" applyFill="1" applyBorder="1" applyAlignment="1">
      <alignment horizontal="center" vertical="center" wrapText="1"/>
    </xf>
    <xf numFmtId="165" fontId="14" fillId="2" borderId="0" xfId="1" applyNumberFormat="1" applyFont="1" applyFill="1" applyBorder="1" applyAlignment="1">
      <alignment horizontal="center" vertical="center" wrapText="1"/>
    </xf>
    <xf numFmtId="9" fontId="14" fillId="2" borderId="0" xfId="2" applyFont="1" applyFill="1" applyBorder="1" applyAlignment="1">
      <alignment horizontal="center" vertical="center" wrapText="1"/>
    </xf>
    <xf numFmtId="165" fontId="14" fillId="6" borderId="0" xfId="1" applyNumberFormat="1" applyFont="1" applyFill="1" applyBorder="1" applyAlignment="1">
      <alignment horizontal="center" vertical="center" wrapText="1"/>
    </xf>
    <xf numFmtId="165" fontId="14" fillId="6" borderId="0" xfId="0" applyNumberFormat="1" applyFont="1" applyFill="1" applyAlignment="1">
      <alignment horizontal="center" vertical="center" wrapText="1"/>
    </xf>
    <xf numFmtId="0" fontId="14" fillId="6" borderId="0" xfId="0" applyFont="1" applyFill="1" applyAlignment="1">
      <alignment horizontal="center" vertical="center" wrapText="1"/>
    </xf>
    <xf numFmtId="4" fontId="0" fillId="2" borderId="0" xfId="0" applyNumberFormat="1" applyFill="1"/>
    <xf numFmtId="0" fontId="22" fillId="2" borderId="0" xfId="0" applyFont="1" applyFill="1"/>
    <xf numFmtId="167" fontId="0" fillId="2" borderId="0" xfId="0" applyNumberFormat="1" applyFill="1"/>
    <xf numFmtId="165" fontId="0" fillId="2" borderId="0" xfId="0" applyNumberFormat="1" applyFill="1"/>
    <xf numFmtId="0" fontId="11" fillId="3" borderId="13"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12" xfId="0" applyFont="1" applyFill="1" applyBorder="1" applyAlignment="1">
      <alignment horizontal="center" vertical="center" wrapText="1"/>
    </xf>
    <xf numFmtId="9" fontId="14" fillId="2" borderId="12" xfId="2" applyFont="1" applyFill="1" applyBorder="1" applyAlignment="1">
      <alignment horizontal="center" vertical="center" wrapText="1"/>
    </xf>
    <xf numFmtId="0" fontId="14" fillId="5" borderId="12" xfId="0" applyFont="1" applyFill="1" applyBorder="1" applyAlignment="1">
      <alignment horizontal="center" vertical="center" wrapText="1"/>
    </xf>
    <xf numFmtId="0" fontId="14" fillId="5" borderId="4" xfId="0" applyFont="1" applyFill="1" applyBorder="1" applyAlignment="1">
      <alignment horizontal="center" vertical="center" wrapText="1"/>
    </xf>
    <xf numFmtId="9" fontId="14" fillId="5" borderId="12" xfId="2" applyFont="1" applyFill="1" applyBorder="1" applyAlignment="1">
      <alignment horizontal="center" vertical="center" wrapText="1"/>
    </xf>
    <xf numFmtId="0" fontId="14" fillId="6" borderId="4" xfId="0" applyFont="1" applyFill="1" applyBorder="1" applyAlignment="1">
      <alignment horizontal="center" vertical="center" wrapText="1"/>
    </xf>
    <xf numFmtId="0" fontId="14" fillId="6" borderId="12" xfId="0" applyFont="1" applyFill="1" applyBorder="1" applyAlignment="1">
      <alignment horizontal="center" vertical="center" wrapText="1"/>
    </xf>
    <xf numFmtId="0" fontId="2" fillId="7" borderId="14" xfId="0" applyFont="1" applyFill="1" applyBorder="1" applyAlignment="1">
      <alignment horizontal="center" vertical="center" wrapText="1"/>
    </xf>
    <xf numFmtId="1" fontId="2" fillId="7" borderId="15" xfId="0" applyNumberFormat="1" applyFont="1" applyFill="1" applyBorder="1" applyAlignment="1">
      <alignment horizontal="center"/>
    </xf>
    <xf numFmtId="3" fontId="2" fillId="7" borderId="15" xfId="1" applyNumberFormat="1" applyFont="1" applyFill="1" applyBorder="1" applyAlignment="1">
      <alignment horizontal="center"/>
    </xf>
    <xf numFmtId="168" fontId="0" fillId="2" borderId="0" xfId="0" applyNumberFormat="1" applyFill="1"/>
    <xf numFmtId="0" fontId="14" fillId="3" borderId="12"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16" fillId="5" borderId="2" xfId="0" applyFont="1" applyFill="1" applyBorder="1" applyAlignment="1">
      <alignment horizontal="center" vertical="center" wrapText="1"/>
    </xf>
    <xf numFmtId="0" fontId="0" fillId="5" borderId="2" xfId="0" applyFill="1" applyBorder="1" applyAlignment="1">
      <alignment horizontal="left" vertical="center"/>
    </xf>
    <xf numFmtId="0" fontId="0" fillId="5" borderId="2" xfId="0" quotePrefix="1" applyFill="1" applyBorder="1" applyAlignment="1">
      <alignment horizontal="left" vertical="center" wrapText="1"/>
    </xf>
    <xf numFmtId="0" fontId="14" fillId="5" borderId="2" xfId="0" quotePrefix="1" applyFont="1" applyFill="1" applyBorder="1" applyAlignment="1">
      <alignment horizontal="left" vertical="center" wrapText="1"/>
    </xf>
    <xf numFmtId="0" fontId="14" fillId="5" borderId="3" xfId="0" quotePrefix="1" applyFont="1" applyFill="1" applyBorder="1" applyAlignment="1">
      <alignment horizontal="left" vertical="center" wrapText="1"/>
    </xf>
    <xf numFmtId="0" fontId="16" fillId="2" borderId="1"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0" fillId="2" borderId="16" xfId="0" applyFill="1" applyBorder="1" applyAlignment="1">
      <alignment horizontal="left" vertical="center" wrapText="1"/>
    </xf>
    <xf numFmtId="0" fontId="0" fillId="0" borderId="16" xfId="0" quotePrefix="1" applyBorder="1" applyAlignment="1">
      <alignment vertical="center" wrapText="1"/>
    </xf>
    <xf numFmtId="0" fontId="14" fillId="0" borderId="17" xfId="0" quotePrefix="1" applyFont="1" applyBorder="1" applyAlignment="1">
      <alignment horizontal="left" vertical="center" wrapText="1"/>
    </xf>
    <xf numFmtId="0" fontId="23" fillId="2" borderId="0" xfId="0" applyFont="1" applyFill="1"/>
    <xf numFmtId="0" fontId="9" fillId="5" borderId="10" xfId="0" applyFont="1" applyFill="1" applyBorder="1" applyAlignment="1">
      <alignment horizontal="center" vertical="center" wrapText="1"/>
    </xf>
    <xf numFmtId="0" fontId="24" fillId="5" borderId="15" xfId="0" applyFont="1" applyFill="1" applyBorder="1" applyAlignment="1">
      <alignment horizontal="left" vertical="center" wrapText="1" indent="1"/>
    </xf>
    <xf numFmtId="0" fontId="12" fillId="5" borderId="3" xfId="0" applyFont="1" applyFill="1" applyBorder="1" applyAlignment="1">
      <alignment horizontal="left" vertical="center" wrapText="1"/>
    </xf>
    <xf numFmtId="0" fontId="9" fillId="2" borderId="10" xfId="0" applyFont="1" applyFill="1" applyBorder="1" applyAlignment="1">
      <alignment horizontal="center" vertical="center" wrapText="1"/>
    </xf>
    <xf numFmtId="0" fontId="24" fillId="0" borderId="15" xfId="0" applyFont="1" applyBorder="1" applyAlignment="1">
      <alignment horizontal="left" vertical="center" wrapText="1" indent="1"/>
    </xf>
    <xf numFmtId="0" fontId="12" fillId="2" borderId="3" xfId="0" applyFont="1" applyFill="1" applyBorder="1" applyAlignment="1">
      <alignment horizontal="left" vertical="center" wrapText="1"/>
    </xf>
    <xf numFmtId="0" fontId="12" fillId="5" borderId="15" xfId="0" applyFont="1" applyFill="1" applyBorder="1" applyAlignment="1">
      <alignment horizontal="left" vertical="center" wrapText="1"/>
    </xf>
    <xf numFmtId="0" fontId="24" fillId="0" borderId="15" xfId="0" applyFont="1" applyBorder="1" applyAlignment="1">
      <alignment horizontal="left" vertical="center" indent="1"/>
    </xf>
    <xf numFmtId="0" fontId="13" fillId="0" borderId="15" xfId="0" applyFont="1" applyBorder="1" applyAlignment="1">
      <alignment vertical="center" wrapText="1"/>
    </xf>
    <xf numFmtId="0" fontId="10" fillId="5" borderId="1" xfId="0" applyFont="1" applyFill="1" applyBorder="1" applyAlignment="1">
      <alignment horizontal="center" vertical="center"/>
    </xf>
    <xf numFmtId="0" fontId="13" fillId="5" borderId="17" xfId="0" applyFont="1" applyFill="1" applyBorder="1" applyAlignment="1">
      <alignment horizontal="left" vertical="center" wrapText="1"/>
    </xf>
    <xf numFmtId="0" fontId="0" fillId="2" borderId="0" xfId="0" applyFill="1" applyAlignment="1">
      <alignment horizontal="center"/>
    </xf>
    <xf numFmtId="0" fontId="11" fillId="3" borderId="19"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6" fillId="3" borderId="21" xfId="0" applyFont="1" applyFill="1" applyBorder="1" applyAlignment="1">
      <alignment horizontal="center" vertical="center" wrapText="1"/>
    </xf>
    <xf numFmtId="0" fontId="16" fillId="3" borderId="15"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14" fillId="5" borderId="22" xfId="0" applyFont="1" applyFill="1" applyBorder="1" applyAlignment="1">
      <alignment horizontal="center" vertical="center" wrapText="1"/>
    </xf>
    <xf numFmtId="169" fontId="14" fillId="5" borderId="12" xfId="1" applyNumberFormat="1" applyFont="1" applyFill="1" applyBorder="1" applyAlignment="1">
      <alignment vertical="center" wrapText="1"/>
    </xf>
    <xf numFmtId="0" fontId="3" fillId="5" borderId="12" xfId="0" applyFont="1" applyFill="1" applyBorder="1" applyAlignment="1">
      <alignment horizontal="center" vertical="center" wrapText="1"/>
    </xf>
    <xf numFmtId="0" fontId="14" fillId="2" borderId="22" xfId="0" applyFont="1" applyFill="1" applyBorder="1" applyAlignment="1">
      <alignment horizontal="center" vertical="center" wrapText="1"/>
    </xf>
    <xf numFmtId="169" fontId="14" fillId="2" borderId="12" xfId="1" applyNumberFormat="1" applyFont="1" applyFill="1" applyBorder="1" applyAlignment="1">
      <alignment horizontal="center" vertical="center" wrapText="1"/>
    </xf>
    <xf numFmtId="0" fontId="3" fillId="2" borderId="12" xfId="0" applyFont="1" applyFill="1" applyBorder="1" applyAlignment="1">
      <alignment horizontal="center" vertical="center" wrapText="1"/>
    </xf>
    <xf numFmtId="169" fontId="14" fillId="5" borderId="12" xfId="1" applyNumberFormat="1" applyFont="1" applyFill="1" applyBorder="1" applyAlignment="1">
      <alignment horizontal="center" vertical="center" wrapText="1"/>
    </xf>
    <xf numFmtId="0" fontId="14" fillId="0" borderId="12" xfId="0" applyFont="1" applyBorder="1" applyAlignment="1">
      <alignment horizontal="center" vertical="center" wrapText="1"/>
    </xf>
    <xf numFmtId="0" fontId="3" fillId="0" borderId="12" xfId="0" applyFont="1" applyBorder="1" applyAlignment="1">
      <alignment horizontal="center" vertical="center" wrapText="1"/>
    </xf>
    <xf numFmtId="3" fontId="3" fillId="0" borderId="12" xfId="0" applyNumberFormat="1" applyFont="1" applyBorder="1" applyAlignment="1">
      <alignment horizontal="center" vertical="center" wrapText="1"/>
    </xf>
    <xf numFmtId="0" fontId="14" fillId="0" borderId="12" xfId="0" quotePrefix="1" applyFont="1" applyBorder="1" applyAlignment="1">
      <alignment horizontal="center" vertical="center" wrapText="1"/>
    </xf>
    <xf numFmtId="3" fontId="3" fillId="5" borderId="12" xfId="0" applyNumberFormat="1" applyFont="1" applyFill="1" applyBorder="1" applyAlignment="1">
      <alignment horizontal="center" vertical="center" wrapText="1"/>
    </xf>
    <xf numFmtId="0" fontId="26" fillId="2" borderId="0" xfId="0" applyFont="1" applyFill="1"/>
    <xf numFmtId="0" fontId="14" fillId="5" borderId="2"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10" xfId="0" applyFont="1" applyFill="1" applyBorder="1" applyAlignment="1">
      <alignment horizontal="center" vertical="center" wrapText="1"/>
    </xf>
    <xf numFmtId="169" fontId="14" fillId="5" borderId="10" xfId="1" applyNumberFormat="1" applyFont="1" applyFill="1" applyBorder="1" applyAlignment="1">
      <alignment horizontal="center" vertical="center" wrapText="1"/>
    </xf>
    <xf numFmtId="0" fontId="3" fillId="5" borderId="10" xfId="0" applyFont="1" applyFill="1" applyBorder="1" applyAlignment="1">
      <alignment horizontal="center" vertical="center" wrapText="1"/>
    </xf>
    <xf numFmtId="0" fontId="0" fillId="0" borderId="0" xfId="0" applyAlignment="1">
      <alignment horizontal="center" vertical="center" wrapText="1"/>
    </xf>
    <xf numFmtId="0" fontId="14" fillId="2" borderId="24" xfId="0" applyFont="1" applyFill="1" applyBorder="1" applyAlignment="1">
      <alignment horizontal="center" vertical="center" wrapText="1"/>
    </xf>
    <xf numFmtId="0" fontId="0" fillId="5" borderId="0" xfId="0" applyFill="1" applyAlignment="1">
      <alignment horizontal="center" vertical="center" wrapText="1"/>
    </xf>
    <xf numFmtId="0" fontId="14" fillId="5" borderId="24" xfId="0" applyFont="1" applyFill="1" applyBorder="1" applyAlignment="1">
      <alignment horizontal="center" vertical="center" wrapText="1"/>
    </xf>
    <xf numFmtId="0" fontId="0" fillId="5" borderId="0" xfId="0" applyFill="1" applyAlignment="1">
      <alignment horizontal="center" vertical="center"/>
    </xf>
    <xf numFmtId="0" fontId="14" fillId="2" borderId="25"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18" xfId="0" applyFont="1" applyFill="1" applyBorder="1" applyAlignment="1">
      <alignment horizontal="center" vertical="center" wrapText="1"/>
    </xf>
    <xf numFmtId="169" fontId="14" fillId="2" borderId="18" xfId="1" applyNumberFormat="1" applyFont="1" applyFill="1" applyBorder="1" applyAlignment="1">
      <alignment horizontal="center" vertical="center" wrapText="1"/>
    </xf>
    <xf numFmtId="0" fontId="3" fillId="2" borderId="18" xfId="0" applyFont="1" applyFill="1" applyBorder="1" applyAlignment="1">
      <alignment horizontal="center" vertical="center" wrapText="1"/>
    </xf>
    <xf numFmtId="169" fontId="0" fillId="2" borderId="0" xfId="0" applyNumberFormat="1" applyFill="1"/>
    <xf numFmtId="0" fontId="0" fillId="0" borderId="0" xfId="0" applyAlignment="1">
      <alignment horizontal="center"/>
    </xf>
    <xf numFmtId="0" fontId="27" fillId="2" borderId="0" xfId="0" applyFont="1" applyFill="1"/>
    <xf numFmtId="0" fontId="28" fillId="2" borderId="0" xfId="0" applyFont="1" applyFill="1" applyAlignment="1">
      <alignment horizontal="left" indent="1"/>
    </xf>
    <xf numFmtId="0" fontId="29" fillId="8" borderId="26" xfId="0" applyFont="1" applyFill="1" applyBorder="1" applyAlignment="1">
      <alignment horizontal="center" vertical="center" wrapText="1"/>
    </xf>
    <xf numFmtId="170" fontId="29" fillId="8" borderId="26" xfId="0" applyNumberFormat="1" applyFont="1" applyFill="1" applyBorder="1" applyAlignment="1">
      <alignment horizontal="center" vertical="center"/>
    </xf>
    <xf numFmtId="0" fontId="29" fillId="4" borderId="27" xfId="0" applyFont="1" applyFill="1" applyBorder="1" applyAlignment="1">
      <alignment horizontal="center" vertical="center" wrapText="1"/>
    </xf>
    <xf numFmtId="170" fontId="28" fillId="4" borderId="28" xfId="0" applyNumberFormat="1" applyFont="1" applyFill="1" applyBorder="1" applyAlignment="1">
      <alignment horizontal="center" vertical="center"/>
    </xf>
    <xf numFmtId="170" fontId="28" fillId="4" borderId="29" xfId="0" applyNumberFormat="1" applyFont="1" applyFill="1" applyBorder="1" applyAlignment="1">
      <alignment horizontal="center" vertical="center"/>
    </xf>
    <xf numFmtId="0" fontId="29" fillId="9" borderId="27" xfId="0" applyFont="1" applyFill="1" applyBorder="1" applyAlignment="1">
      <alignment horizontal="center" vertical="center" wrapText="1"/>
    </xf>
    <xf numFmtId="170" fontId="28" fillId="9" borderId="28" xfId="0" applyNumberFormat="1" applyFont="1" applyFill="1" applyBorder="1" applyAlignment="1">
      <alignment horizontal="center" vertical="center"/>
    </xf>
    <xf numFmtId="170" fontId="28" fillId="9" borderId="29" xfId="0" applyNumberFormat="1" applyFont="1" applyFill="1" applyBorder="1" applyAlignment="1">
      <alignment horizontal="center" vertical="center"/>
    </xf>
    <xf numFmtId="0" fontId="30" fillId="5" borderId="26" xfId="0" applyFont="1" applyFill="1" applyBorder="1" applyAlignment="1">
      <alignment horizontal="center" vertical="center" wrapText="1"/>
    </xf>
    <xf numFmtId="0" fontId="5" fillId="5" borderId="26" xfId="0" applyFont="1" applyFill="1" applyBorder="1"/>
    <xf numFmtId="0" fontId="30" fillId="2" borderId="26" xfId="0" applyFont="1" applyFill="1" applyBorder="1" applyAlignment="1">
      <alignment horizontal="center" vertical="center" wrapText="1"/>
    </xf>
    <xf numFmtId="0" fontId="5" fillId="2" borderId="26" xfId="0" applyFont="1" applyFill="1" applyBorder="1"/>
    <xf numFmtId="0" fontId="0" fillId="5" borderId="0" xfId="0" applyFill="1"/>
    <xf numFmtId="0" fontId="5" fillId="0" borderId="26" xfId="0" applyFont="1" applyBorder="1"/>
    <xf numFmtId="0" fontId="21" fillId="2" borderId="0" xfId="0" applyFont="1" applyFill="1" applyAlignment="1">
      <alignment horizontal="left"/>
    </xf>
    <xf numFmtId="49" fontId="12" fillId="2" borderId="0" xfId="0" applyNumberFormat="1" applyFont="1" applyFill="1" applyAlignment="1">
      <alignment horizontal="center" vertical="center" wrapText="1"/>
    </xf>
    <xf numFmtId="171" fontId="12" fillId="2" borderId="0" xfId="0" applyNumberFormat="1" applyFont="1" applyFill="1" applyAlignment="1">
      <alignment horizontal="center" vertical="center" wrapText="1"/>
    </xf>
    <xf numFmtId="171" fontId="13" fillId="2" borderId="0" xfId="0" applyNumberFormat="1" applyFont="1" applyFill="1" applyAlignment="1">
      <alignment horizontal="center" vertical="center"/>
    </xf>
    <xf numFmtId="171" fontId="13" fillId="2" borderId="5" xfId="0" applyNumberFormat="1" applyFont="1" applyFill="1" applyBorder="1" applyAlignment="1">
      <alignment horizontal="center" vertical="center"/>
    </xf>
    <xf numFmtId="49" fontId="12" fillId="4" borderId="0" xfId="0" applyNumberFormat="1" applyFont="1" applyFill="1" applyAlignment="1">
      <alignment horizontal="center" vertical="center" wrapText="1"/>
    </xf>
    <xf numFmtId="171" fontId="12" fillId="4" borderId="0" xfId="0" applyNumberFormat="1" applyFont="1" applyFill="1" applyAlignment="1">
      <alignment horizontal="center" vertical="center" wrapText="1"/>
    </xf>
    <xf numFmtId="171" fontId="13" fillId="4" borderId="0" xfId="0" applyNumberFormat="1" applyFont="1" applyFill="1" applyAlignment="1">
      <alignment horizontal="center" vertical="center"/>
    </xf>
    <xf numFmtId="171" fontId="13" fillId="4" borderId="5" xfId="0" applyNumberFormat="1" applyFont="1" applyFill="1" applyBorder="1" applyAlignment="1">
      <alignment horizontal="center" vertical="center"/>
    </xf>
    <xf numFmtId="0" fontId="31" fillId="2" borderId="0" xfId="0" applyFont="1" applyFill="1" applyAlignment="1">
      <alignment horizontal="center" vertical="center"/>
    </xf>
    <xf numFmtId="0" fontId="16" fillId="2" borderId="0" xfId="0" applyFont="1" applyFill="1" applyAlignment="1">
      <alignment horizontal="center" vertical="center" wrapText="1"/>
    </xf>
    <xf numFmtId="0" fontId="14" fillId="0" borderId="0" xfId="0" applyFont="1" applyAlignment="1">
      <alignment horizontal="left" vertical="center" wrapText="1"/>
    </xf>
    <xf numFmtId="0" fontId="14" fillId="2" borderId="0" xfId="0" applyFont="1" applyFill="1" applyAlignment="1">
      <alignment horizontal="left" vertical="center" wrapText="1"/>
    </xf>
    <xf numFmtId="0" fontId="14" fillId="0" borderId="0" xfId="0" applyFont="1" applyAlignment="1">
      <alignment horizontal="center" vertical="center"/>
    </xf>
    <xf numFmtId="0" fontId="0" fillId="2" borderId="0" xfId="0" applyFill="1" applyAlignment="1">
      <alignment horizontal="center" vertical="center" wrapText="1"/>
    </xf>
    <xf numFmtId="0" fontId="31" fillId="0" borderId="0" xfId="0" applyFont="1" applyAlignment="1">
      <alignment horizontal="center" vertical="center"/>
    </xf>
    <xf numFmtId="0" fontId="16" fillId="5" borderId="0" xfId="0" applyFont="1" applyFill="1" applyAlignment="1">
      <alignment horizontal="left" vertical="center" wrapText="1"/>
    </xf>
    <xf numFmtId="0" fontId="16" fillId="0" borderId="0" xfId="0" applyFont="1" applyAlignment="1">
      <alignment horizontal="left" vertical="center" wrapText="1"/>
    </xf>
    <xf numFmtId="0" fontId="14" fillId="5" borderId="0" xfId="0" quotePrefix="1" applyFont="1" applyFill="1" applyAlignment="1">
      <alignment horizontal="left" vertical="center" wrapText="1"/>
    </xf>
    <xf numFmtId="0" fontId="14" fillId="2" borderId="0" xfId="0" quotePrefix="1" applyFont="1" applyFill="1" applyAlignment="1">
      <alignment horizontal="left" vertical="center" wrapText="1"/>
    </xf>
    <xf numFmtId="0" fontId="14" fillId="2" borderId="0" xfId="0" applyFont="1" applyFill="1" applyAlignment="1">
      <alignment vertical="center" wrapText="1"/>
    </xf>
    <xf numFmtId="0" fontId="14" fillId="5" borderId="0" xfId="0" applyFont="1" applyFill="1" applyAlignment="1">
      <alignment vertical="center" wrapText="1"/>
    </xf>
    <xf numFmtId="0" fontId="0" fillId="2" borderId="0" xfId="0" applyFill="1" applyAlignment="1">
      <alignment horizontal="center" vertical="center"/>
    </xf>
    <xf numFmtId="0" fontId="14" fillId="0" borderId="0" xfId="0" applyFont="1" applyAlignment="1">
      <alignment vertical="center" wrapText="1"/>
    </xf>
    <xf numFmtId="0" fontId="0" fillId="2" borderId="0" xfId="0" applyFill="1" applyAlignment="1">
      <alignment horizontal="left" vertical="center" wrapText="1"/>
    </xf>
    <xf numFmtId="0" fontId="4" fillId="3" borderId="15" xfId="0" applyFont="1" applyFill="1" applyBorder="1" applyAlignment="1">
      <alignment horizontal="center" vertical="center" wrapText="1"/>
    </xf>
    <xf numFmtId="0" fontId="0" fillId="2" borderId="16" xfId="0" quotePrefix="1" applyFill="1" applyBorder="1" applyAlignment="1">
      <alignment horizontal="left" vertical="center" wrapText="1"/>
    </xf>
    <xf numFmtId="0" fontId="14" fillId="2" borderId="0" xfId="0" quotePrefix="1" applyFont="1" applyFill="1" applyAlignment="1">
      <alignment horizontal="center" vertical="center" wrapText="1"/>
    </xf>
    <xf numFmtId="3" fontId="14" fillId="2" borderId="12" xfId="1" applyNumberFormat="1" applyFont="1" applyFill="1" applyBorder="1" applyAlignment="1">
      <alignment horizontal="center" vertical="center" wrapText="1"/>
    </xf>
    <xf numFmtId="3" fontId="14" fillId="5" borderId="12" xfId="1" applyNumberFormat="1" applyFont="1" applyFill="1" applyBorder="1" applyAlignment="1">
      <alignment horizontal="center" vertical="center" wrapText="1"/>
    </xf>
    <xf numFmtId="3" fontId="14" fillId="6" borderId="12" xfId="1" applyNumberFormat="1" applyFont="1" applyFill="1" applyBorder="1" applyAlignment="1">
      <alignment horizontal="center" vertical="center" wrapText="1"/>
    </xf>
    <xf numFmtId="166" fontId="0" fillId="2" borderId="0" xfId="0" applyNumberFormat="1" applyFill="1"/>
    <xf numFmtId="0" fontId="6" fillId="2" borderId="0" xfId="3" applyFill="1"/>
    <xf numFmtId="0" fontId="16" fillId="3" borderId="18" xfId="0" applyFont="1" applyFill="1" applyBorder="1" applyAlignment="1">
      <alignment horizontal="center" vertical="center" wrapText="1"/>
    </xf>
    <xf numFmtId="0" fontId="25" fillId="2" borderId="5" xfId="0" applyFont="1" applyFill="1" applyBorder="1" applyAlignment="1">
      <alignment horizontal="right" vertical="center" textRotation="90"/>
    </xf>
    <xf numFmtId="0" fontId="9" fillId="5" borderId="10"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10" fillId="2" borderId="10" xfId="0" applyFont="1" applyFill="1" applyBorder="1" applyAlignment="1">
      <alignment horizontal="center" vertical="center"/>
    </xf>
    <xf numFmtId="0" fontId="10" fillId="2" borderId="12" xfId="0" applyFont="1" applyFill="1" applyBorder="1" applyAlignment="1">
      <alignment horizontal="center" vertical="center"/>
    </xf>
  </cellXfs>
  <cellStyles count="4">
    <cellStyle name="Lien hypertexte" xfId="3" builtinId="8"/>
    <cellStyle name="Milliers" xfId="1" builtinId="3"/>
    <cellStyle name="Normal" xfId="0" builtinId="0"/>
    <cellStyle name="Pourcentage" xfId="2" builtinId="5"/>
  </cellStyles>
  <dxfs count="75">
    <dxf>
      <font>
        <b val="0"/>
        <i val="0"/>
        <strike val="0"/>
        <condense val="0"/>
        <extend val="0"/>
        <outline val="0"/>
        <shadow val="0"/>
        <u val="none"/>
        <vertAlign val="baseline"/>
        <sz val="11"/>
        <color rgb="FFFF0000"/>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auto="1"/>
        <name val="Aptos Narrow"/>
        <family val="2"/>
        <scheme val="minor"/>
      </font>
      <numFmt numFmtId="169" formatCode="_-* #,##0_-;\-* #,##0_-;_-* &quot;-&quot;??_-;_-@_-"/>
      <fill>
        <patternFill patternType="solid">
          <fgColor indexed="64"/>
          <bgColor theme="3" tint="0.89999084444715716"/>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border diagonalUp="0" diagonalDown="0">
        <left style="thin">
          <color indexed="64"/>
        </left>
        <right style="thin">
          <color rgb="FF000000"/>
        </right>
        <top/>
        <bottom/>
        <vertical/>
        <horizontal/>
      </border>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dxf>
    <dxf>
      <border outline="0">
        <left style="thin">
          <color rgb="FF000000"/>
        </left>
        <right style="thin">
          <color indexed="64"/>
        </right>
      </border>
    </dxf>
    <dxf>
      <font>
        <b/>
        <i val="0"/>
        <strike val="0"/>
        <condense val="0"/>
        <extend val="0"/>
        <outline val="0"/>
        <shadow val="0"/>
        <u val="none"/>
        <vertAlign val="baseline"/>
        <sz val="11"/>
        <color auto="1"/>
        <name val="Aptos Narrow"/>
        <family val="2"/>
        <scheme val="minor"/>
      </font>
      <fill>
        <patternFill patternType="solid">
          <fgColor indexed="64"/>
          <bgColor them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fgColor indexed="64"/>
          <bgColor rgb="FFFFFF00"/>
        </patternFill>
      </fill>
      <border outline="0">
        <right style="thin">
          <color indexed="64"/>
        </right>
      </border>
    </dxf>
    <dxf>
      <font>
        <b val="0"/>
        <i val="0"/>
        <strike val="0"/>
        <condense val="0"/>
        <extend val="0"/>
        <outline val="0"/>
        <shadow val="0"/>
        <u val="none"/>
        <vertAlign val="baseline"/>
        <sz val="11"/>
        <color rgb="FFFF0000"/>
        <name val="Aptos Narrow"/>
        <family val="2"/>
        <scheme val="minor"/>
      </font>
      <fill>
        <patternFill patternType="solid">
          <fgColor indexed="64"/>
          <bgColor rgb="FFFFFF0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ptos Narrow"/>
        <family val="2"/>
        <scheme val="minor"/>
      </font>
      <numFmt numFmtId="169" formatCode="_-* #,##0_-;\-* #,##0_-;_-* &quot;-&quot;??_-;_-@_-"/>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ptos Narrow"/>
        <family val="2"/>
        <scheme val="minor"/>
      </font>
      <fill>
        <patternFill patternType="solid">
          <fgColor indexed="64"/>
          <bgColor rgb="FFFFFF0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rgb="FF000000"/>
        </left>
        <right style="thin">
          <color indexed="64"/>
        </right>
        <top/>
        <bottom/>
      </border>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border diagonalUp="0" diagonalDown="0">
        <left/>
        <right style="thin">
          <color indexed="64"/>
        </right>
        <top/>
        <bottom/>
        <vertical/>
        <horizontal/>
      </border>
    </dxf>
    <dxf>
      <border outline="0">
        <left style="thin">
          <color indexed="64"/>
        </left>
        <right style="thin">
          <color indexed="64"/>
        </right>
      </border>
    </dxf>
    <dxf>
      <font>
        <b/>
        <i val="0"/>
        <strike val="0"/>
        <condense val="0"/>
        <extend val="0"/>
        <outline val="0"/>
        <shadow val="0"/>
        <u val="none"/>
        <vertAlign val="baseline"/>
        <sz val="11"/>
        <color theme="1"/>
        <name val="Aptos Narrow"/>
        <family val="2"/>
        <scheme val="minor"/>
      </font>
      <fill>
        <patternFill patternType="solid">
          <fgColor indexed="64"/>
          <bgColor them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font>
        <b/>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numFmt numFmtId="14" formatCode="0.0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ptos Narrow"/>
        <family val="2"/>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ptos Narrow"/>
        <family val="2"/>
        <scheme val="minor"/>
      </font>
      <numFmt numFmtId="1" formatCode="0"/>
      <fill>
        <patternFill patternType="solid">
          <fgColor indexed="64"/>
          <bgColor theme="2"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auto="1"/>
      </font>
      <numFmt numFmtId="3" formatCode="#,##0"/>
      <fill>
        <patternFill patternType="solid">
          <fgColor indexed="64"/>
          <bgColor theme="3" tint="0.89999084444715716"/>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1"/>
        <color auto="1"/>
        <name val="Aptos Narrow"/>
        <family val="2"/>
        <scheme val="minor"/>
      </font>
      <numFmt numFmtId="1" formatCode="0"/>
      <fill>
        <patternFill patternType="solid">
          <fgColor indexed="64"/>
          <bgColor theme="2"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auto="1"/>
      </font>
      <numFmt numFmtId="3" formatCode="#,##0"/>
      <fill>
        <patternFill patternType="solid">
          <fgColor indexed="64"/>
          <bgColor theme="3" tint="0.89999084444715716"/>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1"/>
        <color auto="1"/>
        <name val="Aptos Narrow"/>
        <family val="2"/>
        <scheme val="minor"/>
      </font>
      <numFmt numFmtId="1" formatCode="0"/>
      <fill>
        <patternFill patternType="solid">
          <fgColor indexed="64"/>
          <bgColor theme="2"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auto="1"/>
      </font>
      <numFmt numFmtId="3" formatCode="#,##0"/>
      <fill>
        <patternFill patternType="solid">
          <fgColor indexed="64"/>
          <bgColor theme="3" tint="0.89999084444715716"/>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1"/>
        <color auto="1"/>
        <name val="Aptos Narrow"/>
        <family val="2"/>
        <scheme val="minor"/>
      </font>
      <numFmt numFmtId="1" formatCode="0"/>
      <fill>
        <patternFill patternType="solid">
          <fgColor indexed="64"/>
          <bgColor theme="2"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auto="1"/>
      </font>
      <numFmt numFmtId="3" formatCode="#,##0"/>
      <fill>
        <patternFill patternType="solid">
          <fgColor indexed="64"/>
          <bgColor theme="3" tint="0.89999084444715716"/>
        </patternFill>
      </fill>
      <alignment horizontal="center" vertical="center" textRotation="0" wrapText="1" indent="0" justifyLastLine="0" shrinkToFit="0" readingOrder="0"/>
      <border diagonalUp="0" diagonalDown="0">
        <left style="thin">
          <color indexed="64"/>
        </left>
        <right style="thin">
          <color indexed="64"/>
        </right>
        <top/>
        <bottom/>
      </border>
    </dxf>
    <dxf>
      <font>
        <color auto="1"/>
      </font>
      <numFmt numFmtId="3" formatCode="#,##0"/>
      <fill>
        <patternFill patternType="solid">
          <fgColor indexed="64"/>
          <bgColor theme="3" tint="0.89999084444715716"/>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1"/>
        <color auto="1"/>
        <name val="Aptos Narrow"/>
        <family val="2"/>
        <scheme val="minor"/>
      </font>
      <fill>
        <patternFill patternType="solid">
          <fgColor indexed="64"/>
          <bgColor theme="2"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ptos Narrow"/>
        <family val="2"/>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ptos Narrow"/>
        <family val="2"/>
        <scheme val="minor"/>
      </font>
      <fill>
        <patternFill patternType="solid">
          <fgColor indexed="64"/>
          <bgColor theme="2"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ptos Narrow"/>
        <family val="2"/>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auto="1"/>
        <name val="Aptos Narrow"/>
        <family val="2"/>
        <scheme val="minor"/>
      </font>
      <fill>
        <patternFill patternType="solid">
          <fgColor indexed="64"/>
          <bgColor theme="2" tint="-9.9978637043366805E-2"/>
        </patternFill>
      </fill>
      <alignment horizontal="center"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auto="1"/>
        <name val="Aptos Narrow"/>
        <family val="2"/>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1"/>
        <color auto="1"/>
        <name val="Aptos Narrow"/>
        <family val="2"/>
        <scheme val="minor"/>
      </font>
      <fill>
        <patternFill patternType="solid">
          <fgColor indexed="64"/>
          <bgColor theme="2" tint="-9.9978637043366805E-2"/>
        </patternFill>
      </fill>
      <alignment horizontal="center"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auto="1"/>
        <name val="Aptos Narrow"/>
        <family val="2"/>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1"/>
        <color auto="1"/>
        <name val="Aptos Narrow"/>
        <family val="2"/>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dxf>
    <dxf>
      <border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Aptos Narrow"/>
        <family val="2"/>
        <scheme val="minor"/>
      </font>
      <fill>
        <patternFill patternType="solid">
          <fgColor indexed="64"/>
          <bgColor them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numFmt numFmtId="165" formatCode="#,##0.00,,"/>
      <fill>
        <patternFill patternType="solid">
          <fgColor indexed="64"/>
          <bgColor theme="3" tint="0.89999084444715716"/>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numFmt numFmtId="165" formatCode="#,##0.00,,"/>
      <fill>
        <patternFill patternType="solid">
          <fgColor indexed="64"/>
          <bgColor theme="3" tint="0.89999084444715716"/>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numFmt numFmtId="165" formatCode="#,##0.00,,"/>
      <fill>
        <patternFill patternType="solid">
          <fgColor indexed="64"/>
          <bgColor theme="3" tint="0.89999084444715716"/>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Aptos Narrow"/>
        <family val="2"/>
        <scheme val="minor"/>
      </font>
      <fill>
        <patternFill patternType="solid">
          <fgColor indexed="64"/>
          <bgColor them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solid">
          <fgColor indexed="64"/>
          <bgColor theme="0"/>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solid">
          <fgColor indexed="64"/>
          <bgColor theme="0"/>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solid">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Aptos Narrow"/>
        <family val="2"/>
        <scheme val="minor"/>
      </font>
      <fill>
        <patternFill patternType="solid">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Aptos Narrow"/>
        <family val="2"/>
        <scheme val="minor"/>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solid">
          <fgColor indexed="64"/>
          <bgColor theme="3" tint="0.89999084444715716"/>
        </patternFill>
      </fill>
      <alignment horizontal="center" vertical="center" textRotation="0" wrapText="0" indent="0" justifyLastLine="0" shrinkToFit="0" readingOrder="0"/>
    </dxf>
    <dxf>
      <border outline="0">
        <left style="thin">
          <color indexed="64"/>
        </left>
        <right style="thin">
          <color indexed="64"/>
        </right>
        <bottom style="thin">
          <color indexed="64"/>
        </bottom>
      </border>
    </dxf>
    <dxf>
      <font>
        <b/>
        <i val="0"/>
        <strike val="0"/>
        <condense val="0"/>
        <extend val="0"/>
        <outline val="0"/>
        <shadow val="0"/>
        <u val="none"/>
        <vertAlign val="baseline"/>
        <sz val="11"/>
        <color theme="1"/>
        <name val="Aptos Narrow"/>
        <family val="2"/>
        <scheme val="minor"/>
      </font>
      <fill>
        <patternFill patternType="solid">
          <fgColor indexed="64"/>
          <bgColor theme="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customXml" Target="../customXml/item1.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3" Type="http://schemas.openxmlformats.org/officeDocument/2006/relationships/image" Target="../media/image5.sv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4.png"/><Relationship Id="rId16" Type="http://schemas.openxmlformats.org/officeDocument/2006/relationships/image" Target="../media/image17.png"/><Relationship Id="rId1" Type="http://schemas.openxmlformats.org/officeDocument/2006/relationships/image" Target="../media/image3.png"/><Relationship Id="rId6" Type="http://schemas.openxmlformats.org/officeDocument/2006/relationships/image" Target="../media/image2.jpeg"/><Relationship Id="rId11" Type="http://schemas.openxmlformats.org/officeDocument/2006/relationships/image" Target="../media/image12.png"/><Relationship Id="rId5" Type="http://schemas.openxmlformats.org/officeDocument/2006/relationships/image" Target="../media/image7.svg"/><Relationship Id="rId15" Type="http://schemas.openxmlformats.org/officeDocument/2006/relationships/image" Target="../media/image16.png"/><Relationship Id="rId10" Type="http://schemas.openxmlformats.org/officeDocument/2006/relationships/image" Target="../media/image11.png"/><Relationship Id="rId4" Type="http://schemas.openxmlformats.org/officeDocument/2006/relationships/image" Target="../media/image6.png"/><Relationship Id="rId9" Type="http://schemas.openxmlformats.org/officeDocument/2006/relationships/image" Target="../media/image10.png"/><Relationship Id="rId14"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xdr:from>
      <xdr:col>0</xdr:col>
      <xdr:colOff>1</xdr:colOff>
      <xdr:row>0</xdr:row>
      <xdr:rowOff>0</xdr:rowOff>
    </xdr:from>
    <xdr:to>
      <xdr:col>1</xdr:col>
      <xdr:colOff>1030941</xdr:colOff>
      <xdr:row>9</xdr:row>
      <xdr:rowOff>11205</xdr:rowOff>
    </xdr:to>
    <xdr:sp macro="" textlink="">
      <xdr:nvSpPr>
        <xdr:cNvPr id="2" name="Forme libre : forme 1">
          <a:extLst>
            <a:ext uri="{FF2B5EF4-FFF2-40B4-BE49-F238E27FC236}">
              <a16:creationId xmlns:a16="http://schemas.microsoft.com/office/drawing/2014/main" id="{6B9F17CF-901E-4D4F-A48B-B0D17E9D8E7B}"/>
            </a:ext>
          </a:extLst>
        </xdr:cNvPr>
        <xdr:cNvSpPr/>
      </xdr:nvSpPr>
      <xdr:spPr>
        <a:xfrm>
          <a:off x="1" y="0"/>
          <a:ext cx="2754965" cy="2706780"/>
        </a:xfrm>
        <a:custGeom>
          <a:avLst/>
          <a:gdLst>
            <a:gd name="connsiteX0" fmla="*/ 4052268 w 7219906"/>
            <a:gd name="connsiteY0" fmla="*/ 0 h 8139870"/>
            <a:gd name="connsiteX1" fmla="*/ 0 w 7219906"/>
            <a:gd name="connsiteY1" fmla="*/ 0 h 8139870"/>
            <a:gd name="connsiteX2" fmla="*/ 0 w 7219906"/>
            <a:gd name="connsiteY2" fmla="*/ 4577043 h 8139870"/>
            <a:gd name="connsiteX3" fmla="*/ 3167671 w 7219906"/>
            <a:gd name="connsiteY3" fmla="*/ 8139871 h 8139870"/>
            <a:gd name="connsiteX4" fmla="*/ 7219907 w 7219906"/>
            <a:gd name="connsiteY4" fmla="*/ 8139871 h 8139870"/>
            <a:gd name="connsiteX5" fmla="*/ 7219907 w 7219906"/>
            <a:gd name="connsiteY5" fmla="*/ 3562810 h 8139870"/>
            <a:gd name="connsiteX6" fmla="*/ 4052268 w 7219906"/>
            <a:gd name="connsiteY6" fmla="*/ 0 h 813987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219906" h="8139870">
              <a:moveTo>
                <a:pt x="4052268" y="0"/>
              </a:moveTo>
              <a:lnTo>
                <a:pt x="0" y="0"/>
              </a:lnTo>
              <a:lnTo>
                <a:pt x="0" y="4577043"/>
              </a:lnTo>
              <a:lnTo>
                <a:pt x="3167671" y="8139871"/>
              </a:lnTo>
              <a:lnTo>
                <a:pt x="7219907" y="8139871"/>
              </a:lnTo>
              <a:lnTo>
                <a:pt x="7219907" y="3562810"/>
              </a:lnTo>
              <a:lnTo>
                <a:pt x="4052268" y="0"/>
              </a:lnTo>
              <a:close/>
            </a:path>
          </a:pathLst>
        </a:custGeom>
        <a:solidFill>
          <a:schemeClr val="bg2"/>
        </a:solidFill>
        <a:ln w="15913" cap="flat">
          <a:noFill/>
          <a:prstDash val="solid"/>
          <a:round/>
        </a:ln>
      </xdr:spPr>
      <xdr:txBody>
        <a:bodyPr wrap="square" rtlCol="0" anchor="ct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fr-FR" sz="351">
            <a:latin typeface="Arial" panose="020B0604020202020204" pitchFamily="34" charset="0"/>
            <a:cs typeface="Arial" panose="020B0604020202020204" pitchFamily="34" charset="0"/>
          </a:endParaRPr>
        </a:p>
      </xdr:txBody>
    </xdr:sp>
    <xdr:clientData/>
  </xdr:twoCellAnchor>
  <xdr:oneCellAnchor>
    <xdr:from>
      <xdr:col>0</xdr:col>
      <xdr:colOff>323290</xdr:colOff>
      <xdr:row>1</xdr:row>
      <xdr:rowOff>92824</xdr:rowOff>
    </xdr:from>
    <xdr:ext cx="974932" cy="1106986"/>
    <xdr:pic>
      <xdr:nvPicPr>
        <xdr:cNvPr id="3" name="Image 2">
          <a:extLst>
            <a:ext uri="{FF2B5EF4-FFF2-40B4-BE49-F238E27FC236}">
              <a16:creationId xmlns:a16="http://schemas.microsoft.com/office/drawing/2014/main" id="{95596EFA-2FD6-4E31-9746-FE27865C4A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290" y="283324"/>
          <a:ext cx="974932" cy="110698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xdr:rowOff>
    </xdr:from>
    <xdr:to>
      <xdr:col>3</xdr:col>
      <xdr:colOff>89297</xdr:colOff>
      <xdr:row>14</xdr:row>
      <xdr:rowOff>19844</xdr:rowOff>
    </xdr:to>
    <xdr:sp macro="" textlink="">
      <xdr:nvSpPr>
        <xdr:cNvPr id="2" name="Forme libre : forme 1">
          <a:extLst>
            <a:ext uri="{FF2B5EF4-FFF2-40B4-BE49-F238E27FC236}">
              <a16:creationId xmlns:a16="http://schemas.microsoft.com/office/drawing/2014/main" id="{4DF3EAF5-84F9-46D1-8501-695D675DF8A5}"/>
            </a:ext>
          </a:extLst>
        </xdr:cNvPr>
        <xdr:cNvSpPr/>
      </xdr:nvSpPr>
      <xdr:spPr>
        <a:xfrm>
          <a:off x="0" y="1"/>
          <a:ext cx="6747272" cy="3667918"/>
        </a:xfrm>
        <a:custGeom>
          <a:avLst/>
          <a:gdLst>
            <a:gd name="connsiteX0" fmla="*/ 4052268 w 7219906"/>
            <a:gd name="connsiteY0" fmla="*/ 0 h 8139870"/>
            <a:gd name="connsiteX1" fmla="*/ 0 w 7219906"/>
            <a:gd name="connsiteY1" fmla="*/ 0 h 8139870"/>
            <a:gd name="connsiteX2" fmla="*/ 0 w 7219906"/>
            <a:gd name="connsiteY2" fmla="*/ 4577043 h 8139870"/>
            <a:gd name="connsiteX3" fmla="*/ 3167671 w 7219906"/>
            <a:gd name="connsiteY3" fmla="*/ 8139871 h 8139870"/>
            <a:gd name="connsiteX4" fmla="*/ 7219907 w 7219906"/>
            <a:gd name="connsiteY4" fmla="*/ 8139871 h 8139870"/>
            <a:gd name="connsiteX5" fmla="*/ 7219907 w 7219906"/>
            <a:gd name="connsiteY5" fmla="*/ 3562810 h 8139870"/>
            <a:gd name="connsiteX6" fmla="*/ 4052268 w 7219906"/>
            <a:gd name="connsiteY6" fmla="*/ 0 h 813987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219906" h="8139870">
              <a:moveTo>
                <a:pt x="4052268" y="0"/>
              </a:moveTo>
              <a:lnTo>
                <a:pt x="0" y="0"/>
              </a:lnTo>
              <a:lnTo>
                <a:pt x="0" y="4577043"/>
              </a:lnTo>
              <a:lnTo>
                <a:pt x="3167671" y="8139871"/>
              </a:lnTo>
              <a:lnTo>
                <a:pt x="7219907" y="8139871"/>
              </a:lnTo>
              <a:lnTo>
                <a:pt x="7219907" y="3562810"/>
              </a:lnTo>
              <a:lnTo>
                <a:pt x="4052268" y="0"/>
              </a:lnTo>
              <a:close/>
            </a:path>
          </a:pathLst>
        </a:custGeom>
        <a:solidFill>
          <a:schemeClr val="bg2"/>
        </a:solidFill>
        <a:ln w="15913" cap="flat">
          <a:noFill/>
          <a:prstDash val="solid"/>
          <a:round/>
        </a:ln>
      </xdr:spPr>
      <xdr:txBody>
        <a:bodyPr wrap="square" rtlCol="0" anchor="ct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fr-FR" sz="351">
            <a:latin typeface="Arial" panose="020B0604020202020204" pitchFamily="34" charset="0"/>
            <a:cs typeface="Arial" panose="020B0604020202020204" pitchFamily="34" charset="0"/>
          </a:endParaRPr>
        </a:p>
      </xdr:txBody>
    </xdr:sp>
    <xdr:clientData/>
  </xdr:twoCellAnchor>
  <xdr:oneCellAnchor>
    <xdr:from>
      <xdr:col>0</xdr:col>
      <xdr:colOff>102583</xdr:colOff>
      <xdr:row>1</xdr:row>
      <xdr:rowOff>3463</xdr:rowOff>
    </xdr:from>
    <xdr:ext cx="1091706" cy="1190840"/>
    <xdr:pic>
      <xdr:nvPicPr>
        <xdr:cNvPr id="3" name="Image 2">
          <a:extLst>
            <a:ext uri="{FF2B5EF4-FFF2-40B4-BE49-F238E27FC236}">
              <a16:creationId xmlns:a16="http://schemas.microsoft.com/office/drawing/2014/main" id="{124F2436-96CB-4DF7-90CE-9ED1B4BD6D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583" y="193963"/>
          <a:ext cx="1091706" cy="11908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30238</xdr:colOff>
      <xdr:row>9</xdr:row>
      <xdr:rowOff>45357</xdr:rowOff>
    </xdr:to>
    <xdr:sp macro="" textlink="">
      <xdr:nvSpPr>
        <xdr:cNvPr id="2" name="Forme libre : forme 1">
          <a:extLst>
            <a:ext uri="{FF2B5EF4-FFF2-40B4-BE49-F238E27FC236}">
              <a16:creationId xmlns:a16="http://schemas.microsoft.com/office/drawing/2014/main" id="{C24644B9-982A-4917-9BD4-E92BAD3B9812}"/>
            </a:ext>
          </a:extLst>
        </xdr:cNvPr>
        <xdr:cNvSpPr/>
      </xdr:nvSpPr>
      <xdr:spPr>
        <a:xfrm>
          <a:off x="0" y="0"/>
          <a:ext cx="1592338" cy="2740932"/>
        </a:xfrm>
        <a:custGeom>
          <a:avLst/>
          <a:gdLst>
            <a:gd name="connsiteX0" fmla="*/ 4052268 w 7219906"/>
            <a:gd name="connsiteY0" fmla="*/ 0 h 8139870"/>
            <a:gd name="connsiteX1" fmla="*/ 0 w 7219906"/>
            <a:gd name="connsiteY1" fmla="*/ 0 h 8139870"/>
            <a:gd name="connsiteX2" fmla="*/ 0 w 7219906"/>
            <a:gd name="connsiteY2" fmla="*/ 4577043 h 8139870"/>
            <a:gd name="connsiteX3" fmla="*/ 3167671 w 7219906"/>
            <a:gd name="connsiteY3" fmla="*/ 8139871 h 8139870"/>
            <a:gd name="connsiteX4" fmla="*/ 7219907 w 7219906"/>
            <a:gd name="connsiteY4" fmla="*/ 8139871 h 8139870"/>
            <a:gd name="connsiteX5" fmla="*/ 7219907 w 7219906"/>
            <a:gd name="connsiteY5" fmla="*/ 3562810 h 8139870"/>
            <a:gd name="connsiteX6" fmla="*/ 4052268 w 7219906"/>
            <a:gd name="connsiteY6" fmla="*/ 0 h 813987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219906" h="8139870">
              <a:moveTo>
                <a:pt x="4052268" y="0"/>
              </a:moveTo>
              <a:lnTo>
                <a:pt x="0" y="0"/>
              </a:lnTo>
              <a:lnTo>
                <a:pt x="0" y="4577043"/>
              </a:lnTo>
              <a:lnTo>
                <a:pt x="3167671" y="8139871"/>
              </a:lnTo>
              <a:lnTo>
                <a:pt x="7219907" y="8139871"/>
              </a:lnTo>
              <a:lnTo>
                <a:pt x="7219907" y="3562810"/>
              </a:lnTo>
              <a:lnTo>
                <a:pt x="4052268" y="0"/>
              </a:lnTo>
              <a:close/>
            </a:path>
          </a:pathLst>
        </a:custGeom>
        <a:solidFill>
          <a:schemeClr val="bg2"/>
        </a:solidFill>
        <a:ln w="15913" cap="flat">
          <a:noFill/>
          <a:prstDash val="solid"/>
          <a:round/>
        </a:ln>
      </xdr:spPr>
      <xdr:txBody>
        <a:bodyPr wrap="square" rtlCol="0" anchor="ct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fr-FR" sz="351">
            <a:latin typeface="Arial" panose="020B0604020202020204" pitchFamily="34" charset="0"/>
            <a:cs typeface="Arial" panose="020B0604020202020204" pitchFamily="34" charset="0"/>
          </a:endParaRPr>
        </a:p>
      </xdr:txBody>
    </xdr:sp>
    <xdr:clientData/>
  </xdr:twoCellAnchor>
  <xdr:oneCellAnchor>
    <xdr:from>
      <xdr:col>0</xdr:col>
      <xdr:colOff>159247</xdr:colOff>
      <xdr:row>0</xdr:row>
      <xdr:rowOff>125010</xdr:rowOff>
    </xdr:from>
    <xdr:ext cx="1110754" cy="1223570"/>
    <xdr:pic>
      <xdr:nvPicPr>
        <xdr:cNvPr id="3" name="Image 2">
          <a:extLst>
            <a:ext uri="{FF2B5EF4-FFF2-40B4-BE49-F238E27FC236}">
              <a16:creationId xmlns:a16="http://schemas.microsoft.com/office/drawing/2014/main" id="{9C41DF95-8F29-4D5C-B9CE-261CD37A66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9247" y="125010"/>
          <a:ext cx="1110754" cy="122357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111125</xdr:colOff>
      <xdr:row>14</xdr:row>
      <xdr:rowOff>161924</xdr:rowOff>
    </xdr:to>
    <xdr:sp macro="" textlink="">
      <xdr:nvSpPr>
        <xdr:cNvPr id="2" name="Forme libre : forme 1">
          <a:extLst>
            <a:ext uri="{FF2B5EF4-FFF2-40B4-BE49-F238E27FC236}">
              <a16:creationId xmlns:a16="http://schemas.microsoft.com/office/drawing/2014/main" id="{6CA8A3A4-DB7A-44B1-952D-D6860CC1A19D}"/>
            </a:ext>
          </a:extLst>
        </xdr:cNvPr>
        <xdr:cNvSpPr/>
      </xdr:nvSpPr>
      <xdr:spPr>
        <a:xfrm>
          <a:off x="0" y="0"/>
          <a:ext cx="4806950" cy="3809999"/>
        </a:xfrm>
        <a:custGeom>
          <a:avLst/>
          <a:gdLst>
            <a:gd name="connsiteX0" fmla="*/ 4052268 w 7219906"/>
            <a:gd name="connsiteY0" fmla="*/ 0 h 8139870"/>
            <a:gd name="connsiteX1" fmla="*/ 0 w 7219906"/>
            <a:gd name="connsiteY1" fmla="*/ 0 h 8139870"/>
            <a:gd name="connsiteX2" fmla="*/ 0 w 7219906"/>
            <a:gd name="connsiteY2" fmla="*/ 4577043 h 8139870"/>
            <a:gd name="connsiteX3" fmla="*/ 3167671 w 7219906"/>
            <a:gd name="connsiteY3" fmla="*/ 8139871 h 8139870"/>
            <a:gd name="connsiteX4" fmla="*/ 7219907 w 7219906"/>
            <a:gd name="connsiteY4" fmla="*/ 8139871 h 8139870"/>
            <a:gd name="connsiteX5" fmla="*/ 7219907 w 7219906"/>
            <a:gd name="connsiteY5" fmla="*/ 3562810 h 8139870"/>
            <a:gd name="connsiteX6" fmla="*/ 4052268 w 7219906"/>
            <a:gd name="connsiteY6" fmla="*/ 0 h 813987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219906" h="8139870">
              <a:moveTo>
                <a:pt x="4052268" y="0"/>
              </a:moveTo>
              <a:lnTo>
                <a:pt x="0" y="0"/>
              </a:lnTo>
              <a:lnTo>
                <a:pt x="0" y="4577043"/>
              </a:lnTo>
              <a:lnTo>
                <a:pt x="3167671" y="8139871"/>
              </a:lnTo>
              <a:lnTo>
                <a:pt x="7219907" y="8139871"/>
              </a:lnTo>
              <a:lnTo>
                <a:pt x="7219907" y="3562810"/>
              </a:lnTo>
              <a:lnTo>
                <a:pt x="4052268" y="0"/>
              </a:lnTo>
              <a:close/>
            </a:path>
          </a:pathLst>
        </a:custGeom>
        <a:solidFill>
          <a:schemeClr val="bg2"/>
        </a:solidFill>
        <a:ln w="15913" cap="flat">
          <a:noFill/>
          <a:prstDash val="solid"/>
          <a:round/>
        </a:ln>
      </xdr:spPr>
      <xdr:txBody>
        <a:bodyPr wrap="square" rtlCol="0" anchor="ct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fr-FR" sz="351">
            <a:latin typeface="Arial" panose="020B0604020202020204" pitchFamily="34" charset="0"/>
            <a:cs typeface="Arial" panose="020B0604020202020204" pitchFamily="34" charset="0"/>
          </a:endParaRPr>
        </a:p>
      </xdr:txBody>
    </xdr:sp>
    <xdr:clientData/>
  </xdr:twoCellAnchor>
  <xdr:oneCellAnchor>
    <xdr:from>
      <xdr:col>0</xdr:col>
      <xdr:colOff>143996</xdr:colOff>
      <xdr:row>1</xdr:row>
      <xdr:rowOff>11003</xdr:rowOff>
    </xdr:from>
    <xdr:ext cx="1316504" cy="1589641"/>
    <xdr:pic>
      <xdr:nvPicPr>
        <xdr:cNvPr id="3" name="Image 2">
          <a:extLst>
            <a:ext uri="{FF2B5EF4-FFF2-40B4-BE49-F238E27FC236}">
              <a16:creationId xmlns:a16="http://schemas.microsoft.com/office/drawing/2014/main" id="{A28886B9-C819-43D5-820E-2D10BDB95C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3996" y="201503"/>
          <a:ext cx="1316504" cy="1589641"/>
        </a:xfrm>
        <a:prstGeom prst="rect">
          <a:avLst/>
        </a:prstGeom>
      </xdr:spPr>
    </xdr:pic>
    <xdr:clientData/>
  </xdr:oneCellAnchor>
  <xdr:twoCellAnchor>
    <xdr:from>
      <xdr:col>0</xdr:col>
      <xdr:colOff>41413</xdr:colOff>
      <xdr:row>0</xdr:row>
      <xdr:rowOff>0</xdr:rowOff>
    </xdr:from>
    <xdr:to>
      <xdr:col>3</xdr:col>
      <xdr:colOff>152538</xdr:colOff>
      <xdr:row>14</xdr:row>
      <xdr:rowOff>165099</xdr:rowOff>
    </xdr:to>
    <xdr:sp macro="" textlink="">
      <xdr:nvSpPr>
        <xdr:cNvPr id="4" name="Forme libre : forme 3">
          <a:extLst>
            <a:ext uri="{FF2B5EF4-FFF2-40B4-BE49-F238E27FC236}">
              <a16:creationId xmlns:a16="http://schemas.microsoft.com/office/drawing/2014/main" id="{64CFE079-EB2F-487E-9258-2124B6654970}"/>
            </a:ext>
          </a:extLst>
        </xdr:cNvPr>
        <xdr:cNvSpPr/>
      </xdr:nvSpPr>
      <xdr:spPr>
        <a:xfrm>
          <a:off x="41413" y="0"/>
          <a:ext cx="4806950" cy="3813174"/>
        </a:xfrm>
        <a:custGeom>
          <a:avLst/>
          <a:gdLst>
            <a:gd name="connsiteX0" fmla="*/ 4052268 w 7219906"/>
            <a:gd name="connsiteY0" fmla="*/ 0 h 8139870"/>
            <a:gd name="connsiteX1" fmla="*/ 0 w 7219906"/>
            <a:gd name="connsiteY1" fmla="*/ 0 h 8139870"/>
            <a:gd name="connsiteX2" fmla="*/ 0 w 7219906"/>
            <a:gd name="connsiteY2" fmla="*/ 4577043 h 8139870"/>
            <a:gd name="connsiteX3" fmla="*/ 3167671 w 7219906"/>
            <a:gd name="connsiteY3" fmla="*/ 8139871 h 8139870"/>
            <a:gd name="connsiteX4" fmla="*/ 7219907 w 7219906"/>
            <a:gd name="connsiteY4" fmla="*/ 8139871 h 8139870"/>
            <a:gd name="connsiteX5" fmla="*/ 7219907 w 7219906"/>
            <a:gd name="connsiteY5" fmla="*/ 3562810 h 8139870"/>
            <a:gd name="connsiteX6" fmla="*/ 4052268 w 7219906"/>
            <a:gd name="connsiteY6" fmla="*/ 0 h 813987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219906" h="8139870">
              <a:moveTo>
                <a:pt x="4052268" y="0"/>
              </a:moveTo>
              <a:lnTo>
                <a:pt x="0" y="0"/>
              </a:lnTo>
              <a:lnTo>
                <a:pt x="0" y="4577043"/>
              </a:lnTo>
              <a:lnTo>
                <a:pt x="3167671" y="8139871"/>
              </a:lnTo>
              <a:lnTo>
                <a:pt x="7219907" y="8139871"/>
              </a:lnTo>
              <a:lnTo>
                <a:pt x="7219907" y="3562810"/>
              </a:lnTo>
              <a:lnTo>
                <a:pt x="4052268" y="0"/>
              </a:lnTo>
              <a:close/>
            </a:path>
          </a:pathLst>
        </a:custGeom>
        <a:solidFill>
          <a:schemeClr val="bg2"/>
        </a:solidFill>
        <a:ln w="15913" cap="flat">
          <a:noFill/>
          <a:prstDash val="solid"/>
          <a:round/>
        </a:ln>
      </xdr:spPr>
      <xdr:txBody>
        <a:bodyPr wrap="square" rtlCol="0" anchor="ct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fr-FR" sz="351">
            <a:latin typeface="Arial" panose="020B0604020202020204" pitchFamily="34" charset="0"/>
            <a:cs typeface="Arial" panose="020B0604020202020204" pitchFamily="34" charset="0"/>
          </a:endParaRPr>
        </a:p>
      </xdr:txBody>
    </xdr:sp>
    <xdr:clientData/>
  </xdr:twoCellAnchor>
  <xdr:oneCellAnchor>
    <xdr:from>
      <xdr:col>0</xdr:col>
      <xdr:colOff>143996</xdr:colOff>
      <xdr:row>1</xdr:row>
      <xdr:rowOff>1478</xdr:rowOff>
    </xdr:from>
    <xdr:ext cx="1457308" cy="1589641"/>
    <xdr:pic>
      <xdr:nvPicPr>
        <xdr:cNvPr id="5" name="Image 4">
          <a:extLst>
            <a:ext uri="{FF2B5EF4-FFF2-40B4-BE49-F238E27FC236}">
              <a16:creationId xmlns:a16="http://schemas.microsoft.com/office/drawing/2014/main" id="{F876CD02-4DF3-40E2-A7EA-94DFEF25B4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3996" y="191978"/>
          <a:ext cx="1457308" cy="1589641"/>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2</xdr:col>
      <xdr:colOff>431800</xdr:colOff>
      <xdr:row>5</xdr:row>
      <xdr:rowOff>25401</xdr:rowOff>
    </xdr:from>
    <xdr:ext cx="1329202" cy="1219200"/>
    <xdr:pic>
      <xdr:nvPicPr>
        <xdr:cNvPr id="14" name="Image 13">
          <a:extLst>
            <a:ext uri="{FF2B5EF4-FFF2-40B4-BE49-F238E27FC236}">
              <a16:creationId xmlns:a16="http://schemas.microsoft.com/office/drawing/2014/main" id="{30BF723F-5A64-4F43-84AD-55F67EDCE534}"/>
            </a:ext>
          </a:extLst>
        </xdr:cNvPr>
        <xdr:cNvPicPr>
          <a:picLocks noChangeAspect="1"/>
        </xdr:cNvPicPr>
      </xdr:nvPicPr>
      <xdr:blipFill>
        <a:blip xmlns:r="http://schemas.openxmlformats.org/officeDocument/2006/relationships" r:embed="rId1"/>
        <a:stretch>
          <a:fillRect/>
        </a:stretch>
      </xdr:blipFill>
      <xdr:spPr>
        <a:xfrm>
          <a:off x="898525" y="3502026"/>
          <a:ext cx="1329202" cy="1219200"/>
        </a:xfrm>
        <a:prstGeom prst="rect">
          <a:avLst/>
        </a:prstGeom>
      </xdr:spPr>
    </xdr:pic>
    <xdr:clientData/>
  </xdr:oneCellAnchor>
  <xdr:oneCellAnchor>
    <xdr:from>
      <xdr:col>11</xdr:col>
      <xdr:colOff>593354</xdr:colOff>
      <xdr:row>4</xdr:row>
      <xdr:rowOff>38677</xdr:rowOff>
    </xdr:from>
    <xdr:ext cx="914400" cy="868137"/>
    <xdr:pic>
      <xdr:nvPicPr>
        <xdr:cNvPr id="15" name="Graphique 14" descr="Cible avec un remplissage uni">
          <a:extLst>
            <a:ext uri="{FF2B5EF4-FFF2-40B4-BE49-F238E27FC236}">
              <a16:creationId xmlns:a16="http://schemas.microsoft.com/office/drawing/2014/main" id="{E7F6A9F5-4382-4B36-8C13-40E10C2418A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2642479" y="2248477"/>
          <a:ext cx="914400" cy="868137"/>
        </a:xfrm>
        <a:prstGeom prst="rect">
          <a:avLst/>
        </a:prstGeom>
      </xdr:spPr>
    </xdr:pic>
    <xdr:clientData/>
  </xdr:oneCellAnchor>
  <xdr:oneCellAnchor>
    <xdr:from>
      <xdr:col>13</xdr:col>
      <xdr:colOff>668564</xdr:colOff>
      <xdr:row>4</xdr:row>
      <xdr:rowOff>152400</xdr:rowOff>
    </xdr:from>
    <xdr:ext cx="914400" cy="898071"/>
    <xdr:pic>
      <xdr:nvPicPr>
        <xdr:cNvPr id="16" name="Graphique 15" descr="Poignée de main contour">
          <a:extLst>
            <a:ext uri="{FF2B5EF4-FFF2-40B4-BE49-F238E27FC236}">
              <a16:creationId xmlns:a16="http://schemas.microsoft.com/office/drawing/2014/main" id="{60927E36-46A3-4B14-B345-7C6E3A900F4C}"/>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4965589" y="2362200"/>
          <a:ext cx="914400" cy="898071"/>
        </a:xfrm>
        <a:prstGeom prst="rect">
          <a:avLst/>
        </a:prstGeom>
      </xdr:spPr>
    </xdr:pic>
    <xdr:clientData/>
  </xdr:oneCellAnchor>
  <xdr:twoCellAnchor>
    <xdr:from>
      <xdr:col>0</xdr:col>
      <xdr:colOff>0</xdr:colOff>
      <xdr:row>0</xdr:row>
      <xdr:rowOff>0</xdr:rowOff>
    </xdr:from>
    <xdr:to>
      <xdr:col>3</xdr:col>
      <xdr:colOff>785090</xdr:colOff>
      <xdr:row>4</xdr:row>
      <xdr:rowOff>750454</xdr:rowOff>
    </xdr:to>
    <xdr:sp macro="" textlink="">
      <xdr:nvSpPr>
        <xdr:cNvPr id="17" name="Forme libre : forme 16">
          <a:extLst>
            <a:ext uri="{FF2B5EF4-FFF2-40B4-BE49-F238E27FC236}">
              <a16:creationId xmlns:a16="http://schemas.microsoft.com/office/drawing/2014/main" id="{EE35E087-6904-42AB-B83B-7EADF6FC7FB5}"/>
            </a:ext>
          </a:extLst>
        </xdr:cNvPr>
        <xdr:cNvSpPr/>
      </xdr:nvSpPr>
      <xdr:spPr>
        <a:xfrm>
          <a:off x="0" y="0"/>
          <a:ext cx="3747365" cy="2960254"/>
        </a:xfrm>
        <a:custGeom>
          <a:avLst/>
          <a:gdLst>
            <a:gd name="connsiteX0" fmla="*/ 4052268 w 7219906"/>
            <a:gd name="connsiteY0" fmla="*/ 0 h 8139870"/>
            <a:gd name="connsiteX1" fmla="*/ 0 w 7219906"/>
            <a:gd name="connsiteY1" fmla="*/ 0 h 8139870"/>
            <a:gd name="connsiteX2" fmla="*/ 0 w 7219906"/>
            <a:gd name="connsiteY2" fmla="*/ 4577043 h 8139870"/>
            <a:gd name="connsiteX3" fmla="*/ 3167671 w 7219906"/>
            <a:gd name="connsiteY3" fmla="*/ 8139871 h 8139870"/>
            <a:gd name="connsiteX4" fmla="*/ 7219907 w 7219906"/>
            <a:gd name="connsiteY4" fmla="*/ 8139871 h 8139870"/>
            <a:gd name="connsiteX5" fmla="*/ 7219907 w 7219906"/>
            <a:gd name="connsiteY5" fmla="*/ 3562810 h 8139870"/>
            <a:gd name="connsiteX6" fmla="*/ 4052268 w 7219906"/>
            <a:gd name="connsiteY6" fmla="*/ 0 h 813987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219906" h="8139870">
              <a:moveTo>
                <a:pt x="4052268" y="0"/>
              </a:moveTo>
              <a:lnTo>
                <a:pt x="0" y="0"/>
              </a:lnTo>
              <a:lnTo>
                <a:pt x="0" y="4577043"/>
              </a:lnTo>
              <a:lnTo>
                <a:pt x="3167671" y="8139871"/>
              </a:lnTo>
              <a:lnTo>
                <a:pt x="7219907" y="8139871"/>
              </a:lnTo>
              <a:lnTo>
                <a:pt x="7219907" y="3562810"/>
              </a:lnTo>
              <a:lnTo>
                <a:pt x="4052268" y="0"/>
              </a:lnTo>
              <a:close/>
            </a:path>
          </a:pathLst>
        </a:custGeom>
        <a:solidFill>
          <a:schemeClr val="bg2"/>
        </a:solidFill>
        <a:ln w="15913" cap="flat">
          <a:noFill/>
          <a:prstDash val="solid"/>
          <a:round/>
        </a:ln>
      </xdr:spPr>
      <xdr:txBody>
        <a:bodyPr wrap="square" rtlCol="0" anchor="ct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fr-FR" sz="351">
            <a:latin typeface="Arial" panose="020B0604020202020204" pitchFamily="34" charset="0"/>
            <a:cs typeface="Arial" panose="020B0604020202020204" pitchFamily="34" charset="0"/>
          </a:endParaRPr>
        </a:p>
      </xdr:txBody>
    </xdr:sp>
    <xdr:clientData/>
  </xdr:twoCellAnchor>
  <xdr:oneCellAnchor>
    <xdr:from>
      <xdr:col>1</xdr:col>
      <xdr:colOff>79492</xdr:colOff>
      <xdr:row>0</xdr:row>
      <xdr:rowOff>123208</xdr:rowOff>
    </xdr:from>
    <xdr:ext cx="1457308" cy="1589641"/>
    <xdr:pic>
      <xdr:nvPicPr>
        <xdr:cNvPr id="18" name="Image 17">
          <a:extLst>
            <a:ext uri="{FF2B5EF4-FFF2-40B4-BE49-F238E27FC236}">
              <a16:creationId xmlns:a16="http://schemas.microsoft.com/office/drawing/2014/main" id="{600E5EC1-9DAF-40E5-A207-FD933CF052B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79517" y="123208"/>
          <a:ext cx="1457308" cy="1589641"/>
        </a:xfrm>
        <a:prstGeom prst="rect">
          <a:avLst/>
        </a:prstGeom>
      </xdr:spPr>
    </xdr:pic>
    <xdr:clientData/>
  </xdr:oneCellAnchor>
  <xdr:oneCellAnchor>
    <xdr:from>
      <xdr:col>7</xdr:col>
      <xdr:colOff>164523</xdr:colOff>
      <xdr:row>13</xdr:row>
      <xdr:rowOff>161925</xdr:rowOff>
    </xdr:from>
    <xdr:ext cx="914400" cy="868137"/>
    <xdr:pic>
      <xdr:nvPicPr>
        <xdr:cNvPr id="19" name="Graphique 18" descr="Cible avec un remplissage uni">
          <a:extLst>
            <a:ext uri="{FF2B5EF4-FFF2-40B4-BE49-F238E27FC236}">
              <a16:creationId xmlns:a16="http://schemas.microsoft.com/office/drawing/2014/main" id="{0F628699-081B-48D1-B5C9-9990A3475D6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717848" y="9991725"/>
          <a:ext cx="914400" cy="868137"/>
        </a:xfrm>
        <a:prstGeom prst="rect">
          <a:avLst/>
        </a:prstGeom>
      </xdr:spPr>
    </xdr:pic>
    <xdr:clientData/>
  </xdr:oneCellAnchor>
  <xdr:oneCellAnchor>
    <xdr:from>
      <xdr:col>7</xdr:col>
      <xdr:colOff>259773</xdr:colOff>
      <xdr:row>14</xdr:row>
      <xdr:rowOff>34637</xdr:rowOff>
    </xdr:from>
    <xdr:ext cx="914400" cy="868137"/>
    <xdr:pic>
      <xdr:nvPicPr>
        <xdr:cNvPr id="20" name="Graphique 19" descr="Cible avec un remplissage uni">
          <a:extLst>
            <a:ext uri="{FF2B5EF4-FFF2-40B4-BE49-F238E27FC236}">
              <a16:creationId xmlns:a16="http://schemas.microsoft.com/office/drawing/2014/main" id="{139E9DF3-F253-4E5A-BA14-431D8D9DBB8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813098" y="10969337"/>
          <a:ext cx="914400" cy="868137"/>
        </a:xfrm>
        <a:prstGeom prst="rect">
          <a:avLst/>
        </a:prstGeom>
      </xdr:spPr>
    </xdr:pic>
    <xdr:clientData/>
  </xdr:oneCellAnchor>
  <xdr:oneCellAnchor>
    <xdr:from>
      <xdr:col>9</xdr:col>
      <xdr:colOff>173182</xdr:colOff>
      <xdr:row>14</xdr:row>
      <xdr:rowOff>848591</xdr:rowOff>
    </xdr:from>
    <xdr:ext cx="914400" cy="868137"/>
    <xdr:pic>
      <xdr:nvPicPr>
        <xdr:cNvPr id="21" name="Graphique 20" descr="Cible avec un remplissage uni">
          <a:extLst>
            <a:ext uri="{FF2B5EF4-FFF2-40B4-BE49-F238E27FC236}">
              <a16:creationId xmlns:a16="http://schemas.microsoft.com/office/drawing/2014/main" id="{D000FE10-0DFD-420E-9582-274B4E88414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74407" y="11783291"/>
          <a:ext cx="914400" cy="868137"/>
        </a:xfrm>
        <a:prstGeom prst="rect">
          <a:avLst/>
        </a:prstGeom>
      </xdr:spPr>
    </xdr:pic>
    <xdr:clientData/>
  </xdr:oneCellAnchor>
  <xdr:oneCellAnchor>
    <xdr:from>
      <xdr:col>11</xdr:col>
      <xdr:colOff>204644</xdr:colOff>
      <xdr:row>14</xdr:row>
      <xdr:rowOff>48780</xdr:rowOff>
    </xdr:from>
    <xdr:ext cx="914400" cy="868137"/>
    <xdr:pic>
      <xdr:nvPicPr>
        <xdr:cNvPr id="22" name="Graphique 21" descr="Cible avec un remplissage uni">
          <a:extLst>
            <a:ext uri="{FF2B5EF4-FFF2-40B4-BE49-F238E27FC236}">
              <a16:creationId xmlns:a16="http://schemas.microsoft.com/office/drawing/2014/main" id="{3606430A-0EA3-47AF-9C8C-7007388B58E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2253769" y="10983480"/>
          <a:ext cx="914400" cy="868137"/>
        </a:xfrm>
        <a:prstGeom prst="rect">
          <a:avLst/>
        </a:prstGeom>
      </xdr:spPr>
    </xdr:pic>
    <xdr:clientData/>
  </xdr:oneCellAnchor>
  <xdr:oneCellAnchor>
    <xdr:from>
      <xdr:col>11</xdr:col>
      <xdr:colOff>190501</xdr:colOff>
      <xdr:row>15</xdr:row>
      <xdr:rowOff>17318</xdr:rowOff>
    </xdr:from>
    <xdr:ext cx="914400" cy="868137"/>
    <xdr:pic>
      <xdr:nvPicPr>
        <xdr:cNvPr id="23" name="Graphique 22" descr="Cible avec un remplissage uni">
          <a:extLst>
            <a:ext uri="{FF2B5EF4-FFF2-40B4-BE49-F238E27FC236}">
              <a16:creationId xmlns:a16="http://schemas.microsoft.com/office/drawing/2014/main" id="{56996C9B-835E-4388-80C4-5F210303B70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2239626" y="11837843"/>
          <a:ext cx="914400" cy="868137"/>
        </a:xfrm>
        <a:prstGeom prst="rect">
          <a:avLst/>
        </a:prstGeom>
      </xdr:spPr>
    </xdr:pic>
    <xdr:clientData/>
  </xdr:oneCellAnchor>
  <xdr:oneCellAnchor>
    <xdr:from>
      <xdr:col>13</xdr:col>
      <xdr:colOff>207819</xdr:colOff>
      <xdr:row>13</xdr:row>
      <xdr:rowOff>17318</xdr:rowOff>
    </xdr:from>
    <xdr:ext cx="914400" cy="868137"/>
    <xdr:pic>
      <xdr:nvPicPr>
        <xdr:cNvPr id="24" name="Graphique 23" descr="Cible avec un remplissage uni">
          <a:extLst>
            <a:ext uri="{FF2B5EF4-FFF2-40B4-BE49-F238E27FC236}">
              <a16:creationId xmlns:a16="http://schemas.microsoft.com/office/drawing/2014/main" id="{46C7CE03-AF2E-4BE1-AD3E-DCD799B7F16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4504844" y="9847118"/>
          <a:ext cx="914400" cy="868137"/>
        </a:xfrm>
        <a:prstGeom prst="rect">
          <a:avLst/>
        </a:prstGeom>
      </xdr:spPr>
    </xdr:pic>
    <xdr:clientData/>
  </xdr:oneCellAnchor>
  <xdr:oneCellAnchor>
    <xdr:from>
      <xdr:col>13</xdr:col>
      <xdr:colOff>207819</xdr:colOff>
      <xdr:row>14</xdr:row>
      <xdr:rowOff>17318</xdr:rowOff>
    </xdr:from>
    <xdr:ext cx="914400" cy="868137"/>
    <xdr:pic>
      <xdr:nvPicPr>
        <xdr:cNvPr id="25" name="Graphique 24" descr="Cible avec un remplissage uni">
          <a:extLst>
            <a:ext uri="{FF2B5EF4-FFF2-40B4-BE49-F238E27FC236}">
              <a16:creationId xmlns:a16="http://schemas.microsoft.com/office/drawing/2014/main" id="{DBFA5ED5-3C2D-4BB4-826A-DF27A085CB8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4504844" y="10952018"/>
          <a:ext cx="914400" cy="868137"/>
        </a:xfrm>
        <a:prstGeom prst="rect">
          <a:avLst/>
        </a:prstGeom>
      </xdr:spPr>
    </xdr:pic>
    <xdr:clientData/>
  </xdr:oneCellAnchor>
  <xdr:oneCellAnchor>
    <xdr:from>
      <xdr:col>14</xdr:col>
      <xdr:colOff>173183</xdr:colOff>
      <xdr:row>15</xdr:row>
      <xdr:rowOff>869084</xdr:rowOff>
    </xdr:from>
    <xdr:ext cx="914400" cy="868137"/>
    <xdr:pic>
      <xdr:nvPicPr>
        <xdr:cNvPr id="26" name="Graphique 25" descr="Cible avec un remplissage uni">
          <a:extLst>
            <a:ext uri="{FF2B5EF4-FFF2-40B4-BE49-F238E27FC236}">
              <a16:creationId xmlns:a16="http://schemas.microsoft.com/office/drawing/2014/main" id="{0DA3C0B4-D85B-4A50-B9C7-E396869835D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5594158" y="12689609"/>
          <a:ext cx="914400" cy="868137"/>
        </a:xfrm>
        <a:prstGeom prst="rect">
          <a:avLst/>
        </a:prstGeom>
      </xdr:spPr>
    </xdr:pic>
    <xdr:clientData/>
  </xdr:oneCellAnchor>
  <xdr:oneCellAnchor>
    <xdr:from>
      <xdr:col>14</xdr:col>
      <xdr:colOff>173183</xdr:colOff>
      <xdr:row>17</xdr:row>
      <xdr:rowOff>17318</xdr:rowOff>
    </xdr:from>
    <xdr:ext cx="914400" cy="868137"/>
    <xdr:pic>
      <xdr:nvPicPr>
        <xdr:cNvPr id="27" name="Graphique 26" descr="Cible avec un remplissage uni">
          <a:extLst>
            <a:ext uri="{FF2B5EF4-FFF2-40B4-BE49-F238E27FC236}">
              <a16:creationId xmlns:a16="http://schemas.microsoft.com/office/drawing/2014/main" id="{0DC62088-C733-4DE2-92CA-44290B2E384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5594158" y="13609493"/>
          <a:ext cx="914400" cy="868137"/>
        </a:xfrm>
        <a:prstGeom prst="rect">
          <a:avLst/>
        </a:prstGeom>
      </xdr:spPr>
    </xdr:pic>
    <xdr:clientData/>
  </xdr:oneCellAnchor>
  <xdr:oneCellAnchor>
    <xdr:from>
      <xdr:col>12</xdr:col>
      <xdr:colOff>159038</xdr:colOff>
      <xdr:row>17</xdr:row>
      <xdr:rowOff>48780</xdr:rowOff>
    </xdr:from>
    <xdr:ext cx="914400" cy="898071"/>
    <xdr:pic>
      <xdr:nvPicPr>
        <xdr:cNvPr id="28" name="Graphique 27" descr="Poignée de main contour">
          <a:extLst>
            <a:ext uri="{FF2B5EF4-FFF2-40B4-BE49-F238E27FC236}">
              <a16:creationId xmlns:a16="http://schemas.microsoft.com/office/drawing/2014/main" id="{5720BE72-BFB7-42EB-B000-0480CF2AE3B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3332113" y="13640955"/>
          <a:ext cx="914400" cy="898071"/>
        </a:xfrm>
        <a:prstGeom prst="rect">
          <a:avLst/>
        </a:prstGeom>
      </xdr:spPr>
    </xdr:pic>
    <xdr:clientData/>
  </xdr:oneCellAnchor>
  <xdr:oneCellAnchor>
    <xdr:from>
      <xdr:col>4</xdr:col>
      <xdr:colOff>173182</xdr:colOff>
      <xdr:row>17</xdr:row>
      <xdr:rowOff>51954</xdr:rowOff>
    </xdr:from>
    <xdr:ext cx="914400" cy="898071"/>
    <xdr:pic>
      <xdr:nvPicPr>
        <xdr:cNvPr id="29" name="Graphique 28" descr="Poignée de main contour">
          <a:extLst>
            <a:ext uri="{FF2B5EF4-FFF2-40B4-BE49-F238E27FC236}">
              <a16:creationId xmlns:a16="http://schemas.microsoft.com/office/drawing/2014/main" id="{DAEC52B4-4523-41CA-AA97-FBE78FFDA17F}"/>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4354657" y="13644129"/>
          <a:ext cx="914400" cy="898071"/>
        </a:xfrm>
        <a:prstGeom prst="rect">
          <a:avLst/>
        </a:prstGeom>
      </xdr:spPr>
    </xdr:pic>
    <xdr:clientData/>
  </xdr:oneCellAnchor>
  <xdr:oneCellAnchor>
    <xdr:from>
      <xdr:col>5</xdr:col>
      <xdr:colOff>173182</xdr:colOff>
      <xdr:row>21</xdr:row>
      <xdr:rowOff>34637</xdr:rowOff>
    </xdr:from>
    <xdr:ext cx="914400" cy="898071"/>
    <xdr:pic>
      <xdr:nvPicPr>
        <xdr:cNvPr id="30" name="Graphique 29" descr="Poignée de main contour">
          <a:extLst>
            <a:ext uri="{FF2B5EF4-FFF2-40B4-BE49-F238E27FC236}">
              <a16:creationId xmlns:a16="http://schemas.microsoft.com/office/drawing/2014/main" id="{918AC166-66A1-4C60-9E7F-3160AC5B4B56}"/>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478607" y="17170112"/>
          <a:ext cx="914400" cy="898071"/>
        </a:xfrm>
        <a:prstGeom prst="rect">
          <a:avLst/>
        </a:prstGeom>
      </xdr:spPr>
    </xdr:pic>
    <xdr:clientData/>
  </xdr:oneCellAnchor>
  <xdr:oneCellAnchor>
    <xdr:from>
      <xdr:col>3</xdr:col>
      <xdr:colOff>173182</xdr:colOff>
      <xdr:row>23</xdr:row>
      <xdr:rowOff>0</xdr:rowOff>
    </xdr:from>
    <xdr:ext cx="914400" cy="898071"/>
    <xdr:pic>
      <xdr:nvPicPr>
        <xdr:cNvPr id="31" name="Graphique 30" descr="Poignée de main contour">
          <a:extLst>
            <a:ext uri="{FF2B5EF4-FFF2-40B4-BE49-F238E27FC236}">
              <a16:creationId xmlns:a16="http://schemas.microsoft.com/office/drawing/2014/main" id="{61885A6C-DBFA-4B9D-AFB7-E6F615297148}"/>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135457" y="18907125"/>
          <a:ext cx="914400" cy="898071"/>
        </a:xfrm>
        <a:prstGeom prst="rect">
          <a:avLst/>
        </a:prstGeom>
      </xdr:spPr>
    </xdr:pic>
    <xdr:clientData/>
  </xdr:oneCellAnchor>
  <xdr:oneCellAnchor>
    <xdr:from>
      <xdr:col>6</xdr:col>
      <xdr:colOff>155864</xdr:colOff>
      <xdr:row>22</xdr:row>
      <xdr:rowOff>17318</xdr:rowOff>
    </xdr:from>
    <xdr:ext cx="914400" cy="868137"/>
    <xdr:pic>
      <xdr:nvPicPr>
        <xdr:cNvPr id="32" name="Graphique 31" descr="Cible avec un remplissage uni">
          <a:extLst>
            <a:ext uri="{FF2B5EF4-FFF2-40B4-BE49-F238E27FC236}">
              <a16:creationId xmlns:a16="http://schemas.microsoft.com/office/drawing/2014/main" id="{ABB34D69-B295-4132-9E95-0CA728524CF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585239" y="18038618"/>
          <a:ext cx="914400" cy="868137"/>
        </a:xfrm>
        <a:prstGeom prst="rect">
          <a:avLst/>
        </a:prstGeom>
      </xdr:spPr>
    </xdr:pic>
    <xdr:clientData/>
  </xdr:oneCellAnchor>
  <xdr:oneCellAnchor>
    <xdr:from>
      <xdr:col>8</xdr:col>
      <xdr:colOff>0</xdr:colOff>
      <xdr:row>23</xdr:row>
      <xdr:rowOff>0</xdr:rowOff>
    </xdr:from>
    <xdr:ext cx="914400" cy="868137"/>
    <xdr:pic>
      <xdr:nvPicPr>
        <xdr:cNvPr id="33" name="Graphique 32" descr="Cible avec un remplissage uni">
          <a:extLst>
            <a:ext uri="{FF2B5EF4-FFF2-40B4-BE49-F238E27FC236}">
              <a16:creationId xmlns:a16="http://schemas.microsoft.com/office/drawing/2014/main" id="{961CEB3A-44A3-4E7C-9D38-705F5D12DBB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677275" y="18907125"/>
          <a:ext cx="914400" cy="868137"/>
        </a:xfrm>
        <a:prstGeom prst="rect">
          <a:avLst/>
        </a:prstGeom>
      </xdr:spPr>
    </xdr:pic>
    <xdr:clientData/>
  </xdr:oneCellAnchor>
  <xdr:oneCellAnchor>
    <xdr:from>
      <xdr:col>8</xdr:col>
      <xdr:colOff>187037</xdr:colOff>
      <xdr:row>18</xdr:row>
      <xdr:rowOff>879764</xdr:rowOff>
    </xdr:from>
    <xdr:ext cx="914400" cy="868137"/>
    <xdr:pic>
      <xdr:nvPicPr>
        <xdr:cNvPr id="34" name="Graphique 33" descr="Cible avec un remplissage uni">
          <a:extLst>
            <a:ext uri="{FF2B5EF4-FFF2-40B4-BE49-F238E27FC236}">
              <a16:creationId xmlns:a16="http://schemas.microsoft.com/office/drawing/2014/main" id="{18D87774-4E05-41F0-A5ED-13C024F2472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864312" y="15357764"/>
          <a:ext cx="914400" cy="868137"/>
        </a:xfrm>
        <a:prstGeom prst="rect">
          <a:avLst/>
        </a:prstGeom>
      </xdr:spPr>
    </xdr:pic>
    <xdr:clientData/>
  </xdr:oneCellAnchor>
  <xdr:oneCellAnchor>
    <xdr:from>
      <xdr:col>9</xdr:col>
      <xdr:colOff>0</xdr:colOff>
      <xdr:row>18</xdr:row>
      <xdr:rowOff>0</xdr:rowOff>
    </xdr:from>
    <xdr:ext cx="914400" cy="868137"/>
    <xdr:pic>
      <xdr:nvPicPr>
        <xdr:cNvPr id="35" name="Graphique 34" descr="Cible avec un remplissage uni">
          <a:extLst>
            <a:ext uri="{FF2B5EF4-FFF2-40B4-BE49-F238E27FC236}">
              <a16:creationId xmlns:a16="http://schemas.microsoft.com/office/drawing/2014/main" id="{A3DB16C4-DE47-48AA-9D04-833FA75D7E8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801225" y="14478000"/>
          <a:ext cx="914400" cy="868137"/>
        </a:xfrm>
        <a:prstGeom prst="rect">
          <a:avLst/>
        </a:prstGeom>
      </xdr:spPr>
    </xdr:pic>
    <xdr:clientData/>
  </xdr:oneCellAnchor>
  <xdr:oneCellAnchor>
    <xdr:from>
      <xdr:col>9</xdr:col>
      <xdr:colOff>0</xdr:colOff>
      <xdr:row>19</xdr:row>
      <xdr:rowOff>0</xdr:rowOff>
    </xdr:from>
    <xdr:ext cx="914400" cy="868137"/>
    <xdr:pic>
      <xdr:nvPicPr>
        <xdr:cNvPr id="36" name="Graphique 35" descr="Cible avec un remplissage uni">
          <a:extLst>
            <a:ext uri="{FF2B5EF4-FFF2-40B4-BE49-F238E27FC236}">
              <a16:creationId xmlns:a16="http://schemas.microsoft.com/office/drawing/2014/main" id="{7E6C9B46-538C-4FD3-A84F-F5BFC129E39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801225" y="15363825"/>
          <a:ext cx="914400" cy="868137"/>
        </a:xfrm>
        <a:prstGeom prst="rect">
          <a:avLst/>
        </a:prstGeom>
      </xdr:spPr>
    </xdr:pic>
    <xdr:clientData/>
  </xdr:oneCellAnchor>
  <xdr:oneCellAnchor>
    <xdr:from>
      <xdr:col>10</xdr:col>
      <xdr:colOff>83127</xdr:colOff>
      <xdr:row>19</xdr:row>
      <xdr:rowOff>31173</xdr:rowOff>
    </xdr:from>
    <xdr:ext cx="914400" cy="868137"/>
    <xdr:pic>
      <xdr:nvPicPr>
        <xdr:cNvPr id="37" name="Graphique 36" descr="Cible avec un remplissage uni">
          <a:extLst>
            <a:ext uri="{FF2B5EF4-FFF2-40B4-BE49-F238E27FC236}">
              <a16:creationId xmlns:a16="http://schemas.microsoft.com/office/drawing/2014/main" id="{DA843FB6-63CC-46D0-B2B5-B7B25E2BDBE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008302" y="15394998"/>
          <a:ext cx="914400" cy="868137"/>
        </a:xfrm>
        <a:prstGeom prst="rect">
          <a:avLst/>
        </a:prstGeom>
      </xdr:spPr>
    </xdr:pic>
    <xdr:clientData/>
  </xdr:oneCellAnchor>
  <xdr:oneCellAnchor>
    <xdr:from>
      <xdr:col>11</xdr:col>
      <xdr:colOff>173183</xdr:colOff>
      <xdr:row>20</xdr:row>
      <xdr:rowOff>69273</xdr:rowOff>
    </xdr:from>
    <xdr:ext cx="914400" cy="868137"/>
    <xdr:pic>
      <xdr:nvPicPr>
        <xdr:cNvPr id="38" name="Graphique 37" descr="Cible avec un remplissage uni">
          <a:extLst>
            <a:ext uri="{FF2B5EF4-FFF2-40B4-BE49-F238E27FC236}">
              <a16:creationId xmlns:a16="http://schemas.microsoft.com/office/drawing/2014/main" id="{80613D07-8227-452C-A50C-144C62D958C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2222308" y="16318923"/>
          <a:ext cx="914400" cy="868137"/>
        </a:xfrm>
        <a:prstGeom prst="rect">
          <a:avLst/>
        </a:prstGeom>
      </xdr:spPr>
    </xdr:pic>
    <xdr:clientData/>
  </xdr:oneCellAnchor>
  <xdr:oneCellAnchor>
    <xdr:from>
      <xdr:col>10</xdr:col>
      <xdr:colOff>121228</xdr:colOff>
      <xdr:row>20</xdr:row>
      <xdr:rowOff>0</xdr:rowOff>
    </xdr:from>
    <xdr:ext cx="914400" cy="868137"/>
    <xdr:pic>
      <xdr:nvPicPr>
        <xdr:cNvPr id="39" name="Graphique 38" descr="Cible avec un remplissage uni">
          <a:extLst>
            <a:ext uri="{FF2B5EF4-FFF2-40B4-BE49-F238E27FC236}">
              <a16:creationId xmlns:a16="http://schemas.microsoft.com/office/drawing/2014/main" id="{FABE99B6-2EDC-4E1D-8705-108623BC76B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046403" y="16249650"/>
          <a:ext cx="914400" cy="868137"/>
        </a:xfrm>
        <a:prstGeom prst="rect">
          <a:avLst/>
        </a:prstGeom>
      </xdr:spPr>
    </xdr:pic>
    <xdr:clientData/>
  </xdr:oneCellAnchor>
  <xdr:oneCellAnchor>
    <xdr:from>
      <xdr:col>10</xdr:col>
      <xdr:colOff>121227</xdr:colOff>
      <xdr:row>21</xdr:row>
      <xdr:rowOff>17319</xdr:rowOff>
    </xdr:from>
    <xdr:ext cx="914400" cy="868137"/>
    <xdr:pic>
      <xdr:nvPicPr>
        <xdr:cNvPr id="40" name="Graphique 39" descr="Cible avec un remplissage uni">
          <a:extLst>
            <a:ext uri="{FF2B5EF4-FFF2-40B4-BE49-F238E27FC236}">
              <a16:creationId xmlns:a16="http://schemas.microsoft.com/office/drawing/2014/main" id="{D0D47D16-EF27-4CD1-B93C-46BD37D8E1A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046402" y="17152794"/>
          <a:ext cx="914400" cy="868137"/>
        </a:xfrm>
        <a:prstGeom prst="rect">
          <a:avLst/>
        </a:prstGeom>
      </xdr:spPr>
    </xdr:pic>
    <xdr:clientData/>
  </xdr:oneCellAnchor>
  <xdr:oneCellAnchor>
    <xdr:from>
      <xdr:col>10</xdr:col>
      <xdr:colOff>138545</xdr:colOff>
      <xdr:row>22</xdr:row>
      <xdr:rowOff>-1</xdr:rowOff>
    </xdr:from>
    <xdr:ext cx="914400" cy="868137"/>
    <xdr:pic>
      <xdr:nvPicPr>
        <xdr:cNvPr id="41" name="Graphique 40" descr="Cible avec un remplissage uni">
          <a:extLst>
            <a:ext uri="{FF2B5EF4-FFF2-40B4-BE49-F238E27FC236}">
              <a16:creationId xmlns:a16="http://schemas.microsoft.com/office/drawing/2014/main" id="{04F87822-548D-4B9A-8069-E40B5B2E64D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063720" y="18021299"/>
          <a:ext cx="914400" cy="868137"/>
        </a:xfrm>
        <a:prstGeom prst="rect">
          <a:avLst/>
        </a:prstGeom>
      </xdr:spPr>
    </xdr:pic>
    <xdr:clientData/>
  </xdr:oneCellAnchor>
  <xdr:oneCellAnchor>
    <xdr:from>
      <xdr:col>10</xdr:col>
      <xdr:colOff>155864</xdr:colOff>
      <xdr:row>22</xdr:row>
      <xdr:rowOff>865908</xdr:rowOff>
    </xdr:from>
    <xdr:ext cx="914400" cy="868137"/>
    <xdr:pic>
      <xdr:nvPicPr>
        <xdr:cNvPr id="42" name="Graphique 41" descr="Cible avec un remplissage uni">
          <a:extLst>
            <a:ext uri="{FF2B5EF4-FFF2-40B4-BE49-F238E27FC236}">
              <a16:creationId xmlns:a16="http://schemas.microsoft.com/office/drawing/2014/main" id="{FEE65A66-EC28-4C8C-990B-B3E97FC873B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081039" y="18887208"/>
          <a:ext cx="914400" cy="868137"/>
        </a:xfrm>
        <a:prstGeom prst="rect">
          <a:avLst/>
        </a:prstGeom>
      </xdr:spPr>
    </xdr:pic>
    <xdr:clientData/>
  </xdr:oneCellAnchor>
  <xdr:oneCellAnchor>
    <xdr:from>
      <xdr:col>3</xdr:col>
      <xdr:colOff>0</xdr:colOff>
      <xdr:row>20</xdr:row>
      <xdr:rowOff>0</xdr:rowOff>
    </xdr:from>
    <xdr:ext cx="914400" cy="898071"/>
    <xdr:pic>
      <xdr:nvPicPr>
        <xdr:cNvPr id="43" name="Graphique 42" descr="Poignée de main contour">
          <a:extLst>
            <a:ext uri="{FF2B5EF4-FFF2-40B4-BE49-F238E27FC236}">
              <a16:creationId xmlns:a16="http://schemas.microsoft.com/office/drawing/2014/main" id="{9AC083F6-BD95-4994-AD10-8B3BACB336D6}"/>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962275" y="16249650"/>
          <a:ext cx="914400" cy="898071"/>
        </a:xfrm>
        <a:prstGeom prst="rect">
          <a:avLst/>
        </a:prstGeom>
      </xdr:spPr>
    </xdr:pic>
    <xdr:clientData/>
  </xdr:oneCellAnchor>
  <xdr:twoCellAnchor editAs="oneCell">
    <xdr:from>
      <xdr:col>2</xdr:col>
      <xdr:colOff>3322429</xdr:colOff>
      <xdr:row>5</xdr:row>
      <xdr:rowOff>75246</xdr:rowOff>
    </xdr:from>
    <xdr:to>
      <xdr:col>4</xdr:col>
      <xdr:colOff>13334</xdr:colOff>
      <xdr:row>5</xdr:row>
      <xdr:rowOff>1274444</xdr:rowOff>
    </xdr:to>
    <xdr:pic>
      <xdr:nvPicPr>
        <xdr:cNvPr id="44" name="Image 43">
          <a:extLst>
            <a:ext uri="{FF2B5EF4-FFF2-40B4-BE49-F238E27FC236}">
              <a16:creationId xmlns:a16="http://schemas.microsoft.com/office/drawing/2014/main" id="{D66FDF18-F6EE-4A3F-9CDD-C80120306172}"/>
            </a:ext>
          </a:extLst>
        </xdr:cNvPr>
        <xdr:cNvPicPr>
          <a:picLocks noChangeAspect="1"/>
        </xdr:cNvPicPr>
      </xdr:nvPicPr>
      <xdr:blipFill>
        <a:blip xmlns:r="http://schemas.openxmlformats.org/officeDocument/2006/relationships" r:embed="rId7"/>
        <a:stretch>
          <a:fillRect/>
        </a:stretch>
      </xdr:blipFill>
      <xdr:spPr>
        <a:xfrm>
          <a:off x="3822492" y="3575684"/>
          <a:ext cx="1302910" cy="1206818"/>
        </a:xfrm>
        <a:prstGeom prst="rect">
          <a:avLst/>
        </a:prstGeom>
      </xdr:spPr>
    </xdr:pic>
    <xdr:clientData/>
  </xdr:twoCellAnchor>
  <xdr:twoCellAnchor editAs="oneCell">
    <xdr:from>
      <xdr:col>4</xdr:col>
      <xdr:colOff>5624</xdr:colOff>
      <xdr:row>5</xdr:row>
      <xdr:rowOff>73716</xdr:rowOff>
    </xdr:from>
    <xdr:to>
      <xdr:col>5</xdr:col>
      <xdr:colOff>15612</xdr:colOff>
      <xdr:row>5</xdr:row>
      <xdr:rowOff>1274907</xdr:rowOff>
    </xdr:to>
    <xdr:pic>
      <xdr:nvPicPr>
        <xdr:cNvPr id="45" name="Image 44">
          <a:extLst>
            <a:ext uri="{FF2B5EF4-FFF2-40B4-BE49-F238E27FC236}">
              <a16:creationId xmlns:a16="http://schemas.microsoft.com/office/drawing/2014/main" id="{6747D5AA-F4F2-40E9-B6EE-C98FABCF79D8}"/>
            </a:ext>
          </a:extLst>
        </xdr:cNvPr>
        <xdr:cNvPicPr>
          <a:picLocks noChangeAspect="1"/>
        </xdr:cNvPicPr>
      </xdr:nvPicPr>
      <xdr:blipFill>
        <a:blip xmlns:r="http://schemas.openxmlformats.org/officeDocument/2006/relationships" r:embed="rId8"/>
        <a:stretch>
          <a:fillRect/>
        </a:stretch>
      </xdr:blipFill>
      <xdr:spPr>
        <a:xfrm>
          <a:off x="5104984" y="3546856"/>
          <a:ext cx="1175383" cy="1205001"/>
        </a:xfrm>
        <a:prstGeom prst="rect">
          <a:avLst/>
        </a:prstGeom>
      </xdr:spPr>
    </xdr:pic>
    <xdr:clientData/>
  </xdr:twoCellAnchor>
  <xdr:twoCellAnchor editAs="oneCell">
    <xdr:from>
      <xdr:col>6</xdr:col>
      <xdr:colOff>16194</xdr:colOff>
      <xdr:row>5</xdr:row>
      <xdr:rowOff>136135</xdr:rowOff>
    </xdr:from>
    <xdr:to>
      <xdr:col>6</xdr:col>
      <xdr:colOff>1143000</xdr:colOff>
      <xdr:row>6</xdr:row>
      <xdr:rowOff>20002</xdr:rowOff>
    </xdr:to>
    <xdr:pic>
      <xdr:nvPicPr>
        <xdr:cNvPr id="47" name="Image 46">
          <a:extLst>
            <a:ext uri="{FF2B5EF4-FFF2-40B4-BE49-F238E27FC236}">
              <a16:creationId xmlns:a16="http://schemas.microsoft.com/office/drawing/2014/main" id="{44AE7E79-F155-425E-90C8-ACB9FE466D7C}"/>
            </a:ext>
          </a:extLst>
        </xdr:cNvPr>
        <xdr:cNvPicPr>
          <a:picLocks noChangeAspect="1"/>
        </xdr:cNvPicPr>
      </xdr:nvPicPr>
      <xdr:blipFill>
        <a:blip xmlns:r="http://schemas.openxmlformats.org/officeDocument/2006/relationships" r:embed="rId9"/>
        <a:stretch>
          <a:fillRect/>
        </a:stretch>
      </xdr:blipFill>
      <xdr:spPr>
        <a:xfrm>
          <a:off x="6683694" y="3636573"/>
          <a:ext cx="1126806" cy="1173552"/>
        </a:xfrm>
        <a:prstGeom prst="rect">
          <a:avLst/>
        </a:prstGeom>
      </xdr:spPr>
    </xdr:pic>
    <xdr:clientData/>
  </xdr:twoCellAnchor>
  <xdr:twoCellAnchor editAs="oneCell">
    <xdr:from>
      <xdr:col>7</xdr:col>
      <xdr:colOff>0</xdr:colOff>
      <xdr:row>5</xdr:row>
      <xdr:rowOff>130975</xdr:rowOff>
    </xdr:from>
    <xdr:to>
      <xdr:col>8</xdr:col>
      <xdr:colOff>20001</xdr:colOff>
      <xdr:row>6</xdr:row>
      <xdr:rowOff>0</xdr:rowOff>
    </xdr:to>
    <xdr:pic>
      <xdr:nvPicPr>
        <xdr:cNvPr id="48" name="Image 47">
          <a:extLst>
            <a:ext uri="{FF2B5EF4-FFF2-40B4-BE49-F238E27FC236}">
              <a16:creationId xmlns:a16="http://schemas.microsoft.com/office/drawing/2014/main" id="{896E5AFC-FCC7-4A29-A51A-06D9AC8D95C1}"/>
            </a:ext>
          </a:extLst>
        </xdr:cNvPr>
        <xdr:cNvPicPr>
          <a:picLocks noChangeAspect="1"/>
        </xdr:cNvPicPr>
      </xdr:nvPicPr>
      <xdr:blipFill>
        <a:blip xmlns:r="http://schemas.openxmlformats.org/officeDocument/2006/relationships" r:embed="rId10"/>
        <a:stretch>
          <a:fillRect/>
        </a:stretch>
      </xdr:blipFill>
      <xdr:spPr>
        <a:xfrm>
          <a:off x="7834313" y="3631413"/>
          <a:ext cx="1190624" cy="1154900"/>
        </a:xfrm>
        <a:prstGeom prst="rect">
          <a:avLst/>
        </a:prstGeom>
      </xdr:spPr>
    </xdr:pic>
    <xdr:clientData/>
  </xdr:twoCellAnchor>
  <xdr:twoCellAnchor editAs="oneCell">
    <xdr:from>
      <xdr:col>7</xdr:col>
      <xdr:colOff>1142998</xdr:colOff>
      <xdr:row>5</xdr:row>
      <xdr:rowOff>206692</xdr:rowOff>
    </xdr:from>
    <xdr:to>
      <xdr:col>8</xdr:col>
      <xdr:colOff>1102624</xdr:colOff>
      <xdr:row>6</xdr:row>
      <xdr:rowOff>20218</xdr:rowOff>
    </xdr:to>
    <xdr:pic>
      <xdr:nvPicPr>
        <xdr:cNvPr id="49" name="Image 48">
          <a:extLst>
            <a:ext uri="{FF2B5EF4-FFF2-40B4-BE49-F238E27FC236}">
              <a16:creationId xmlns:a16="http://schemas.microsoft.com/office/drawing/2014/main" id="{D9F9F429-9076-4128-A69A-08CE6DB79E35}"/>
            </a:ext>
          </a:extLst>
        </xdr:cNvPr>
        <xdr:cNvPicPr>
          <a:picLocks noChangeAspect="1"/>
        </xdr:cNvPicPr>
      </xdr:nvPicPr>
      <xdr:blipFill>
        <a:blip xmlns:r="http://schemas.openxmlformats.org/officeDocument/2006/relationships" r:embed="rId11"/>
        <a:stretch>
          <a:fillRect/>
        </a:stretch>
      </xdr:blipFill>
      <xdr:spPr>
        <a:xfrm>
          <a:off x="8977311" y="3707130"/>
          <a:ext cx="1126439" cy="1095591"/>
        </a:xfrm>
        <a:prstGeom prst="rect">
          <a:avLst/>
        </a:prstGeom>
      </xdr:spPr>
    </xdr:pic>
    <xdr:clientData/>
  </xdr:twoCellAnchor>
  <xdr:twoCellAnchor editAs="oneCell">
    <xdr:from>
      <xdr:col>8</xdr:col>
      <xdr:colOff>1144905</xdr:colOff>
      <xdr:row>5</xdr:row>
      <xdr:rowOff>166687</xdr:rowOff>
    </xdr:from>
    <xdr:to>
      <xdr:col>9</xdr:col>
      <xdr:colOff>1126864</xdr:colOff>
      <xdr:row>6</xdr:row>
      <xdr:rowOff>56088</xdr:rowOff>
    </xdr:to>
    <xdr:pic>
      <xdr:nvPicPr>
        <xdr:cNvPr id="50" name="Image 49">
          <a:extLst>
            <a:ext uri="{FF2B5EF4-FFF2-40B4-BE49-F238E27FC236}">
              <a16:creationId xmlns:a16="http://schemas.microsoft.com/office/drawing/2014/main" id="{04072034-51BD-4D6C-ADA2-F644C477C80B}"/>
            </a:ext>
          </a:extLst>
        </xdr:cNvPr>
        <xdr:cNvPicPr>
          <a:picLocks noChangeAspect="1"/>
        </xdr:cNvPicPr>
      </xdr:nvPicPr>
      <xdr:blipFill>
        <a:blip xmlns:r="http://schemas.openxmlformats.org/officeDocument/2006/relationships" r:embed="rId12"/>
        <a:stretch>
          <a:fillRect/>
        </a:stretch>
      </xdr:blipFill>
      <xdr:spPr>
        <a:xfrm>
          <a:off x="10146030" y="3667125"/>
          <a:ext cx="1160201" cy="1179086"/>
        </a:xfrm>
        <a:prstGeom prst="rect">
          <a:avLst/>
        </a:prstGeom>
      </xdr:spPr>
    </xdr:pic>
    <xdr:clientData/>
  </xdr:twoCellAnchor>
  <xdr:twoCellAnchor editAs="oneCell">
    <xdr:from>
      <xdr:col>10</xdr:col>
      <xdr:colOff>0</xdr:colOff>
      <xdr:row>5</xdr:row>
      <xdr:rowOff>170497</xdr:rowOff>
    </xdr:from>
    <xdr:to>
      <xdr:col>11</xdr:col>
      <xdr:colOff>112074</xdr:colOff>
      <xdr:row>6</xdr:row>
      <xdr:rowOff>55244</xdr:rowOff>
    </xdr:to>
    <xdr:pic>
      <xdr:nvPicPr>
        <xdr:cNvPr id="51" name="Image 50">
          <a:extLst>
            <a:ext uri="{FF2B5EF4-FFF2-40B4-BE49-F238E27FC236}">
              <a16:creationId xmlns:a16="http://schemas.microsoft.com/office/drawing/2014/main" id="{F40E1AE4-A332-4517-AE90-D79EA9377432}"/>
            </a:ext>
          </a:extLst>
        </xdr:cNvPr>
        <xdr:cNvPicPr>
          <a:picLocks noChangeAspect="1"/>
        </xdr:cNvPicPr>
      </xdr:nvPicPr>
      <xdr:blipFill>
        <a:blip xmlns:r="http://schemas.openxmlformats.org/officeDocument/2006/relationships" r:embed="rId13"/>
        <a:stretch>
          <a:fillRect/>
        </a:stretch>
      </xdr:blipFill>
      <xdr:spPr>
        <a:xfrm>
          <a:off x="11334750" y="3670935"/>
          <a:ext cx="1278886" cy="1163002"/>
        </a:xfrm>
        <a:prstGeom prst="rect">
          <a:avLst/>
        </a:prstGeom>
      </xdr:spPr>
    </xdr:pic>
    <xdr:clientData/>
  </xdr:twoCellAnchor>
  <xdr:twoCellAnchor editAs="oneCell">
    <xdr:from>
      <xdr:col>11</xdr:col>
      <xdr:colOff>49530</xdr:colOff>
      <xdr:row>5</xdr:row>
      <xdr:rowOff>138212</xdr:rowOff>
    </xdr:from>
    <xdr:to>
      <xdr:col>12</xdr:col>
      <xdr:colOff>60006</xdr:colOff>
      <xdr:row>6</xdr:row>
      <xdr:rowOff>58725</xdr:rowOff>
    </xdr:to>
    <xdr:pic>
      <xdr:nvPicPr>
        <xdr:cNvPr id="52" name="Image 51">
          <a:extLst>
            <a:ext uri="{FF2B5EF4-FFF2-40B4-BE49-F238E27FC236}">
              <a16:creationId xmlns:a16="http://schemas.microsoft.com/office/drawing/2014/main" id="{083A8CD2-BA28-4342-A635-7EC327F6C027}"/>
            </a:ext>
          </a:extLst>
        </xdr:cNvPr>
        <xdr:cNvPicPr>
          <a:picLocks noChangeAspect="1"/>
        </xdr:cNvPicPr>
      </xdr:nvPicPr>
      <xdr:blipFill>
        <a:blip xmlns:r="http://schemas.openxmlformats.org/officeDocument/2006/relationships" r:embed="rId14"/>
        <a:stretch>
          <a:fillRect/>
        </a:stretch>
      </xdr:blipFill>
      <xdr:spPr>
        <a:xfrm>
          <a:off x="12551093" y="3638650"/>
          <a:ext cx="1188719" cy="1202578"/>
        </a:xfrm>
        <a:prstGeom prst="rect">
          <a:avLst/>
        </a:prstGeom>
      </xdr:spPr>
    </xdr:pic>
    <xdr:clientData/>
  </xdr:twoCellAnchor>
  <xdr:twoCellAnchor editAs="oneCell">
    <xdr:from>
      <xdr:col>12</xdr:col>
      <xdr:colOff>49531</xdr:colOff>
      <xdr:row>5</xdr:row>
      <xdr:rowOff>120965</xdr:rowOff>
    </xdr:from>
    <xdr:to>
      <xdr:col>12</xdr:col>
      <xdr:colOff>1143000</xdr:colOff>
      <xdr:row>6</xdr:row>
      <xdr:rowOff>92616</xdr:rowOff>
    </xdr:to>
    <xdr:pic>
      <xdr:nvPicPr>
        <xdr:cNvPr id="54" name="Image 53">
          <a:extLst>
            <a:ext uri="{FF2B5EF4-FFF2-40B4-BE49-F238E27FC236}">
              <a16:creationId xmlns:a16="http://schemas.microsoft.com/office/drawing/2014/main" id="{7ABE57A4-83E1-4797-9567-BA949C812D2E}"/>
            </a:ext>
          </a:extLst>
        </xdr:cNvPr>
        <xdr:cNvPicPr>
          <a:picLocks noChangeAspect="1"/>
        </xdr:cNvPicPr>
      </xdr:nvPicPr>
      <xdr:blipFill>
        <a:blip xmlns:r="http://schemas.openxmlformats.org/officeDocument/2006/relationships" r:embed="rId15"/>
        <a:stretch>
          <a:fillRect/>
        </a:stretch>
      </xdr:blipFill>
      <xdr:spPr>
        <a:xfrm>
          <a:off x="13717906" y="3621403"/>
          <a:ext cx="1093469" cy="1257526"/>
        </a:xfrm>
        <a:prstGeom prst="rect">
          <a:avLst/>
        </a:prstGeom>
      </xdr:spPr>
    </xdr:pic>
    <xdr:clientData/>
  </xdr:twoCellAnchor>
  <xdr:twoCellAnchor editAs="oneCell">
    <xdr:from>
      <xdr:col>14</xdr:col>
      <xdr:colOff>18494</xdr:colOff>
      <xdr:row>5</xdr:row>
      <xdr:rowOff>116227</xdr:rowOff>
    </xdr:from>
    <xdr:to>
      <xdr:col>15</xdr:col>
      <xdr:colOff>22303</xdr:colOff>
      <xdr:row>6</xdr:row>
      <xdr:rowOff>37169</xdr:rowOff>
    </xdr:to>
    <xdr:pic>
      <xdr:nvPicPr>
        <xdr:cNvPr id="56" name="Image 55">
          <a:extLst>
            <a:ext uri="{FF2B5EF4-FFF2-40B4-BE49-F238E27FC236}">
              <a16:creationId xmlns:a16="http://schemas.microsoft.com/office/drawing/2014/main" id="{E912C6A8-5388-4985-BCFB-BF5F4E82087E}"/>
            </a:ext>
          </a:extLst>
        </xdr:cNvPr>
        <xdr:cNvPicPr>
          <a:picLocks noChangeAspect="1"/>
        </xdr:cNvPicPr>
      </xdr:nvPicPr>
      <xdr:blipFill>
        <a:blip xmlns:r="http://schemas.openxmlformats.org/officeDocument/2006/relationships" r:embed="rId16"/>
        <a:stretch>
          <a:fillRect/>
        </a:stretch>
      </xdr:blipFill>
      <xdr:spPr>
        <a:xfrm>
          <a:off x="16733707" y="3589367"/>
          <a:ext cx="1161585" cy="1210302"/>
        </a:xfrm>
        <a:prstGeom prst="rect">
          <a:avLst/>
        </a:prstGeom>
      </xdr:spPr>
    </xdr:pic>
    <xdr:clientData/>
  </xdr:twoCellAnchor>
  <xdr:twoCellAnchor editAs="oneCell">
    <xdr:from>
      <xdr:col>12</xdr:col>
      <xdr:colOff>1143000</xdr:colOff>
      <xdr:row>5</xdr:row>
      <xdr:rowOff>137159</xdr:rowOff>
    </xdr:from>
    <xdr:to>
      <xdr:col>14</xdr:col>
      <xdr:colOff>16192</xdr:colOff>
      <xdr:row>6</xdr:row>
      <xdr:rowOff>56197</xdr:rowOff>
    </xdr:to>
    <xdr:pic>
      <xdr:nvPicPr>
        <xdr:cNvPr id="57" name="Image 56">
          <a:extLst>
            <a:ext uri="{FF2B5EF4-FFF2-40B4-BE49-F238E27FC236}">
              <a16:creationId xmlns:a16="http://schemas.microsoft.com/office/drawing/2014/main" id="{840579D0-2F70-404E-8C55-C451AAB6C0BF}"/>
            </a:ext>
          </a:extLst>
        </xdr:cNvPr>
        <xdr:cNvPicPr>
          <a:picLocks noChangeAspect="1"/>
        </xdr:cNvPicPr>
      </xdr:nvPicPr>
      <xdr:blipFill>
        <a:blip xmlns:r="http://schemas.openxmlformats.org/officeDocument/2006/relationships" r:embed="rId17"/>
        <a:stretch>
          <a:fillRect/>
        </a:stretch>
      </xdr:blipFill>
      <xdr:spPr>
        <a:xfrm>
          <a:off x="14811375" y="3637597"/>
          <a:ext cx="1214437" cy="1216343"/>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916F574-8B04-4914-B08F-B14DA69C53E8}" name="Tableau37" displayName="Tableau37" ref="A24:J127" totalsRowShown="0" headerRowDxfId="74" tableBorderDxfId="73">
  <autoFilter ref="A24:J127" xr:uid="{0F2C0E74-BE37-4221-9F32-0630D2465CBE}"/>
  <tableColumns count="10">
    <tableColumn id="1" xr3:uid="{EE26BD37-3C7A-4177-B34F-70A129E97D51}" name="Environmental/Social Projects" dataDxfId="72"/>
    <tableColumn id="2" xr3:uid="{3E56514C-6F78-4841-8312-AA7847B357F5}" name="SB's Year" dataDxfId="71"/>
    <tableColumn id="3" xr3:uid="{0C9C5CD3-1F4B-42F5-9AD0-8D2F12258581}" name="Sector" dataDxfId="70"/>
    <tableColumn id="4" xr3:uid="{ACDA86A8-3E46-4D83-A732-1B4B275254BA}" name="Typology" dataDxfId="69"/>
    <tableColumn id="5" xr3:uid="{26AB30F6-0849-4F2D-8FCD-653CCA2E5250}" name="Description" dataDxfId="68"/>
    <tableColumn id="6" xr3:uid="{A45A5E53-C6DC-4C8A-A39A-D92C5862C3A9}" name="Entity" dataDxfId="67"/>
    <tableColumn id="7" xr3:uid="{A055CABD-BE76-416E-B537-51256722406F}" name="Environmental impact_x000a_(estimated data at commitment)_x000a_" dataDxfId="66"/>
    <tableColumn id="8" xr3:uid="{1DF7DD8E-91E7-40FC-BFF7-A54F94799D5E}" name="Social and territorial impact_x000a_(estimated data at commitment)" dataDxfId="65"/>
    <tableColumn id="9" xr3:uid="{4134C3DA-154F-487F-9D09-1B6BDA167114}" name="Progress of the project" dataDxfId="64"/>
    <tableColumn id="10" xr3:uid="{64E91778-E1EB-485B-A291-51E2386BF355}" name="Website link" dataDxfId="63" dataCellStyle="Lien hypertexte"/>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23BDB02-4806-4CAA-B2F2-E770AAA82C9D}" name="Tableau35v2" displayName="Tableau35v2" ref="A17:O59" totalsRowShown="0" headerRowDxfId="62" tableBorderDxfId="61">
  <autoFilter ref="A17:O59" xr:uid="{AB342C4C-C697-432C-B0EB-4F11B4D85D0C}"/>
  <tableColumns count="15">
    <tableColumn id="1" xr3:uid="{DC77E27B-7659-483C-BBC2-AD5A3CE3F1CF}" name="Relevant issuance" dataDxfId="60"/>
    <tableColumn id="2" xr3:uid="{1E16ED4B-86BE-4D82-91C0-38B9A5713486}" name="ISIN" dataDxfId="59"/>
    <tableColumn id="15" xr3:uid="{D632FCA8-0692-40FC-BFF3-5B6806534069}" name="Security Name (Bloomberg)" dataDxfId="58"/>
    <tableColumn id="3" xr3:uid="{1D0F70B5-AD49-4D13-ABFB-824E5B1C6D75}" name="Serial number" dataDxfId="57"/>
    <tableColumn id="4" xr3:uid="{A0A6ACF1-6D7A-4EF5-944A-015662159AD0}" name="Environmental/social projects" dataDxfId="56"/>
    <tableColumn id="5" xr3:uid="{801B8D55-ACB1-4D3A-9D8B-98CD43329BA8}" name="Sectors" dataDxfId="55"/>
    <tableColumn id="6" xr3:uid="{6A50B200-B2D5-4CAD-A391-7D9CDE58D0DF}" name="Sub-sectors" dataDxfId="54"/>
    <tableColumn id="7" xr3:uid="{2D186174-C9D2-41A3-9111-BAFEE9C0637A}" name="Typology" dataDxfId="53"/>
    <tableColumn id="8" xr3:uid="{11E325C2-8B99-4C53-926A-43CC20E3A298}" name="Asset_x000a_(number)" dataDxfId="52"/>
    <tableColumn id="9" xr3:uid="{248A9A3C-131D-4131-BBC0-361C2A8E99CD}" name="Amount" dataDxfId="51" dataCellStyle="Milliers"/>
    <tableColumn id="10" xr3:uid="{B8785DCE-311C-4B5E-B9E6-AFDC5120FAAE}" name="Total disbursements as of 12/31/2024" dataDxfId="50"/>
    <tableColumn id="11" xr3:uid="{6D6555F6-E2A5-4833-940F-0B55F7BBC20D}" name="Amounts realisezd in 2025"/>
    <tableColumn id="12" xr3:uid="{28C9733D-54E0-402C-9118-95379EFFF401}" name="Total disbursements as of 12/31/2025" dataDxfId="49"/>
    <tableColumn id="13" xr3:uid="{D718535A-CC02-4169-A191-9C353DECEEC5}" name="To be disbursed as of 12/31/2025"/>
    <tableColumn id="14" xr3:uid="{06ECCB15-14D0-4322-B253-3A354C2A8110}" name="Caisse des dépôts average stake" dataDxfId="48" dataCellStyle="Pourcentage"/>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29E3BE2-98E7-4A23-B719-FCF9866A821F}" name="Tableau36" displayName="Tableau36" ref="A64:K71" totalsRowShown="0" headerRowDxfId="47" dataDxfId="46" tableBorderDxfId="45">
  <autoFilter ref="A64:K71" xr:uid="{D7DF32AF-912E-4D43-98D4-84C09599E351}"/>
  <tableColumns count="11">
    <tableColumn id="1" xr3:uid="{70E1EC67-9567-4E6A-A922-B3AFFAC2A94D}" name="Relevant issuance" dataDxfId="44" totalsRowDxfId="43"/>
    <tableColumn id="2" xr3:uid="{9A6C69D4-A58A-4DBE-9D92-4B368C453A40}" name="ISIN" dataDxfId="42" totalsRowDxfId="41"/>
    <tableColumn id="11" xr3:uid="{FBDBD423-25F9-48E9-9BBA-0ECCF0D82A1E}" name="Security Name (Bloomberg)" dataDxfId="40" totalsRowDxfId="39"/>
    <tableColumn id="3" xr3:uid="{8B97DF12-90FE-4E42-941A-DDB5039D566D}" name="Serial number" dataDxfId="38" totalsRowDxfId="37"/>
    <tableColumn id="4" xr3:uid="{C857DCD7-4DA7-4BC9-A140-AF8BC4CC2311}" name="Asset_x000a_(number)" dataDxfId="36" totalsRowDxfId="35"/>
    <tableColumn id="5" xr3:uid="{BB654DC3-84A8-4369-B29A-FC009A853C8A}" name="Amount" dataDxfId="34" dataCellStyle="Milliers">
      <calculatedColumnFormula>SUMIFS(Tableau35v2[Amount],Tableau35v2[ISIN],Tableau36[[#This Row],[ISIN]])</calculatedColumnFormula>
    </tableColumn>
    <tableColumn id="6" xr3:uid="{C5E1ED6A-55F2-4EB8-81A3-ECE61AAD3850}" name="Total disbursements as of 12/31/2024" dataDxfId="33" totalsRowDxfId="32" dataCellStyle="Milliers"/>
    <tableColumn id="7" xr3:uid="{A11A9492-9054-436C-A42D-00328F23B5C0}" name="Amounts realised in 2025*" dataDxfId="31" totalsRowDxfId="30" dataCellStyle="Milliers"/>
    <tableColumn id="8" xr3:uid="{E0705606-6C6D-4C71-8217-7D7A1510BA11}" name="Total disbursements as of 12/31/2025" dataDxfId="29" totalsRowDxfId="28" dataCellStyle="Milliers"/>
    <tableColumn id="9" xr3:uid="{7BD1E92E-BB43-46E3-8A82-CE1C6AAA0DE8}" name="To be disbursed as of 12/31/2025" dataDxfId="27" totalsRowDxfId="26" dataCellStyle="Milliers"/>
    <tableColumn id="10" xr3:uid="{A1DAD5CC-C91B-4771-A3BD-FA80F8825609}" name="Caisse des dépôts average stake" dataDxfId="25" totalsRowDxfId="24" dataCellStyle="Pourcentage"/>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AC9CE45-831A-4EFB-91C3-CD929D4A58B5}" name="Tableau9" displayName="Tableau9" ref="A12:B22" totalsRowShown="0" dataDxfId="23" tableBorderDxfId="22">
  <autoFilter ref="A12:B22" xr:uid="{8C4FD556-D9D0-486A-ABEE-3C87C507915E}"/>
  <tableColumns count="2">
    <tableColumn id="1" xr3:uid="{1E3AD079-9375-497B-8CC7-C0B1F5FA5CDA}" name="Environmental/social project" dataDxfId="21"/>
    <tableColumn id="2" xr3:uid="{6A990B47-8431-45AC-867F-5A406CD422D0}" name="Sector" dataDxfId="20"/>
  </tableColumns>
  <tableStyleInfo name="TableStyleLight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3945890-B2C2-4C75-863E-EF434A391171}" name="Tableau33" displayName="Tableau33" ref="A17:J54" totalsRowShown="0" headerRowDxfId="19" tableBorderDxfId="18">
  <autoFilter ref="A17:J54" xr:uid="{63D82B03-AB85-4A8C-B989-8ABF44DCBA47}"/>
  <tableColumns count="10">
    <tableColumn id="1" xr3:uid="{CABEE234-9FBC-4D9D-AE2F-C20A69C64E30}" name="Relevant issuance" dataDxfId="17"/>
    <tableColumn id="2" xr3:uid="{D0A65207-80FF-4B26-8657-C2192899C90F}" name="ISIN" dataDxfId="16"/>
    <tableColumn id="11" xr3:uid="{B3BEC9CD-7458-421D-B75A-F0DCE8C4BDE0}" name="Security Name (Bloomberg)" dataDxfId="15"/>
    <tableColumn id="3" xr3:uid="{25631246-EC8F-463A-BEA5-988C3B7ECC07}" name="Serial number" dataDxfId="14"/>
    <tableColumn id="4" xr3:uid="{AF468866-F227-4CBD-8D23-314E310B8E8C}" name="Environmental/social projects" dataDxfId="13"/>
    <tableColumn id="5" xr3:uid="{D5BFBFF0-EB4E-4442-922A-4A2A055CED17}" name="Sectors" dataDxfId="12"/>
    <tableColumn id="6" xr3:uid="{25E07811-86A5-45AF-AB10-40742F452423}" name="Asset_x000a_(number)" dataDxfId="11"/>
    <tableColumn id="7" xr3:uid="{854616A1-758B-4246-B148-8CCDDE0A119F}" name="Amount (Euros)" dataDxfId="10" dataCellStyle="Milliers"/>
    <tableColumn id="8" xr3:uid="{E0AF125C-2D87-4C3B-B924-F79D84E0BDD7}" name="Key indicators" dataDxfId="9"/>
    <tableColumn id="9" xr3:uid="{82CB41B4-643D-4439-B9D2-E9DB50993396}" name="Other specific indicators" dataDxfId="8"/>
  </tableColumns>
  <tableStyleInfo name="TableStyleLight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18D35D8-F0BA-4283-A1BA-A738AE50A681}" name="Tableau34" displayName="Tableau34" ref="A64:G74" totalsRowShown="0" headerRowDxfId="7" tableBorderDxfId="6">
  <autoFilter ref="A64:G74" xr:uid="{E66BD75C-1DB7-4D72-BA2B-2B8FB2E8B398}"/>
  <tableColumns count="7">
    <tableColumn id="1" xr3:uid="{6FDB04AD-1D96-4EE2-8321-DEBDC80DF4E5}" name="Sectors" dataDxfId="5"/>
    <tableColumn id="2" xr3:uid="{2AAEEC41-F829-485F-96CD-D1E863E5AAE9}" name="Environmental/social projects" dataDxfId="4"/>
    <tableColumn id="3" xr3:uid="{786FD084-701F-493E-8A47-64F4E8B6B910}" name="Relevant issuance" dataDxfId="3"/>
    <tableColumn id="4" xr3:uid="{D1867244-B78C-45B0-8781-9449F686BF7C}" name="Asset_x000a_(number)" dataDxfId="2"/>
    <tableColumn id="5" xr3:uid="{B5286E2B-FE57-4344-82ED-275C3EC48D41}" name="Amount" dataDxfId="1" dataCellStyle="Milliers"/>
    <tableColumn id="6" xr3:uid="{E295FB05-5622-4506-BDAB-392682528827}" name="Key indicators" dataDxfId="0"/>
    <tableColumn id="7" xr3:uid="{1DA8B2D9-D017-4B95-A22C-1D2C1F92811F}" name="Other specific indicators"/>
  </tableColumns>
  <tableStyleInfo name="TableStyleLight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epopeegestion.fr/investissement/epopee-infra-climat-i-slp/" TargetMode="External"/><Relationship Id="rId21" Type="http://schemas.openxmlformats.org/officeDocument/2006/relationships/hyperlink" Target="https://ecovelo.com/" TargetMode="External"/><Relationship Id="rId42" Type="http://schemas.openxmlformats.org/officeDocument/2006/relationships/hyperlink" Target="https://www.ornedepartementthd.fr/tres_haut_debit_qui-sommes-nous_la-societe-de-projet.phtml" TargetMode="External"/><Relationship Id="rId47" Type="http://schemas.openxmlformats.org/officeDocument/2006/relationships/hyperlink" Target="https://www.hautesaonefibre.fr/" TargetMode="External"/><Relationship Id="rId63" Type="http://schemas.openxmlformats.org/officeDocument/2006/relationships/hyperlink" Target="https://soho-archi.com/projet/residence-senior-le-hameau-de-brou/" TargetMode="External"/><Relationship Id="rId68" Type="http://schemas.openxmlformats.org/officeDocument/2006/relationships/hyperlink" Target="https://www.caissedesdepots.fr/sites/default/files/2022-01/CP%20CDC%20INVESTISSEMENT%20IMMOBILIER%20LOGEMENT%20CLICHY%2022092020.pdf" TargetMode="External"/><Relationship Id="rId84" Type="http://schemas.openxmlformats.org/officeDocument/2006/relationships/hyperlink" Target="https://presse.realestate.bnpparibas.fr/bnp-paribas-real-estate-vend-metal-57-son-futur-siege-social-a-cdc-investissement-immobilier-pour-le-compte-de-la-caisse-des-depots-et-des-assurances-du-credit-mutuel/" TargetMode="External"/><Relationship Id="rId89" Type="http://schemas.openxmlformats.org/officeDocument/2006/relationships/hyperlink" Target="https://www.caissedesdepots.fr/sites/ms-cdc-fr/files/2025-08/CP_CDC-Investissement-Immobilier_Tertiaire-Cortis_Paris17_13-11-2023.pdf" TargetMode="External"/><Relationship Id="rId16" Type="http://schemas.openxmlformats.org/officeDocument/2006/relationships/hyperlink" Target="https://www.caissedesdepots.fr/actualites/pour-un-veritable-coeur-de-ville-commercial-saint-ouen-sur-seine" TargetMode="External"/><Relationship Id="rId11" Type="http://schemas.openxmlformats.org/officeDocument/2006/relationships/hyperlink" Target="https://www.banquedesterritoires.fr/un-outil-innovant-pour-accelerer-le-deploiement-des-projets-photovoltaiques-en-vallee-du-rhone" TargetMode="External"/><Relationship Id="rId32" Type="http://schemas.openxmlformats.org/officeDocument/2006/relationships/hyperlink" Target="https://terredeliens.org/" TargetMode="External"/><Relationship Id="rId37" Type="http://schemas.openxmlformats.org/officeDocument/2006/relationships/hyperlink" Target="https://www.mayenne-fibre.fr/" TargetMode="External"/><Relationship Id="rId53" Type="http://schemas.openxmlformats.org/officeDocument/2006/relationships/hyperlink" Target="https://www.homnia.fr/" TargetMode="External"/><Relationship Id="rId58" Type="http://schemas.openxmlformats.org/officeDocument/2006/relationships/hyperlink" Target="https://www.banquedesterritoires.fr/produits-services/prets-long-terme/pret-booster" TargetMode="External"/><Relationship Id="rId74" Type="http://schemas.openxmlformats.org/officeDocument/2006/relationships/hyperlink" Target="https://www.ohactiv.fr/" TargetMode="External"/><Relationship Id="rId79" Type="http://schemas.openxmlformats.org/officeDocument/2006/relationships/hyperlink" Target="https://www.lasa.fr/references/le-clos-des-vignes-verneuil-sur-seine/" TargetMode="External"/><Relationship Id="rId5" Type="http://schemas.openxmlformats.org/officeDocument/2006/relationships/hyperlink" Target="https://jolive-45.centrale-solaire-jpee.fr/" TargetMode="External"/><Relationship Id="rId90" Type="http://schemas.openxmlformats.org/officeDocument/2006/relationships/hyperlink" Target="https://www.caissedesdepots.fr/sites/cdc.fr/files/cp_go_enjoy.pdf" TargetMode="External"/><Relationship Id="rId95" Type="http://schemas.openxmlformats.org/officeDocument/2006/relationships/hyperlink" Target="https://www.emerige.com/editorial/57-commandant-mouchotte-programme-immobilier-neuf-a-saint-mande?utm_source=qwant&amp;utm_medium=referral&amp;utm_campaign=ai_flash" TargetMode="External"/><Relationship Id="rId22" Type="http://schemas.openxmlformats.org/officeDocument/2006/relationships/hyperlink" Target="https://www.edf.fr/groupe-edf/espaces-dedies/journalistes/tous-les-communiques-de-presse/le-grand-belfort-en-partenariat-avec-hynamics-le-smtc-et-la-rttb-signe-son-premier-contrat-d-hydrogene-renouvelable-pour-decarboner-ses-transports-en-commun*" TargetMode="External"/><Relationship Id="rId27" Type="http://schemas.openxmlformats.org/officeDocument/2006/relationships/hyperlink" Target="https://atlante.energy/fr/pressrelease/atlante-et-la-banque-des-territoires-40-millions-deuros-pour-accelerer-le-deploiement-de-la-recharge-rapide-et-le-mobilite-en-france/" TargetMode="External"/><Relationship Id="rId43" Type="http://schemas.openxmlformats.org/officeDocument/2006/relationships/hyperlink" Target="https://www.ariegetreshautdebit.fr/" TargetMode="External"/><Relationship Id="rId48" Type="http://schemas.openxmlformats.org/officeDocument/2006/relationships/hyperlink" Target="https://www.yanafibre.fr/" TargetMode="External"/><Relationship Id="rId64" Type="http://schemas.openxmlformats.org/officeDocument/2006/relationships/hyperlink" Target="https://www.clem-e.com/" TargetMode="External"/><Relationship Id="rId69" Type="http://schemas.openxmlformats.org/officeDocument/2006/relationships/hyperlink" Target="https://www.caissedesdepots.fr/sites/default/files/2022-01/CP%20CDC%20INVESTISSEMENT%20IMMOBILIER%20EIFFAGE%20LOGEMENT%20RUEIL%20MALMAISON%2029092020.pdf" TargetMode="External"/><Relationship Id="rId80" Type="http://schemas.openxmlformats.org/officeDocument/2006/relationships/hyperlink" Target="https://www.lisea.fr/" TargetMode="External"/><Relationship Id="rId85" Type="http://schemas.openxmlformats.org/officeDocument/2006/relationships/hyperlink" Target="https://www.banquedesterritoires.fr/la-francaise-real-estate-managers-rem-et-la-banque-des-territoires-acquierent-alphabet-un-immeuble" TargetMode="External"/><Relationship Id="rId3" Type="http://schemas.openxmlformats.org/officeDocument/2006/relationships/hyperlink" Target="https://croix-de-chalais-86.parc-eolien-jpee.fr/" TargetMode="External"/><Relationship Id="rId12" Type="http://schemas.openxmlformats.org/officeDocument/2006/relationships/hyperlink" Target="https://www.gdsolaire.com/" TargetMode="External"/><Relationship Id="rId17" Type="http://schemas.openxmlformats.org/officeDocument/2006/relationships/hyperlink" Target="https://www.banquedesterritoires.fr/sites/default/files/2023-11/CP%20BANQUE%20DES%20TERRITOIRES%20OMNES%20CAPITAL%2006112023.pdf" TargetMode="External"/><Relationship Id="rId25" Type="http://schemas.openxmlformats.org/officeDocument/2006/relationships/hyperlink" Target="https://movivolt.fr/" TargetMode="External"/><Relationship Id="rId33" Type="http://schemas.openxmlformats.org/officeDocument/2006/relationships/hyperlink" Target="https://laceintureverte.fr/" TargetMode="External"/><Relationship Id="rId38" Type="http://schemas.openxmlformats.org/officeDocument/2006/relationships/hyperlink" Target="https://bfcfibre.fr/" TargetMode="External"/><Relationship Id="rId46" Type="http://schemas.openxmlformats.org/officeDocument/2006/relationships/hyperlink" Target="https://www.thdbretagne.bzh/" TargetMode="External"/><Relationship Id="rId59" Type="http://schemas.openxmlformats.org/officeDocument/2006/relationships/hyperlink" Target="https://www.residences-espaceetvie.fr/residences/residence-seniors-a-crozon-finistere-29" TargetMode="External"/><Relationship Id="rId67" Type="http://schemas.openxmlformats.org/officeDocument/2006/relationships/hyperlink" Target="https://www.groupe-emerige.com/projets/zac-des-docks-de-saint-ouen/" TargetMode="External"/><Relationship Id="rId20" Type="http://schemas.openxmlformats.org/officeDocument/2006/relationships/hyperlink" Target="https://logivolt.fr/" TargetMode="External"/><Relationship Id="rId41" Type="http://schemas.openxmlformats.org/officeDocument/2006/relationships/hyperlink" Target="https://www.vartreshautdebit.fr/qui-sommes-nous/partenaire" TargetMode="External"/><Relationship Id="rId54" Type="http://schemas.openxmlformats.org/officeDocument/2006/relationships/hyperlink" Target="https://www.raise.co/activites/raise-impact" TargetMode="External"/><Relationship Id="rId62" Type="http://schemas.openxmlformats.org/officeDocument/2006/relationships/hyperlink" Target="https://www.ohactiv.fr/" TargetMode="External"/><Relationship Id="rId70" Type="http://schemas.openxmlformats.org/officeDocument/2006/relationships/hyperlink" Target="https://www.caissedesdepots.fr/sites/default/files/2023-05/CP_93%20Petit_Paris%2019_Livraison_Emerige_Brownfields_France%20Logis_CDC_investissement_immobilier_Inli_310523.pdf" TargetMode="External"/><Relationship Id="rId75" Type="http://schemas.openxmlformats.org/officeDocument/2006/relationships/hyperlink" Target="https://www.ville-louviers.fr/une-residence-services-seniors-de-116-logements/" TargetMode="External"/><Relationship Id="rId83" Type="http://schemas.openxmlformats.org/officeDocument/2006/relationships/hyperlink" Target="https://energiesrenouvelables.cnr.tm.fr/solaire/" TargetMode="External"/><Relationship Id="rId88" Type="http://schemas.openxmlformats.org/officeDocument/2006/relationships/hyperlink" Target="https://www.caissedesdepots.fr/sites/ms-cdc-fr/files/2025-08/CP_CDC-Investissement-Immobilier_R%C3%A9sidentiel_75013_04-01-2023.pdf" TargetMode="External"/><Relationship Id="rId91" Type="http://schemas.openxmlformats.org/officeDocument/2006/relationships/hyperlink" Target="https://www.caissedesdepots.fr/eclairage/actualites/premiere-acquisition-copenhague-pour-cdc-investissement-immobilier" TargetMode="External"/><Relationship Id="rId96" Type="http://schemas.openxmlformats.org/officeDocument/2006/relationships/hyperlink" Target="https://www.caissedesdepots.fr/sites/ms-cdc-fr/files/2025-08/CDC%20Investissement%20Immobilier%20logements%20%C3%A0%20Asni%C3%A8res.pdf" TargetMode="External"/><Relationship Id="rId1" Type="http://schemas.openxmlformats.org/officeDocument/2006/relationships/hyperlink" Target="https://bois-du-frou-28.parc-eolien-jpee.fr/" TargetMode="External"/><Relationship Id="rId6" Type="http://schemas.openxmlformats.org/officeDocument/2006/relationships/hyperlink" Target="https://valencisse-41.centrale-solaire-jpee.fr/" TargetMode="External"/><Relationship Id="rId15" Type="http://schemas.openxmlformats.org/officeDocument/2006/relationships/hyperlink" Target="https://www.banquedesterritoires.fr/blog-des-territoires/reindustrialisation-verte-la-banque-des-territoires-participe-au-financement" TargetMode="External"/><Relationship Id="rId23" Type="http://schemas.openxmlformats.org/officeDocument/2006/relationships/hyperlink" Target="https://seeyousun.fr/" TargetMode="External"/><Relationship Id="rId28" Type="http://schemas.openxmlformats.org/officeDocument/2006/relationships/hyperlink" Target="https://www.greenyellow.com/a-la-une/greenyellow-et-la-banque-des-territoires-collaborent-pour-developper-la-mobilite-electrique/" TargetMode="External"/><Relationship Id="rId36" Type="http://schemas.openxmlformats.org/officeDocument/2006/relationships/hyperlink" Target="https://www.banquedesterritoires.fr/tintamarre-reconstruction-genie-civil-st-martin" TargetMode="External"/><Relationship Id="rId49" Type="http://schemas.openxmlformats.org/officeDocument/2006/relationships/hyperlink" Target="https://alliancetreshautdebit.fr/" TargetMode="External"/><Relationship Id="rId57" Type="http://schemas.openxmlformats.org/officeDocument/2006/relationships/hyperlink" Target="https://www.banquedesterritoires.fr/produits-services/prets-long-terme/pret-pam" TargetMode="External"/><Relationship Id="rId10" Type="http://schemas.openxmlformats.org/officeDocument/2006/relationships/hyperlink" Target="https://energiesrenouvelables.cnr.tm.fr/solaire/" TargetMode="External"/><Relationship Id="rId31" Type="http://schemas.openxmlformats.org/officeDocument/2006/relationships/hyperlink" Target="https://www.fraichecancan.com/fr_FR/" TargetMode="External"/><Relationship Id="rId44" Type="http://schemas.openxmlformats.org/officeDocument/2006/relationships/hyperlink" Target="https://reunionthd.re/" TargetMode="External"/><Relationship Id="rId52" Type="http://schemas.openxmlformats.org/officeDocument/2006/relationships/hyperlink" Target="https://www.groupeidees.fr/" TargetMode="External"/><Relationship Id="rId60" Type="http://schemas.openxmlformats.org/officeDocument/2006/relationships/hyperlink" Target="https://www.hacoopa.coop/fonciere/" TargetMode="External"/><Relationship Id="rId65" Type="http://schemas.openxmlformats.org/officeDocument/2006/relationships/hyperlink" Target="https://stations-e.com/fr" TargetMode="External"/><Relationship Id="rId73" Type="http://schemas.openxmlformats.org/officeDocument/2006/relationships/hyperlink" Target="https://www.icade.fr/projets/operations-mixtes/village-des-athletes-secteur-des-quinconces" TargetMode="External"/><Relationship Id="rId78" Type="http://schemas.openxmlformats.org/officeDocument/2006/relationships/hyperlink" Target="https://www.clariane.com/sites/default/files/2023-06/cp_-conclusion-dun-nouveau-partenariat-de-developpement-entre-le-groupe-clariane-et-la-banque-des-territoires_20-juin-2023.pdf" TargetMode="External"/><Relationship Id="rId81" Type="http://schemas.openxmlformats.org/officeDocument/2006/relationships/hyperlink" Target="https://www.apsysgroup.com/portfolios/canopia-bordeaux/" TargetMode="External"/><Relationship Id="rId86" Type="http://schemas.openxmlformats.org/officeDocument/2006/relationships/hyperlink" Target="https://www.cfnewsimmo.net/L-actualite/Transactions/L-ancienne-Poste-Magenta-prend-le-pli-du-residentiel-avec-un-etablissement-public-441869" TargetMode="External"/><Relationship Id="rId94" Type="http://schemas.openxmlformats.org/officeDocument/2006/relationships/hyperlink" Target="https://www.caissedesdepots.fr/sites/ms-cdc-fr/files/2025-08/CP_CDC-Investissment-Immobilier_Livraison-Saint-Ouen-Rosiers_2024-11-04.pdf" TargetMode="External"/><Relationship Id="rId4" Type="http://schemas.openxmlformats.org/officeDocument/2006/relationships/hyperlink" Target="https://labarde-33.centrale-solaire-jpee.fr/" TargetMode="External"/><Relationship Id="rId9" Type="http://schemas.openxmlformats.org/officeDocument/2006/relationships/hyperlink" Target="https://www.banquedesterritoires.fr/tse-la-banque-des-territoires-et-credit-mutuel-capital-prive-scellent-un-partenariat-strategique-au" TargetMode="External"/><Relationship Id="rId13" Type="http://schemas.openxmlformats.org/officeDocument/2006/relationships/hyperlink" Target="https://www.valorem-energie.com/actualites/la-banque-des-territoires-et-valorem-lancent-calypso-plateforme-strategique-dinvestissement-dedie-aux-energies-renouvelables/" TargetMode="External"/><Relationship Id="rId18" Type="http://schemas.openxmlformats.org/officeDocument/2006/relationships/hyperlink" Target="https://www.groupe-emerige.com/actualites/emerige-cede-a-cdc-investissement-immobilier-un-ensemble-immobilier-de-50-000-m%C2%B2-a-ivry-sur-seine/" TargetMode="External"/><Relationship Id="rId39" Type="http://schemas.openxmlformats.org/officeDocument/2006/relationships/hyperlink" Target="https://www.charentemaritimetreshautdebit.fr/" TargetMode="External"/><Relationship Id="rId34" Type="http://schemas.openxmlformats.org/officeDocument/2006/relationships/hyperlink" Target="https://www.moulinot.fr/" TargetMode="External"/><Relationship Id="rId50" Type="http://schemas.openxmlformats.org/officeDocument/2006/relationships/hyperlink" Target="https://www.maskott.com/" TargetMode="External"/><Relationship Id="rId55" Type="http://schemas.openxmlformats.org/officeDocument/2006/relationships/hyperlink" Target="https://www.banquedesterritoires.fr/produits-services/prets-long-terme/pret-pam" TargetMode="External"/><Relationship Id="rId76" Type="http://schemas.openxmlformats.org/officeDocument/2006/relationships/hyperlink" Target="https://www.capresidencesseniors.com/residence-service/provence-alpes-cote-d-azur/var/la-garde-freinet/" TargetMode="External"/><Relationship Id="rId97" Type="http://schemas.openxmlformats.org/officeDocument/2006/relationships/drawing" Target="../drawings/drawing1.xml"/><Relationship Id="rId7" Type="http://schemas.openxmlformats.org/officeDocument/2006/relationships/hyperlink" Target="https://www.engie-solutions.com/fr/references/centrale-cogeneration-biomasse-novawood" TargetMode="External"/><Relationship Id="rId71" Type="http://schemas.openxmlformats.org/officeDocument/2006/relationships/hyperlink" Target="https://france.vinci-construction.com/fr/livraison-du-batiment-rhapsody-au-coeur-du-nouvel-eco-quartier-des-docks-a-saint-ouen-93/" TargetMode="External"/><Relationship Id="rId92" Type="http://schemas.openxmlformats.org/officeDocument/2006/relationships/hyperlink" Target="https://coeurdelozere.fr/environnement/energies-renouvelables/eolien/eolien-le-born-pelouse/" TargetMode="External"/><Relationship Id="rId2" Type="http://schemas.openxmlformats.org/officeDocument/2006/relationships/hyperlink" Target="https://terra-energies.fr/projets/projet-eolien-de-la-croix-de-la-merotte-a-millac-86/" TargetMode="External"/><Relationship Id="rId29" Type="http://schemas.openxmlformats.org/officeDocument/2006/relationships/hyperlink" Target="https://www.banquedesterritoires.fr/edmond-de-rothschild-private-equity-et-la-banque-des-territoires-investisseur-de-reference-de" TargetMode="External"/><Relationship Id="rId24" Type="http://schemas.openxmlformats.org/officeDocument/2006/relationships/hyperlink" Target="https://e-motum.net/" TargetMode="External"/><Relationship Id="rId40" Type="http://schemas.openxmlformats.org/officeDocument/2006/relationships/hyperlink" Target="https://www.girondetreshautdebit.fr/" TargetMode="External"/><Relationship Id="rId45" Type="http://schemas.openxmlformats.org/officeDocument/2006/relationships/hyperlink" Target="https://www.moselle-numerique.fr/qui-sommes-nous/missions-de-moselle-numerique/" TargetMode="External"/><Relationship Id="rId66" Type="http://schemas.openxmlformats.org/officeDocument/2006/relationships/hyperlink" Target="https://www.linkcity.com/projets/grand-ouest-rouen-leveil-de-flaubert/" TargetMode="External"/><Relationship Id="rId87" Type="http://schemas.openxmlformats.org/officeDocument/2006/relationships/hyperlink" Target="https://www.linkedin.com/company/infra-invest" TargetMode="External"/><Relationship Id="rId61" Type="http://schemas.openxmlformats.org/officeDocument/2006/relationships/hyperlink" Target="https://www.123-im.com/" TargetMode="External"/><Relationship Id="rId82" Type="http://schemas.openxmlformats.org/officeDocument/2006/relationships/hyperlink" Target="https://www.jpee.fr/" TargetMode="External"/><Relationship Id="rId19" Type="http://schemas.openxmlformats.org/officeDocument/2006/relationships/hyperlink" Target="https://www.clem-e.com/" TargetMode="External"/><Relationship Id="rId14" Type="http://schemas.openxmlformats.org/officeDocument/2006/relationships/hyperlink" Target="https://www.caissedesdepots.fr/actualites/cdc-investissement-immobilier-295-nouveaux-logements-courbevoie" TargetMode="External"/><Relationship Id="rId30" Type="http://schemas.openxmlformats.org/officeDocument/2006/relationships/hyperlink" Target="https://brownfields.fr/" TargetMode="External"/><Relationship Id="rId35" Type="http://schemas.openxmlformats.org/officeDocument/2006/relationships/hyperlink" Target="https://berryfibreoptique.fr/" TargetMode="External"/><Relationship Id="rId56" Type="http://schemas.openxmlformats.org/officeDocument/2006/relationships/hyperlink" Target="https://www.banquedesterritoires.fr/produits-services/prets-long-terme/pret-booster" TargetMode="External"/><Relationship Id="rId77" Type="http://schemas.openxmlformats.org/officeDocument/2006/relationships/hyperlink" Target="https://www.cosy-diem.fr/" TargetMode="External"/><Relationship Id="rId8" Type="http://schemas.openxmlformats.org/officeDocument/2006/relationships/hyperlink" Target="https://horizeo-saucats.fr/" TargetMode="External"/><Relationship Id="rId51" Type="http://schemas.openxmlformats.org/officeDocument/2006/relationships/hyperlink" Target="https://myfutu.re/" TargetMode="External"/><Relationship Id="rId72" Type="http://schemas.openxmlformats.org/officeDocument/2006/relationships/hyperlink" Target="https://www.maisonsetcites.fr/territoires/territoire-douai/" TargetMode="External"/><Relationship Id="rId93" Type="http://schemas.openxmlformats.org/officeDocument/2006/relationships/hyperlink" Target="https://www.banquedesterritoires.fr/comptoir-de-campagne-leve-plus-de-34-meu-pour-accelerer-le-developpement-de-son-reseau-de-commerces" TargetMode="External"/><Relationship Id="rId98"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4.xml"/><Relationship Id="rId1" Type="http://schemas.openxmlformats.org/officeDocument/2006/relationships/hyperlink" Target="https://opendata.caissedesdepots.fr/explore/dataset/obligations-durables-emises-par-la-cdc-impacts/information/" TargetMode="External"/><Relationship Id="rId4" Type="http://schemas.openxmlformats.org/officeDocument/2006/relationships/table" Target="../tables/table6.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7453F-0DAE-48AA-8AA6-D8B1EDB9D42C}">
  <sheetPr>
    <tabColor theme="0"/>
  </sheetPr>
  <dimension ref="A1:KH631"/>
  <sheetViews>
    <sheetView tabSelected="1" topLeftCell="A2" zoomScale="91" zoomScaleNormal="91" workbookViewId="0">
      <selection activeCell="C19" sqref="C19"/>
    </sheetView>
  </sheetViews>
  <sheetFormatPr baseColWidth="10" defaultRowHeight="15" x14ac:dyDescent="0.25"/>
  <cols>
    <col min="1" max="1" width="25.85546875" customWidth="1"/>
    <col min="2" max="2" width="41.85546875" customWidth="1"/>
    <col min="3" max="3" width="36.5703125" customWidth="1"/>
    <col min="4" max="4" width="41.85546875" customWidth="1"/>
    <col min="5" max="5" width="60.5703125" customWidth="1"/>
    <col min="6" max="6" width="36" customWidth="1"/>
    <col min="7" max="7" width="48.5703125" customWidth="1"/>
    <col min="8" max="8" width="60.7109375" customWidth="1"/>
    <col min="9" max="9" width="24.85546875" style="146" customWidth="1"/>
    <col min="10" max="10" width="31" customWidth="1"/>
    <col min="13" max="13" width="15.42578125" customWidth="1"/>
    <col min="15" max="15" width="25.42578125" customWidth="1"/>
    <col min="16" max="16" width="15.28515625" customWidth="1"/>
    <col min="17" max="17" width="25.42578125" customWidth="1"/>
    <col min="18" max="18" width="20.42578125" customWidth="1"/>
    <col min="19" max="19" width="17.5703125" customWidth="1"/>
    <col min="20" max="20" width="28.140625" customWidth="1"/>
  </cols>
  <sheetData>
    <row r="1" spans="1:294" x14ac:dyDescent="0.25">
      <c r="A1" s="1"/>
      <c r="B1" s="1"/>
      <c r="C1" s="1"/>
      <c r="D1" s="1"/>
      <c r="E1" s="1"/>
      <c r="F1" s="1"/>
      <c r="G1" s="1"/>
      <c r="H1" s="1"/>
      <c r="I1" s="11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row>
    <row r="2" spans="1:294" ht="92.25" x14ac:dyDescent="0.25">
      <c r="A2" s="1"/>
      <c r="B2" s="1"/>
      <c r="C2" s="2" t="s">
        <v>163</v>
      </c>
      <c r="D2" s="1"/>
      <c r="E2" s="1"/>
      <c r="F2" s="1"/>
      <c r="G2" s="1"/>
      <c r="H2" s="1"/>
      <c r="I2" s="11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row>
    <row r="3" spans="1:294" x14ac:dyDescent="0.25">
      <c r="A3" s="1"/>
      <c r="B3" s="1"/>
      <c r="C3" s="1"/>
      <c r="D3" s="1"/>
      <c r="E3" s="1"/>
      <c r="F3" s="1"/>
      <c r="G3" s="1"/>
      <c r="H3" s="1"/>
      <c r="I3" s="11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row>
    <row r="4" spans="1:294" x14ac:dyDescent="0.25">
      <c r="A4" s="1"/>
      <c r="B4" s="1"/>
      <c r="C4" s="1"/>
      <c r="D4" s="1"/>
      <c r="E4" s="1"/>
      <c r="F4" s="1"/>
      <c r="G4" s="1"/>
      <c r="H4" s="1"/>
      <c r="I4" s="11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row>
    <row r="5" spans="1:294" x14ac:dyDescent="0.25">
      <c r="A5" s="1"/>
      <c r="B5" s="1"/>
      <c r="C5" s="1"/>
      <c r="D5" s="1"/>
      <c r="E5" s="1"/>
      <c r="F5" s="1"/>
      <c r="G5" s="1"/>
      <c r="H5" s="1"/>
      <c r="I5" s="11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row>
    <row r="6" spans="1:294" x14ac:dyDescent="0.25">
      <c r="A6" s="1"/>
      <c r="B6" s="1"/>
      <c r="C6" s="1"/>
      <c r="D6" s="1"/>
      <c r="E6" s="1"/>
      <c r="F6" s="1"/>
      <c r="G6" s="1"/>
      <c r="H6" s="1"/>
      <c r="I6" s="11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row>
    <row r="7" spans="1:294" x14ac:dyDescent="0.25">
      <c r="A7" s="1"/>
      <c r="B7" s="1"/>
      <c r="C7" s="1"/>
      <c r="D7" s="1"/>
      <c r="E7" s="1"/>
      <c r="F7" s="1"/>
      <c r="G7" s="1"/>
      <c r="H7" s="1"/>
      <c r="I7" s="11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row>
    <row r="8" spans="1:294" x14ac:dyDescent="0.25">
      <c r="A8" s="1"/>
      <c r="B8" s="1"/>
      <c r="C8" s="1"/>
      <c r="D8" s="1"/>
      <c r="E8" s="1"/>
      <c r="F8" s="1"/>
      <c r="G8" s="1"/>
      <c r="H8" s="1"/>
      <c r="I8" s="11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row>
    <row r="9" spans="1:294" x14ac:dyDescent="0.25">
      <c r="A9" s="1"/>
      <c r="B9" s="1"/>
      <c r="C9" s="1"/>
      <c r="D9" s="1"/>
      <c r="E9" s="1"/>
      <c r="F9" s="1"/>
      <c r="G9" s="1"/>
      <c r="H9" s="1"/>
      <c r="I9" s="11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row>
    <row r="10" spans="1:294" ht="36" x14ac:dyDescent="0.25">
      <c r="A10" s="3" t="s">
        <v>164</v>
      </c>
      <c r="B10" s="1"/>
      <c r="C10" s="1"/>
      <c r="D10" s="1"/>
      <c r="E10" s="1"/>
      <c r="F10" s="1"/>
      <c r="G10" s="1"/>
      <c r="H10" s="1"/>
      <c r="I10" s="11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row>
    <row r="11" spans="1:294" ht="15.75" x14ac:dyDescent="0.25">
      <c r="A11" s="4" t="s">
        <v>165</v>
      </c>
      <c r="B11" s="5" t="s">
        <v>174</v>
      </c>
      <c r="C11" s="5" t="s">
        <v>175</v>
      </c>
      <c r="D11" s="6" t="s">
        <v>176</v>
      </c>
      <c r="E11" s="6" t="s">
        <v>177</v>
      </c>
      <c r="F11" s="6" t="s">
        <v>178</v>
      </c>
      <c r="G11" s="7" t="s">
        <v>179</v>
      </c>
      <c r="H11" s="1"/>
      <c r="I11" s="8"/>
      <c r="J11" s="1"/>
      <c r="K11" s="8"/>
      <c r="L11" s="1"/>
      <c r="M11" s="9"/>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row>
    <row r="12" spans="1:294" ht="15.95" customHeight="1" x14ac:dyDescent="0.25">
      <c r="A12" s="10" t="s">
        <v>0</v>
      </c>
      <c r="B12" s="11" t="s">
        <v>1</v>
      </c>
      <c r="C12" s="11" t="s">
        <v>2</v>
      </c>
      <c r="D12" s="12" t="s">
        <v>3</v>
      </c>
      <c r="E12" s="12" t="s">
        <v>4</v>
      </c>
      <c r="F12" s="11" t="s">
        <v>5</v>
      </c>
      <c r="G12" s="13" t="s">
        <v>6</v>
      </c>
      <c r="H12" s="1"/>
      <c r="I12" s="14"/>
      <c r="J12" s="1"/>
      <c r="K12" s="14"/>
      <c r="L12" s="1"/>
      <c r="M12" s="15"/>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row>
    <row r="13" spans="1:294" ht="15.95" customHeight="1" x14ac:dyDescent="0.25">
      <c r="A13" s="10" t="s">
        <v>166</v>
      </c>
      <c r="B13" s="16" t="s">
        <v>7</v>
      </c>
      <c r="C13" s="16" t="s">
        <v>8</v>
      </c>
      <c r="D13" s="14" t="s">
        <v>9</v>
      </c>
      <c r="E13" s="14" t="s">
        <v>10</v>
      </c>
      <c r="F13" s="16" t="s">
        <v>11</v>
      </c>
      <c r="G13" s="17" t="s">
        <v>12</v>
      </c>
      <c r="H13" s="1"/>
      <c r="I13" s="14"/>
      <c r="J13" s="1"/>
      <c r="K13" s="14"/>
      <c r="L13" s="1"/>
      <c r="M13" s="15"/>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row>
    <row r="14" spans="1:294" ht="14.45" customHeight="1" x14ac:dyDescent="0.25">
      <c r="A14" s="10" t="s">
        <v>13</v>
      </c>
      <c r="B14" s="18" t="s">
        <v>180</v>
      </c>
      <c r="C14" s="18" t="s">
        <v>180</v>
      </c>
      <c r="D14" s="18" t="s">
        <v>180</v>
      </c>
      <c r="E14" s="18" t="s">
        <v>180</v>
      </c>
      <c r="F14" s="18" t="s">
        <v>180</v>
      </c>
      <c r="G14" s="19" t="s">
        <v>180</v>
      </c>
      <c r="H14" s="1"/>
      <c r="I14" s="14"/>
      <c r="J14" s="1"/>
      <c r="K14" s="14"/>
      <c r="L14" s="1"/>
      <c r="M14" s="15"/>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row>
    <row r="15" spans="1:294" ht="14.45" customHeight="1" x14ac:dyDescent="0.25">
      <c r="A15" s="10" t="s">
        <v>173</v>
      </c>
      <c r="B15" s="18" t="s">
        <v>182</v>
      </c>
      <c r="C15" s="18" t="s">
        <v>182</v>
      </c>
      <c r="D15" s="18" t="s">
        <v>182</v>
      </c>
      <c r="E15" s="18" t="s">
        <v>182</v>
      </c>
      <c r="F15" s="18" t="s">
        <v>181</v>
      </c>
      <c r="G15" s="19" t="s">
        <v>181</v>
      </c>
      <c r="H15" s="1"/>
      <c r="I15" s="14"/>
      <c r="J15" s="1"/>
      <c r="K15" s="14"/>
      <c r="L15" s="1"/>
      <c r="M15" s="15"/>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row>
    <row r="16" spans="1:294" ht="14.45" customHeight="1" x14ac:dyDescent="0.25">
      <c r="A16" s="10" t="s">
        <v>172</v>
      </c>
      <c r="B16" s="164" t="s">
        <v>183</v>
      </c>
      <c r="C16" s="165">
        <v>44846</v>
      </c>
      <c r="D16" s="165">
        <v>45069</v>
      </c>
      <c r="E16" s="166">
        <v>45210</v>
      </c>
      <c r="F16" s="166">
        <v>45407</v>
      </c>
      <c r="G16" s="167">
        <v>45939</v>
      </c>
      <c r="H16" s="1"/>
      <c r="I16" s="16"/>
      <c r="J16" s="1"/>
      <c r="K16" s="14"/>
      <c r="L16" s="1"/>
      <c r="M16" s="20"/>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row>
    <row r="17" spans="1:294" ht="14.45" customHeight="1" x14ac:dyDescent="0.25">
      <c r="A17" s="10" t="s">
        <v>171</v>
      </c>
      <c r="B17" s="168" t="s">
        <v>184</v>
      </c>
      <c r="C17" s="169">
        <v>46716</v>
      </c>
      <c r="D17" s="169">
        <v>46898</v>
      </c>
      <c r="E17" s="170">
        <v>47812</v>
      </c>
      <c r="F17" s="170">
        <v>47263</v>
      </c>
      <c r="G17" s="171">
        <v>47772</v>
      </c>
      <c r="H17" s="1"/>
      <c r="I17" s="16"/>
      <c r="J17" s="1"/>
      <c r="K17" s="14"/>
      <c r="L17" s="1"/>
      <c r="M17" s="20"/>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row>
    <row r="18" spans="1:294" ht="15.95" customHeight="1" x14ac:dyDescent="0.25">
      <c r="A18" s="10" t="s">
        <v>170</v>
      </c>
      <c r="B18" s="21">
        <v>1E-4</v>
      </c>
      <c r="C18" s="21">
        <v>0.03</v>
      </c>
      <c r="D18" s="21">
        <v>0.03</v>
      </c>
      <c r="E18" s="21">
        <v>3.3750000000000002E-2</v>
      </c>
      <c r="F18" s="21">
        <v>0.03</v>
      </c>
      <c r="G18" s="22">
        <v>2.75E-2</v>
      </c>
      <c r="H18" s="1"/>
      <c r="I18" s="16"/>
      <c r="J18" s="1"/>
      <c r="K18" s="16"/>
      <c r="L18" s="1"/>
      <c r="M18" s="23"/>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row>
    <row r="19" spans="1:294" ht="61.5" customHeight="1" x14ac:dyDescent="0.25">
      <c r="A19" s="10" t="s">
        <v>169</v>
      </c>
      <c r="B19" s="24" t="s">
        <v>185</v>
      </c>
      <c r="C19" s="24" t="s">
        <v>186</v>
      </c>
      <c r="D19" s="24" t="s">
        <v>187</v>
      </c>
      <c r="E19" s="24" t="s">
        <v>188</v>
      </c>
      <c r="F19" s="24" t="s">
        <v>189</v>
      </c>
      <c r="G19" s="25" t="s">
        <v>190</v>
      </c>
      <c r="H19" s="1"/>
      <c r="I19" s="16"/>
      <c r="J19" s="1"/>
      <c r="K19" s="16"/>
      <c r="L19" s="1"/>
      <c r="M19" s="23"/>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row>
    <row r="20" spans="1:294" ht="14.45" customHeight="1" x14ac:dyDescent="0.25">
      <c r="A20" s="10" t="s">
        <v>168</v>
      </c>
      <c r="B20" s="26">
        <v>-2.3400000000000001E-3</v>
      </c>
      <c r="C20" s="26">
        <v>3.0530000000000002E-2</v>
      </c>
      <c r="D20" s="26">
        <v>3.1019999999999999E-2</v>
      </c>
      <c r="E20" s="27">
        <v>3.3869999999999997E-2</v>
      </c>
      <c r="F20" s="26">
        <v>3.0360000000000002E-2</v>
      </c>
      <c r="G20" s="28">
        <v>2.811E-2</v>
      </c>
      <c r="H20" s="1"/>
      <c r="I20" s="26"/>
      <c r="J20" s="1"/>
      <c r="K20" s="27"/>
      <c r="L20" s="1"/>
      <c r="M20" s="29"/>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row>
    <row r="21" spans="1:294" ht="47.1" customHeight="1" x14ac:dyDescent="0.25">
      <c r="A21" s="10" t="s">
        <v>167</v>
      </c>
      <c r="B21" s="24" t="s">
        <v>14</v>
      </c>
      <c r="C21" s="24" t="s">
        <v>15</v>
      </c>
      <c r="D21" s="24" t="s">
        <v>16</v>
      </c>
      <c r="E21" s="30" t="s">
        <v>17</v>
      </c>
      <c r="F21" s="24" t="s">
        <v>18</v>
      </c>
      <c r="G21" s="25" t="s">
        <v>19</v>
      </c>
      <c r="H21" s="1"/>
      <c r="I21" s="16"/>
      <c r="J21" s="1"/>
      <c r="K21" s="31"/>
      <c r="L21" s="1"/>
      <c r="M21" s="32"/>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row>
    <row r="22" spans="1:294" ht="33.6" customHeight="1" x14ac:dyDescent="0.25">
      <c r="A22" s="33" t="s">
        <v>20</v>
      </c>
      <c r="B22" s="34" t="s">
        <v>21</v>
      </c>
      <c r="C22" s="34" t="s">
        <v>22</v>
      </c>
      <c r="D22" s="34" t="s">
        <v>23</v>
      </c>
      <c r="E22" s="34" t="s">
        <v>24</v>
      </c>
      <c r="F22" s="34" t="s">
        <v>25</v>
      </c>
      <c r="G22" s="35" t="s">
        <v>26</v>
      </c>
      <c r="H22" s="1"/>
      <c r="I22" s="16"/>
      <c r="J22" s="1"/>
      <c r="K22" s="31"/>
      <c r="L22" s="1"/>
      <c r="M22" s="32"/>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row>
    <row r="23" spans="1:294" ht="46.5" x14ac:dyDescent="0.7">
      <c r="A23" s="3" t="s">
        <v>191</v>
      </c>
      <c r="B23" s="1"/>
      <c r="C23" s="1"/>
      <c r="D23" s="1"/>
      <c r="E23" s="1"/>
      <c r="F23" s="1"/>
      <c r="G23" s="1"/>
      <c r="H23" s="1"/>
      <c r="I23" s="111"/>
      <c r="J23" s="1"/>
      <c r="K23" s="1"/>
      <c r="L23" s="36"/>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row>
    <row r="24" spans="1:294" ht="59.1" customHeight="1" x14ac:dyDescent="0.25">
      <c r="A24" s="37" t="s">
        <v>192</v>
      </c>
      <c r="B24" s="38" t="s">
        <v>201</v>
      </c>
      <c r="C24" s="38" t="s">
        <v>200</v>
      </c>
      <c r="D24" s="38" t="s">
        <v>193</v>
      </c>
      <c r="E24" s="38" t="s">
        <v>194</v>
      </c>
      <c r="F24" s="38" t="s">
        <v>195</v>
      </c>
      <c r="G24" s="38" t="s">
        <v>198</v>
      </c>
      <c r="H24" s="38" t="s">
        <v>199</v>
      </c>
      <c r="I24" s="38" t="s">
        <v>196</v>
      </c>
      <c r="J24" s="39" t="s">
        <v>197</v>
      </c>
      <c r="K24" s="1"/>
      <c r="L24" s="40"/>
      <c r="M24" s="40"/>
      <c r="N24" s="40"/>
      <c r="O24" s="40"/>
      <c r="P24" s="40"/>
      <c r="Q24" s="40"/>
      <c r="R24" s="40"/>
      <c r="S24" s="40"/>
      <c r="T24" s="40"/>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row>
    <row r="25" spans="1:294" ht="89.25" customHeight="1" x14ac:dyDescent="0.25">
      <c r="A25" s="41" t="s">
        <v>203</v>
      </c>
      <c r="B25" s="42" t="s">
        <v>174</v>
      </c>
      <c r="C25" s="42" t="s">
        <v>202</v>
      </c>
      <c r="D25" s="41" t="s">
        <v>204</v>
      </c>
      <c r="E25" s="43" t="s">
        <v>417</v>
      </c>
      <c r="F25" s="41" t="s">
        <v>28</v>
      </c>
      <c r="G25" s="181"/>
      <c r="H25" s="181" t="s">
        <v>247</v>
      </c>
      <c r="I25" s="41" t="s">
        <v>275</v>
      </c>
      <c r="J25" s="44" t="s">
        <v>29</v>
      </c>
      <c r="K25" s="1"/>
      <c r="L25" s="45"/>
      <c r="M25" s="45"/>
      <c r="N25" s="46"/>
      <c r="O25" s="47"/>
      <c r="P25" s="46"/>
      <c r="Q25" s="47"/>
      <c r="R25" s="47"/>
      <c r="S25" s="48"/>
      <c r="T25" s="46"/>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row>
    <row r="26" spans="1:294" ht="105" customHeight="1" x14ac:dyDescent="0.25">
      <c r="A26" s="172" t="s">
        <v>203</v>
      </c>
      <c r="B26" s="173" t="s">
        <v>174</v>
      </c>
      <c r="C26" s="173" t="s">
        <v>202</v>
      </c>
      <c r="D26" s="49" t="s">
        <v>204</v>
      </c>
      <c r="E26" s="174" t="s">
        <v>418</v>
      </c>
      <c r="F26" s="49" t="s">
        <v>28</v>
      </c>
      <c r="G26" s="182"/>
      <c r="H26" s="182" t="s">
        <v>248</v>
      </c>
      <c r="I26" s="49" t="s">
        <v>321</v>
      </c>
      <c r="J26" s="50" t="s">
        <v>30</v>
      </c>
      <c r="K26" s="1"/>
      <c r="L26" s="45"/>
      <c r="M26" s="45"/>
      <c r="N26" s="46"/>
      <c r="O26" s="47"/>
      <c r="P26" s="46"/>
      <c r="Q26" s="47"/>
      <c r="R26" s="47"/>
      <c r="S26" s="46"/>
      <c r="T26" s="46"/>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row>
    <row r="27" spans="1:294" ht="89.25" customHeight="1" x14ac:dyDescent="0.25">
      <c r="A27" s="41" t="s">
        <v>203</v>
      </c>
      <c r="B27" s="42" t="s">
        <v>174</v>
      </c>
      <c r="C27" s="42" t="s">
        <v>202</v>
      </c>
      <c r="D27" s="41" t="s">
        <v>204</v>
      </c>
      <c r="E27" s="43" t="s">
        <v>419</v>
      </c>
      <c r="F27" s="41" t="s">
        <v>28</v>
      </c>
      <c r="G27" s="181"/>
      <c r="H27" s="181" t="s">
        <v>249</v>
      </c>
      <c r="I27" s="41" t="s">
        <v>275</v>
      </c>
      <c r="J27" s="44" t="s">
        <v>31</v>
      </c>
      <c r="K27" s="1"/>
      <c r="L27" s="45"/>
      <c r="M27" s="45"/>
      <c r="N27" s="46"/>
      <c r="O27" s="47"/>
      <c r="P27" s="46"/>
      <c r="Q27" s="47"/>
      <c r="R27" s="47"/>
      <c r="S27" s="48"/>
      <c r="T27" s="46"/>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row>
    <row r="28" spans="1:294" ht="105" customHeight="1" x14ac:dyDescent="0.25">
      <c r="A28" s="172" t="s">
        <v>203</v>
      </c>
      <c r="B28" s="173" t="s">
        <v>174</v>
      </c>
      <c r="C28" s="173" t="s">
        <v>202</v>
      </c>
      <c r="D28" s="49" t="s">
        <v>204</v>
      </c>
      <c r="E28" s="174" t="s">
        <v>420</v>
      </c>
      <c r="F28" s="49" t="s">
        <v>28</v>
      </c>
      <c r="G28" s="182"/>
      <c r="H28" s="182" t="s">
        <v>250</v>
      </c>
      <c r="I28" s="190" t="s">
        <v>275</v>
      </c>
      <c r="J28" s="50" t="s">
        <v>32</v>
      </c>
      <c r="K28" s="1"/>
      <c r="L28" s="45"/>
      <c r="M28" s="45"/>
      <c r="N28" s="46"/>
      <c r="O28" s="47"/>
      <c r="P28" s="46"/>
      <c r="Q28" s="47"/>
      <c r="R28" s="47"/>
      <c r="S28" s="46"/>
      <c r="T28" s="46"/>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row>
    <row r="29" spans="1:294" ht="89.25" customHeight="1" x14ac:dyDescent="0.25">
      <c r="A29" s="41" t="s">
        <v>203</v>
      </c>
      <c r="B29" s="42" t="s">
        <v>174</v>
      </c>
      <c r="C29" s="42" t="s">
        <v>202</v>
      </c>
      <c r="D29" s="41" t="s">
        <v>204</v>
      </c>
      <c r="E29" s="43" t="s">
        <v>421</v>
      </c>
      <c r="F29" s="41" t="s">
        <v>28</v>
      </c>
      <c r="G29" s="181"/>
      <c r="H29" s="181" t="s">
        <v>251</v>
      </c>
      <c r="I29" s="41" t="s">
        <v>275</v>
      </c>
      <c r="J29" s="44" t="s">
        <v>33</v>
      </c>
      <c r="K29" s="1"/>
      <c r="L29" s="45"/>
      <c r="M29" s="45"/>
      <c r="N29" s="46"/>
      <c r="O29" s="47"/>
      <c r="P29" s="46"/>
      <c r="Q29" s="47"/>
      <c r="R29" s="47"/>
      <c r="S29" s="48"/>
      <c r="T29" s="46"/>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row>
    <row r="30" spans="1:294" ht="105" customHeight="1" x14ac:dyDescent="0.25">
      <c r="A30" s="172" t="s">
        <v>203</v>
      </c>
      <c r="B30" s="173" t="s">
        <v>175</v>
      </c>
      <c r="C30" s="173" t="s">
        <v>202</v>
      </c>
      <c r="D30" s="49" t="s">
        <v>204</v>
      </c>
      <c r="E30" s="183" t="s">
        <v>422</v>
      </c>
      <c r="F30" s="49" t="s">
        <v>28</v>
      </c>
      <c r="G30" s="175"/>
      <c r="H30" s="175" t="s">
        <v>291</v>
      </c>
      <c r="I30" s="49" t="s">
        <v>275</v>
      </c>
      <c r="J30" s="50" t="s">
        <v>34</v>
      </c>
      <c r="K30" s="1"/>
      <c r="L30" s="45"/>
      <c r="M30" s="45"/>
      <c r="N30" s="46"/>
      <c r="O30" s="47"/>
      <c r="P30" s="46"/>
      <c r="Q30" s="47"/>
      <c r="R30" s="47"/>
      <c r="S30" s="46"/>
      <c r="T30" s="46"/>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row>
    <row r="31" spans="1:294" ht="89.25" customHeight="1" x14ac:dyDescent="0.25">
      <c r="A31" s="41" t="s">
        <v>203</v>
      </c>
      <c r="B31" s="42" t="s">
        <v>175</v>
      </c>
      <c r="C31" s="42" t="s">
        <v>202</v>
      </c>
      <c r="D31" s="41" t="s">
        <v>204</v>
      </c>
      <c r="E31" s="184" t="s">
        <v>423</v>
      </c>
      <c r="F31" s="41" t="s">
        <v>28</v>
      </c>
      <c r="G31" s="43"/>
      <c r="H31" s="43" t="s">
        <v>292</v>
      </c>
      <c r="I31" s="41" t="s">
        <v>275</v>
      </c>
      <c r="J31" s="44" t="s">
        <v>35</v>
      </c>
      <c r="K31" s="1"/>
      <c r="L31" s="45"/>
      <c r="M31" s="45"/>
      <c r="N31" s="46"/>
      <c r="O31" s="47"/>
      <c r="P31" s="46"/>
      <c r="Q31" s="47"/>
      <c r="R31" s="47"/>
      <c r="S31" s="48"/>
      <c r="T31" s="46"/>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row>
    <row r="32" spans="1:294" ht="105" customHeight="1" x14ac:dyDescent="0.25">
      <c r="A32" s="172" t="s">
        <v>203</v>
      </c>
      <c r="B32" s="173" t="s">
        <v>175</v>
      </c>
      <c r="C32" s="173" t="s">
        <v>202</v>
      </c>
      <c r="D32" s="49" t="s">
        <v>204</v>
      </c>
      <c r="E32" s="183" t="s">
        <v>424</v>
      </c>
      <c r="F32" s="49" t="s">
        <v>28</v>
      </c>
      <c r="G32" s="175"/>
      <c r="H32" s="175" t="s">
        <v>293</v>
      </c>
      <c r="I32" s="49" t="s">
        <v>275</v>
      </c>
      <c r="J32" s="50" t="s">
        <v>36</v>
      </c>
      <c r="K32" s="1"/>
      <c r="L32" s="45"/>
      <c r="M32" s="45"/>
      <c r="N32" s="46"/>
      <c r="O32" s="47"/>
      <c r="P32" s="46"/>
      <c r="Q32" s="47"/>
      <c r="R32" s="47"/>
      <c r="S32" s="46"/>
      <c r="T32" s="46"/>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row>
    <row r="33" spans="1:294" ht="89.25" customHeight="1" x14ac:dyDescent="0.25">
      <c r="A33" s="41" t="s">
        <v>203</v>
      </c>
      <c r="B33" s="42" t="s">
        <v>175</v>
      </c>
      <c r="C33" s="42" t="s">
        <v>202</v>
      </c>
      <c r="D33" s="41" t="s">
        <v>204</v>
      </c>
      <c r="E33" s="184" t="s">
        <v>425</v>
      </c>
      <c r="F33" s="41" t="s">
        <v>28</v>
      </c>
      <c r="G33" s="43"/>
      <c r="H33" s="43" t="s">
        <v>294</v>
      </c>
      <c r="I33" s="41" t="s">
        <v>275</v>
      </c>
      <c r="J33" s="44" t="s">
        <v>37</v>
      </c>
      <c r="K33" s="1"/>
      <c r="L33" s="45"/>
      <c r="M33" s="45"/>
      <c r="N33" s="46"/>
      <c r="O33" s="47"/>
      <c r="P33" s="46"/>
      <c r="Q33" s="47"/>
      <c r="R33" s="47"/>
      <c r="S33" s="48"/>
      <c r="T33" s="46"/>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row>
    <row r="34" spans="1:294" ht="105" customHeight="1" x14ac:dyDescent="0.25">
      <c r="A34" s="172" t="s">
        <v>203</v>
      </c>
      <c r="B34" s="173" t="s">
        <v>175</v>
      </c>
      <c r="C34" s="173" t="s">
        <v>202</v>
      </c>
      <c r="D34" s="49" t="s">
        <v>204</v>
      </c>
      <c r="E34" s="183" t="s">
        <v>426</v>
      </c>
      <c r="F34" s="49" t="s">
        <v>28</v>
      </c>
      <c r="G34" s="175"/>
      <c r="H34" s="175" t="s">
        <v>295</v>
      </c>
      <c r="I34" s="49" t="s">
        <v>275</v>
      </c>
      <c r="J34" s="50" t="s">
        <v>38</v>
      </c>
      <c r="K34" s="1"/>
      <c r="L34" s="45"/>
      <c r="M34" s="45"/>
      <c r="N34" s="46"/>
      <c r="O34" s="47"/>
      <c r="P34" s="46"/>
      <c r="Q34" s="47"/>
      <c r="R34" s="47"/>
      <c r="S34" s="46"/>
      <c r="T34" s="46"/>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row>
    <row r="35" spans="1:294" ht="89.25" customHeight="1" x14ac:dyDescent="0.25">
      <c r="A35" s="41" t="s">
        <v>203</v>
      </c>
      <c r="B35" s="42" t="s">
        <v>175</v>
      </c>
      <c r="C35" s="42" t="s">
        <v>202</v>
      </c>
      <c r="D35" s="41" t="s">
        <v>204</v>
      </c>
      <c r="E35" s="184" t="s">
        <v>427</v>
      </c>
      <c r="F35" s="41" t="s">
        <v>28</v>
      </c>
      <c r="G35" s="43"/>
      <c r="H35" s="43" t="s">
        <v>296</v>
      </c>
      <c r="I35" s="41" t="s">
        <v>275</v>
      </c>
      <c r="J35" s="44" t="s">
        <v>39</v>
      </c>
      <c r="K35" s="1"/>
      <c r="L35" s="45"/>
      <c r="M35" s="45"/>
      <c r="N35" s="46"/>
      <c r="O35" s="47"/>
      <c r="P35" s="46"/>
      <c r="Q35" s="47"/>
      <c r="R35" s="47"/>
      <c r="S35" s="48"/>
      <c r="T35" s="46"/>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row>
    <row r="36" spans="1:294" ht="105" customHeight="1" x14ac:dyDescent="0.25">
      <c r="A36" s="172" t="s">
        <v>203</v>
      </c>
      <c r="B36" s="173" t="s">
        <v>176</v>
      </c>
      <c r="C36" s="173" t="s">
        <v>202</v>
      </c>
      <c r="D36" s="49" t="s">
        <v>204</v>
      </c>
      <c r="E36" s="174" t="s">
        <v>428</v>
      </c>
      <c r="F36" s="49" t="s">
        <v>28</v>
      </c>
      <c r="G36" s="175"/>
      <c r="H36" s="175" t="s">
        <v>353</v>
      </c>
      <c r="I36" s="49" t="s">
        <v>275</v>
      </c>
      <c r="J36" s="50" t="s">
        <v>40</v>
      </c>
      <c r="K36" s="1"/>
      <c r="L36" s="45"/>
      <c r="M36" s="45"/>
      <c r="N36" s="46"/>
      <c r="O36" s="47"/>
      <c r="P36" s="46"/>
      <c r="Q36" s="47"/>
      <c r="R36" s="47"/>
      <c r="S36" s="46"/>
      <c r="T36" s="46"/>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row>
    <row r="37" spans="1:294" ht="89.25" customHeight="1" x14ac:dyDescent="0.25">
      <c r="A37" s="41" t="s">
        <v>203</v>
      </c>
      <c r="B37" s="42" t="s">
        <v>176</v>
      </c>
      <c r="C37" s="42" t="s">
        <v>202</v>
      </c>
      <c r="D37" s="41" t="s">
        <v>204</v>
      </c>
      <c r="E37" s="43" t="s">
        <v>429</v>
      </c>
      <c r="F37" s="41" t="s">
        <v>28</v>
      </c>
      <c r="G37" s="43"/>
      <c r="H37" s="43" t="s">
        <v>354</v>
      </c>
      <c r="I37" s="41" t="s">
        <v>275</v>
      </c>
      <c r="J37" s="44" t="s">
        <v>41</v>
      </c>
      <c r="K37" s="1"/>
      <c r="L37" s="45"/>
      <c r="M37" s="45"/>
      <c r="N37" s="46"/>
      <c r="O37" s="47"/>
      <c r="P37" s="46"/>
      <c r="Q37" s="47"/>
      <c r="R37" s="47"/>
      <c r="S37" s="48"/>
      <c r="T37" s="46"/>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row>
    <row r="38" spans="1:294" ht="105" customHeight="1" x14ac:dyDescent="0.25">
      <c r="A38" s="172" t="s">
        <v>203</v>
      </c>
      <c r="B38" s="173" t="s">
        <v>176</v>
      </c>
      <c r="C38" s="173" t="s">
        <v>202</v>
      </c>
      <c r="D38" s="49" t="s">
        <v>204</v>
      </c>
      <c r="E38" s="174" t="s">
        <v>430</v>
      </c>
      <c r="F38" s="49" t="s">
        <v>28</v>
      </c>
      <c r="G38" s="175"/>
      <c r="H38" s="175" t="s">
        <v>355</v>
      </c>
      <c r="I38" s="49" t="s">
        <v>275</v>
      </c>
      <c r="J38" s="50" t="s">
        <v>42</v>
      </c>
      <c r="K38" s="1"/>
      <c r="L38" s="45"/>
      <c r="M38" s="45"/>
      <c r="N38" s="46"/>
      <c r="O38" s="47"/>
      <c r="P38" s="46"/>
      <c r="Q38" s="47"/>
      <c r="R38" s="47"/>
      <c r="S38" s="46"/>
      <c r="T38" s="46"/>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row>
    <row r="39" spans="1:294" ht="89.25" customHeight="1" x14ac:dyDescent="0.25">
      <c r="A39" s="41" t="s">
        <v>203</v>
      </c>
      <c r="B39" s="42" t="s">
        <v>177</v>
      </c>
      <c r="C39" s="42" t="s">
        <v>202</v>
      </c>
      <c r="D39" s="41" t="s">
        <v>204</v>
      </c>
      <c r="E39" s="43" t="s">
        <v>431</v>
      </c>
      <c r="F39" s="41" t="s">
        <v>28</v>
      </c>
      <c r="G39" s="175"/>
      <c r="H39" s="181" t="s">
        <v>341</v>
      </c>
      <c r="I39" s="41" t="s">
        <v>275</v>
      </c>
      <c r="J39" s="44" t="s">
        <v>43</v>
      </c>
      <c r="K39" s="1"/>
      <c r="L39" s="45"/>
      <c r="M39" s="45"/>
      <c r="N39" s="46"/>
      <c r="O39" s="47"/>
      <c r="P39" s="46"/>
      <c r="Q39" s="47"/>
      <c r="R39" s="47"/>
      <c r="S39" s="48"/>
      <c r="T39" s="46"/>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row>
    <row r="40" spans="1:294" ht="105" customHeight="1" x14ac:dyDescent="0.25">
      <c r="A40" s="176" t="s">
        <v>27</v>
      </c>
      <c r="B40" s="173" t="s">
        <v>175</v>
      </c>
      <c r="C40" s="173" t="s">
        <v>245</v>
      </c>
      <c r="D40" s="49" t="s">
        <v>235</v>
      </c>
      <c r="E40" s="183" t="s">
        <v>432</v>
      </c>
      <c r="F40" s="49" t="s">
        <v>28</v>
      </c>
      <c r="G40" s="175"/>
      <c r="H40" s="175" t="s">
        <v>328</v>
      </c>
      <c r="I40" s="49" t="s">
        <v>260</v>
      </c>
      <c r="J40" s="50" t="s">
        <v>44</v>
      </c>
      <c r="K40" s="1"/>
      <c r="L40" s="45"/>
      <c r="M40" s="45"/>
      <c r="N40" s="46"/>
      <c r="O40" s="47"/>
      <c r="P40" s="46"/>
      <c r="Q40" s="47"/>
      <c r="R40" s="47"/>
      <c r="S40" s="46"/>
      <c r="T40" s="46"/>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row>
    <row r="41" spans="1:294" ht="89.25" customHeight="1" x14ac:dyDescent="0.25">
      <c r="A41" s="41" t="s">
        <v>203</v>
      </c>
      <c r="B41" s="42" t="s">
        <v>175</v>
      </c>
      <c r="C41" s="42" t="s">
        <v>245</v>
      </c>
      <c r="D41" s="41" t="s">
        <v>235</v>
      </c>
      <c r="E41" s="184" t="s">
        <v>433</v>
      </c>
      <c r="F41" s="41" t="s">
        <v>28</v>
      </c>
      <c r="G41" s="43"/>
      <c r="H41" s="43" t="s">
        <v>329</v>
      </c>
      <c r="I41" s="41" t="s">
        <v>275</v>
      </c>
      <c r="J41" s="44" t="s">
        <v>45</v>
      </c>
      <c r="K41" s="1"/>
      <c r="L41" s="45"/>
      <c r="M41" s="45"/>
      <c r="N41" s="46"/>
      <c r="O41" s="47"/>
      <c r="P41" s="46"/>
      <c r="Q41" s="47"/>
      <c r="R41" s="47"/>
      <c r="S41" s="48"/>
      <c r="T41" s="46"/>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row>
    <row r="42" spans="1:294" ht="105" customHeight="1" x14ac:dyDescent="0.25">
      <c r="A42" s="172" t="s">
        <v>203</v>
      </c>
      <c r="B42" s="173" t="s">
        <v>174</v>
      </c>
      <c r="C42" s="173" t="s">
        <v>245</v>
      </c>
      <c r="D42" s="49" t="s">
        <v>238</v>
      </c>
      <c r="E42" s="175" t="s">
        <v>434</v>
      </c>
      <c r="F42" s="49" t="s">
        <v>28</v>
      </c>
      <c r="G42" s="175" t="s">
        <v>330</v>
      </c>
      <c r="H42" s="175" t="s">
        <v>331</v>
      </c>
      <c r="I42" s="49" t="s">
        <v>275</v>
      </c>
      <c r="J42" s="50" t="s">
        <v>46</v>
      </c>
      <c r="K42" s="1"/>
      <c r="L42" s="45"/>
      <c r="M42" s="45"/>
      <c r="N42" s="46"/>
      <c r="O42" s="47"/>
      <c r="P42" s="46"/>
      <c r="Q42" s="47"/>
      <c r="R42" s="47"/>
      <c r="S42" s="46"/>
      <c r="T42" s="46"/>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row>
    <row r="43" spans="1:294" ht="89.25" customHeight="1" x14ac:dyDescent="0.25">
      <c r="A43" s="41" t="s">
        <v>203</v>
      </c>
      <c r="B43" s="42" t="s">
        <v>174</v>
      </c>
      <c r="C43" s="42" t="s">
        <v>245</v>
      </c>
      <c r="D43" s="41" t="s">
        <v>236</v>
      </c>
      <c r="E43" s="43" t="s">
        <v>435</v>
      </c>
      <c r="F43" s="41" t="s">
        <v>28</v>
      </c>
      <c r="G43" s="43"/>
      <c r="H43" s="43" t="s">
        <v>259</v>
      </c>
      <c r="I43" s="41" t="s">
        <v>260</v>
      </c>
      <c r="J43" s="44" t="s">
        <v>47</v>
      </c>
      <c r="K43" s="1"/>
      <c r="L43" s="45"/>
      <c r="M43" s="45"/>
      <c r="N43" s="46"/>
      <c r="O43" s="47"/>
      <c r="P43" s="46"/>
      <c r="Q43" s="47"/>
      <c r="R43" s="47"/>
      <c r="S43" s="48"/>
      <c r="T43" s="46"/>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row>
    <row r="44" spans="1:294" ht="105" customHeight="1" x14ac:dyDescent="0.25">
      <c r="A44" s="172" t="s">
        <v>203</v>
      </c>
      <c r="B44" s="173" t="s">
        <v>176</v>
      </c>
      <c r="C44" s="173" t="s">
        <v>245</v>
      </c>
      <c r="D44" s="177" t="s">
        <v>237</v>
      </c>
      <c r="E44" s="174" t="s">
        <v>436</v>
      </c>
      <c r="F44" s="49" t="s">
        <v>28</v>
      </c>
      <c r="G44" s="175"/>
      <c r="H44" s="175" t="s">
        <v>367</v>
      </c>
      <c r="I44" s="49" t="s">
        <v>275</v>
      </c>
      <c r="J44" s="50" t="s">
        <v>48</v>
      </c>
      <c r="K44" s="1"/>
      <c r="L44" s="45"/>
      <c r="M44" s="45"/>
      <c r="N44" s="46"/>
      <c r="O44" s="47"/>
      <c r="P44" s="46"/>
      <c r="Q44" s="47"/>
      <c r="R44" s="47"/>
      <c r="S44" s="46"/>
      <c r="T44" s="46"/>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row>
    <row r="45" spans="1:294" ht="89.25" customHeight="1" x14ac:dyDescent="0.25">
      <c r="A45" s="41" t="s">
        <v>209</v>
      </c>
      <c r="B45" s="42" t="s">
        <v>175</v>
      </c>
      <c r="C45" s="42" t="s">
        <v>242</v>
      </c>
      <c r="D45" s="41" t="s">
        <v>243</v>
      </c>
      <c r="E45" s="184" t="s">
        <v>437</v>
      </c>
      <c r="F45" s="41" t="s">
        <v>28</v>
      </c>
      <c r="G45" s="181" t="s">
        <v>336</v>
      </c>
      <c r="H45" s="181" t="s">
        <v>337</v>
      </c>
      <c r="I45" s="41" t="s">
        <v>338</v>
      </c>
      <c r="J45" s="44" t="s">
        <v>49</v>
      </c>
      <c r="K45" s="1"/>
      <c r="L45" s="45"/>
      <c r="M45" s="45"/>
      <c r="N45" s="46"/>
      <c r="O45" s="47"/>
      <c r="P45" s="46"/>
      <c r="Q45" s="47"/>
      <c r="R45" s="47"/>
      <c r="S45" s="48"/>
      <c r="T45" s="46"/>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row>
    <row r="46" spans="1:294" ht="105" customHeight="1" x14ac:dyDescent="0.25">
      <c r="A46" s="49" t="s">
        <v>209</v>
      </c>
      <c r="B46" s="173" t="s">
        <v>176</v>
      </c>
      <c r="C46" s="173" t="s">
        <v>242</v>
      </c>
      <c r="D46" s="49" t="s">
        <v>246</v>
      </c>
      <c r="E46" s="186" t="s">
        <v>438</v>
      </c>
      <c r="F46" s="49" t="s">
        <v>28</v>
      </c>
      <c r="G46" s="175" t="s">
        <v>368</v>
      </c>
      <c r="H46" s="175" t="s">
        <v>369</v>
      </c>
      <c r="I46" s="49" t="s">
        <v>370</v>
      </c>
      <c r="J46" s="50" t="s">
        <v>50</v>
      </c>
      <c r="K46" s="1"/>
      <c r="L46" s="45"/>
      <c r="M46" s="45"/>
      <c r="N46" s="46"/>
      <c r="O46" s="47"/>
      <c r="P46" s="46"/>
      <c r="Q46" s="47"/>
      <c r="R46" s="47"/>
      <c r="S46" s="46"/>
      <c r="T46" s="46"/>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row>
    <row r="47" spans="1:294" ht="89.25" customHeight="1" x14ac:dyDescent="0.25">
      <c r="A47" s="41" t="s">
        <v>203</v>
      </c>
      <c r="B47" s="42" t="s">
        <v>177</v>
      </c>
      <c r="C47" s="42" t="s">
        <v>239</v>
      </c>
      <c r="D47" s="41" t="s">
        <v>241</v>
      </c>
      <c r="E47" s="43" t="s">
        <v>439</v>
      </c>
      <c r="F47" s="41" t="s">
        <v>28</v>
      </c>
      <c r="G47" s="43" t="s">
        <v>352</v>
      </c>
      <c r="H47" s="43" t="s">
        <v>350</v>
      </c>
      <c r="I47" s="41" t="s">
        <v>275</v>
      </c>
      <c r="J47" s="44" t="s">
        <v>51</v>
      </c>
      <c r="K47" s="1"/>
      <c r="L47" s="45"/>
      <c r="M47" s="45"/>
      <c r="N47" s="46"/>
      <c r="O47" s="47"/>
      <c r="P47" s="46"/>
      <c r="Q47" s="47"/>
      <c r="R47" s="47"/>
      <c r="S47" s="48"/>
      <c r="T47" s="46"/>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row>
    <row r="48" spans="1:294" ht="105" customHeight="1" x14ac:dyDescent="0.25">
      <c r="A48" s="172" t="s">
        <v>203</v>
      </c>
      <c r="B48" s="173" t="s">
        <v>177</v>
      </c>
      <c r="C48" s="173" t="s">
        <v>239</v>
      </c>
      <c r="D48" s="49" t="s">
        <v>240</v>
      </c>
      <c r="E48" s="174" t="s">
        <v>440</v>
      </c>
      <c r="F48" s="49" t="s">
        <v>28</v>
      </c>
      <c r="G48" s="175"/>
      <c r="H48" s="175" t="s">
        <v>351</v>
      </c>
      <c r="I48" s="41" t="s">
        <v>275</v>
      </c>
      <c r="J48" s="50" t="s">
        <v>52</v>
      </c>
      <c r="K48" s="1"/>
      <c r="L48" s="45"/>
      <c r="M48" s="45"/>
      <c r="N48" s="46"/>
      <c r="O48" s="47"/>
      <c r="P48" s="46"/>
      <c r="Q48" s="47"/>
      <c r="R48" s="47"/>
      <c r="S48" s="46"/>
      <c r="T48" s="46"/>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row>
    <row r="49" spans="1:294" ht="89.25" customHeight="1" x14ac:dyDescent="0.25">
      <c r="A49" s="41" t="s">
        <v>203</v>
      </c>
      <c r="B49" s="42" t="s">
        <v>178</v>
      </c>
      <c r="C49" s="42" t="s">
        <v>239</v>
      </c>
      <c r="D49" s="41" t="s">
        <v>241</v>
      </c>
      <c r="E49" s="43" t="s">
        <v>441</v>
      </c>
      <c r="F49" s="41" t="s">
        <v>28</v>
      </c>
      <c r="G49" s="43" t="s">
        <v>352</v>
      </c>
      <c r="H49" s="43" t="s">
        <v>389</v>
      </c>
      <c r="I49" s="41" t="s">
        <v>275</v>
      </c>
      <c r="J49" s="44" t="s">
        <v>51</v>
      </c>
      <c r="K49" s="1"/>
      <c r="L49" s="45"/>
      <c r="M49" s="45"/>
      <c r="N49" s="46"/>
      <c r="O49" s="47"/>
      <c r="P49" s="46"/>
      <c r="Q49" s="47"/>
      <c r="R49" s="47"/>
      <c r="S49" s="48"/>
      <c r="T49" s="46"/>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row>
    <row r="50" spans="1:294" ht="105" customHeight="1" x14ac:dyDescent="0.25">
      <c r="A50" s="172" t="s">
        <v>203</v>
      </c>
      <c r="B50" s="173" t="s">
        <v>178</v>
      </c>
      <c r="C50" s="173" t="s">
        <v>239</v>
      </c>
      <c r="D50" s="49" t="s">
        <v>240</v>
      </c>
      <c r="E50" s="174" t="s">
        <v>442</v>
      </c>
      <c r="F50" s="49" t="s">
        <v>28</v>
      </c>
      <c r="G50" s="175"/>
      <c r="H50" s="175" t="s">
        <v>390</v>
      </c>
      <c r="I50" s="49" t="s">
        <v>275</v>
      </c>
      <c r="J50" s="50" t="s">
        <v>52</v>
      </c>
      <c r="K50" s="1"/>
      <c r="L50" s="45"/>
      <c r="M50" s="45"/>
      <c r="N50" s="46"/>
      <c r="O50" s="47"/>
      <c r="P50" s="46"/>
      <c r="Q50" s="47"/>
      <c r="R50" s="47"/>
      <c r="S50" s="46"/>
      <c r="T50" s="46"/>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row>
    <row r="51" spans="1:294" ht="89.25" customHeight="1" x14ac:dyDescent="0.25">
      <c r="A51" s="41" t="s">
        <v>203</v>
      </c>
      <c r="B51" s="42" t="s">
        <v>179</v>
      </c>
      <c r="C51" s="42" t="s">
        <v>239</v>
      </c>
      <c r="D51" s="41" t="s">
        <v>240</v>
      </c>
      <c r="E51" s="43" t="s">
        <v>402</v>
      </c>
      <c r="F51" s="41" t="s">
        <v>28</v>
      </c>
      <c r="G51" s="43" t="s">
        <v>403</v>
      </c>
      <c r="H51" s="43"/>
      <c r="I51" s="41" t="s">
        <v>275</v>
      </c>
      <c r="J51" s="44" t="s">
        <v>53</v>
      </c>
      <c r="K51" s="1"/>
      <c r="L51" s="45"/>
      <c r="M51" s="45"/>
      <c r="N51" s="46"/>
      <c r="O51" s="47"/>
      <c r="P51" s="46"/>
      <c r="Q51" s="47"/>
      <c r="R51" s="47"/>
      <c r="S51" s="48"/>
      <c r="T51" s="46"/>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row>
    <row r="52" spans="1:294" ht="105" customHeight="1" x14ac:dyDescent="0.25">
      <c r="A52" s="172" t="s">
        <v>203</v>
      </c>
      <c r="B52" s="173" t="s">
        <v>174</v>
      </c>
      <c r="C52" s="173" t="s">
        <v>210</v>
      </c>
      <c r="D52" s="49" t="s">
        <v>212</v>
      </c>
      <c r="E52" s="183" t="s">
        <v>443</v>
      </c>
      <c r="F52" s="49" t="s">
        <v>28</v>
      </c>
      <c r="G52" s="175" t="s">
        <v>276</v>
      </c>
      <c r="H52" s="175" t="s">
        <v>281</v>
      </c>
      <c r="I52" s="49" t="s">
        <v>286</v>
      </c>
      <c r="J52" s="50" t="s">
        <v>54</v>
      </c>
      <c r="K52" s="1"/>
      <c r="L52" s="45"/>
      <c r="M52" s="45"/>
      <c r="N52" s="46"/>
      <c r="O52" s="47"/>
      <c r="P52" s="46"/>
      <c r="Q52" s="47"/>
      <c r="R52" s="47"/>
      <c r="S52" s="46"/>
      <c r="T52" s="46"/>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row>
    <row r="53" spans="1:294" ht="89.25" customHeight="1" x14ac:dyDescent="0.25">
      <c r="A53" s="41" t="s">
        <v>209</v>
      </c>
      <c r="B53" s="42" t="s">
        <v>174</v>
      </c>
      <c r="C53" s="42" t="s">
        <v>211</v>
      </c>
      <c r="D53" s="41" t="s">
        <v>212</v>
      </c>
      <c r="E53" s="184" t="s">
        <v>444</v>
      </c>
      <c r="F53" s="41" t="s">
        <v>28</v>
      </c>
      <c r="G53" s="43" t="s">
        <v>277</v>
      </c>
      <c r="H53" s="43" t="s">
        <v>282</v>
      </c>
      <c r="I53" s="41" t="s">
        <v>275</v>
      </c>
      <c r="J53" s="44" t="s">
        <v>55</v>
      </c>
      <c r="K53" s="1"/>
      <c r="L53" s="45"/>
      <c r="M53" s="45"/>
      <c r="N53" s="46"/>
      <c r="O53" s="47"/>
      <c r="P53" s="46"/>
      <c r="Q53" s="47"/>
      <c r="R53" s="47"/>
      <c r="S53" s="48"/>
      <c r="T53" s="46"/>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row>
    <row r="54" spans="1:294" ht="105" customHeight="1" x14ac:dyDescent="0.25">
      <c r="A54" s="178" t="s">
        <v>209</v>
      </c>
      <c r="B54" s="173" t="s">
        <v>174</v>
      </c>
      <c r="C54" s="173" t="s">
        <v>210</v>
      </c>
      <c r="D54" s="49" t="s">
        <v>213</v>
      </c>
      <c r="E54" s="183" t="s">
        <v>445</v>
      </c>
      <c r="F54" s="49" t="s">
        <v>56</v>
      </c>
      <c r="G54" s="175" t="s">
        <v>278</v>
      </c>
      <c r="H54" s="175" t="s">
        <v>283</v>
      </c>
      <c r="I54" s="49" t="s">
        <v>275</v>
      </c>
      <c r="J54" s="50" t="s">
        <v>57</v>
      </c>
      <c r="K54" s="1"/>
      <c r="L54" s="45"/>
      <c r="M54" s="45"/>
      <c r="N54" s="46"/>
      <c r="O54" s="47"/>
      <c r="P54" s="46"/>
      <c r="Q54" s="47"/>
      <c r="R54" s="47"/>
      <c r="S54" s="46"/>
      <c r="T54" s="46"/>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row>
    <row r="55" spans="1:294" ht="89.25" customHeight="1" x14ac:dyDescent="0.25">
      <c r="A55" s="41" t="s">
        <v>209</v>
      </c>
      <c r="B55" s="42" t="s">
        <v>174</v>
      </c>
      <c r="C55" s="42" t="s">
        <v>211</v>
      </c>
      <c r="D55" s="41" t="s">
        <v>213</v>
      </c>
      <c r="E55" s="184" t="s">
        <v>446</v>
      </c>
      <c r="F55" s="41" t="s">
        <v>56</v>
      </c>
      <c r="G55" s="43" t="s">
        <v>279</v>
      </c>
      <c r="H55" s="43" t="s">
        <v>284</v>
      </c>
      <c r="I55" s="41" t="s">
        <v>275</v>
      </c>
      <c r="J55" s="44" t="s">
        <v>58</v>
      </c>
      <c r="K55" s="1"/>
      <c r="L55" s="45"/>
      <c r="M55" s="45"/>
      <c r="N55" s="46"/>
      <c r="O55" s="47"/>
      <c r="P55" s="46"/>
      <c r="Q55" s="47"/>
      <c r="R55" s="47"/>
      <c r="S55" s="48"/>
      <c r="T55" s="46"/>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row>
    <row r="56" spans="1:294" ht="105" customHeight="1" x14ac:dyDescent="0.25">
      <c r="A56" s="178" t="s">
        <v>209</v>
      </c>
      <c r="B56" s="173" t="s">
        <v>174</v>
      </c>
      <c r="C56" s="173" t="s">
        <v>210</v>
      </c>
      <c r="D56" s="49" t="s">
        <v>213</v>
      </c>
      <c r="E56" s="183" t="s">
        <v>447</v>
      </c>
      <c r="F56" s="49" t="s">
        <v>56</v>
      </c>
      <c r="G56" s="175" t="s">
        <v>280</v>
      </c>
      <c r="H56" s="175" t="s">
        <v>285</v>
      </c>
      <c r="I56" s="49" t="s">
        <v>275</v>
      </c>
      <c r="J56" s="50" t="s">
        <v>59</v>
      </c>
      <c r="K56" s="1"/>
      <c r="L56" s="45"/>
      <c r="M56" s="45"/>
      <c r="N56" s="46"/>
      <c r="O56" s="47"/>
      <c r="P56" s="46"/>
      <c r="Q56" s="47"/>
      <c r="R56" s="47"/>
      <c r="S56" s="46"/>
      <c r="T56" s="46"/>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row>
    <row r="57" spans="1:294" ht="105" x14ac:dyDescent="0.25">
      <c r="A57" s="41" t="s">
        <v>209</v>
      </c>
      <c r="B57" s="42" t="s">
        <v>174</v>
      </c>
      <c r="C57" s="42" t="s">
        <v>211</v>
      </c>
      <c r="D57" s="41" t="s">
        <v>212</v>
      </c>
      <c r="E57" s="184" t="s">
        <v>448</v>
      </c>
      <c r="F57" s="41" t="s">
        <v>56</v>
      </c>
      <c r="G57" s="43" t="s">
        <v>410</v>
      </c>
      <c r="H57" s="43" t="s">
        <v>411</v>
      </c>
      <c r="I57" s="41" t="s">
        <v>275</v>
      </c>
      <c r="J57" s="44" t="s">
        <v>60</v>
      </c>
      <c r="K57" s="1"/>
      <c r="L57" s="45"/>
      <c r="M57" s="45"/>
      <c r="N57" s="46"/>
      <c r="O57" s="47"/>
      <c r="P57" s="46"/>
      <c r="Q57" s="47"/>
      <c r="R57" s="47"/>
      <c r="S57" s="48"/>
      <c r="T57" s="46"/>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row>
    <row r="58" spans="1:294" ht="105" customHeight="1" x14ac:dyDescent="0.25">
      <c r="A58" s="178" t="s">
        <v>209</v>
      </c>
      <c r="B58" s="173" t="s">
        <v>175</v>
      </c>
      <c r="C58" s="173" t="s">
        <v>210</v>
      </c>
      <c r="D58" s="49" t="s">
        <v>213</v>
      </c>
      <c r="E58" s="183" t="s">
        <v>449</v>
      </c>
      <c r="F58" s="49" t="s">
        <v>56</v>
      </c>
      <c r="G58" s="175" t="s">
        <v>301</v>
      </c>
      <c r="H58" s="175" t="s">
        <v>304</v>
      </c>
      <c r="I58" s="49" t="s">
        <v>275</v>
      </c>
      <c r="J58" s="50" t="s">
        <v>61</v>
      </c>
      <c r="K58" s="1"/>
      <c r="L58" s="45"/>
      <c r="M58" s="45"/>
      <c r="N58" s="46"/>
      <c r="O58" s="47"/>
      <c r="P58" s="46"/>
      <c r="Q58" s="47"/>
      <c r="R58" s="47"/>
      <c r="S58" s="46"/>
      <c r="T58" s="46"/>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row>
    <row r="59" spans="1:294" ht="89.25" customHeight="1" x14ac:dyDescent="0.25">
      <c r="A59" s="41" t="s">
        <v>209</v>
      </c>
      <c r="B59" s="42" t="s">
        <v>175</v>
      </c>
      <c r="C59" s="42" t="s">
        <v>211</v>
      </c>
      <c r="D59" s="41" t="s">
        <v>213</v>
      </c>
      <c r="E59" s="184" t="s">
        <v>450</v>
      </c>
      <c r="F59" s="41" t="s">
        <v>56</v>
      </c>
      <c r="G59" s="43" t="s">
        <v>302</v>
      </c>
      <c r="H59" s="43" t="s">
        <v>305</v>
      </c>
      <c r="I59" s="41" t="s">
        <v>275</v>
      </c>
      <c r="J59" s="44" t="s">
        <v>62</v>
      </c>
      <c r="K59" s="1"/>
      <c r="L59" s="45"/>
      <c r="M59" s="45"/>
      <c r="N59" s="46"/>
      <c r="O59" s="47"/>
      <c r="P59" s="46"/>
      <c r="Q59" s="47"/>
      <c r="R59" s="47"/>
      <c r="S59" s="48"/>
      <c r="T59" s="46"/>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row>
    <row r="60" spans="1:294" ht="105" customHeight="1" x14ac:dyDescent="0.25">
      <c r="A60" s="178" t="s">
        <v>209</v>
      </c>
      <c r="B60" s="173" t="s">
        <v>175</v>
      </c>
      <c r="C60" s="173" t="s">
        <v>210</v>
      </c>
      <c r="D60" s="49" t="s">
        <v>212</v>
      </c>
      <c r="E60" s="183" t="s">
        <v>451</v>
      </c>
      <c r="F60" s="49" t="s">
        <v>28</v>
      </c>
      <c r="G60" s="175" t="s">
        <v>303</v>
      </c>
      <c r="H60" s="175" t="s">
        <v>306</v>
      </c>
      <c r="I60" s="49" t="s">
        <v>275</v>
      </c>
      <c r="J60" s="50" t="s">
        <v>63</v>
      </c>
      <c r="K60" s="1"/>
      <c r="L60" s="45"/>
      <c r="M60" s="45"/>
      <c r="N60" s="46"/>
      <c r="O60" s="47"/>
      <c r="P60" s="46"/>
      <c r="Q60" s="47"/>
      <c r="R60" s="47"/>
      <c r="S60" s="46"/>
      <c r="T60" s="46"/>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row>
    <row r="61" spans="1:294" ht="89.25" customHeight="1" x14ac:dyDescent="0.25">
      <c r="A61" s="41" t="s">
        <v>209</v>
      </c>
      <c r="B61" s="42" t="s">
        <v>176</v>
      </c>
      <c r="C61" s="42" t="s">
        <v>211</v>
      </c>
      <c r="D61" s="41" t="s">
        <v>212</v>
      </c>
      <c r="E61" s="184" t="s">
        <v>406</v>
      </c>
      <c r="F61" s="41" t="s">
        <v>28</v>
      </c>
      <c r="G61" s="43" t="s">
        <v>404</v>
      </c>
      <c r="H61" s="43" t="s">
        <v>405</v>
      </c>
      <c r="I61" s="41" t="s">
        <v>275</v>
      </c>
      <c r="J61" s="44" t="s">
        <v>64</v>
      </c>
      <c r="K61" s="1"/>
      <c r="L61" s="45"/>
      <c r="M61" s="45"/>
      <c r="N61" s="46"/>
      <c r="O61" s="47"/>
      <c r="P61" s="46"/>
      <c r="Q61" s="47"/>
      <c r="R61" s="47"/>
      <c r="S61" s="48"/>
      <c r="T61" s="46"/>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row>
    <row r="62" spans="1:294" ht="105" customHeight="1" x14ac:dyDescent="0.25">
      <c r="A62" s="178" t="s">
        <v>209</v>
      </c>
      <c r="B62" s="173" t="s">
        <v>176</v>
      </c>
      <c r="C62" s="173" t="s">
        <v>210</v>
      </c>
      <c r="D62" s="49" t="s">
        <v>213</v>
      </c>
      <c r="E62" s="183" t="s">
        <v>409</v>
      </c>
      <c r="F62" s="49" t="s">
        <v>56</v>
      </c>
      <c r="G62" s="175" t="s">
        <v>407</v>
      </c>
      <c r="H62" s="175" t="s">
        <v>408</v>
      </c>
      <c r="I62" s="49" t="s">
        <v>275</v>
      </c>
      <c r="J62" s="50" t="s">
        <v>65</v>
      </c>
      <c r="K62" s="1"/>
      <c r="L62" s="45"/>
      <c r="M62" s="45"/>
      <c r="N62" s="46"/>
      <c r="O62" s="47"/>
      <c r="P62" s="46"/>
      <c r="Q62" s="47"/>
      <c r="R62" s="47"/>
      <c r="S62" s="46"/>
      <c r="T62" s="46"/>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row>
    <row r="63" spans="1:294" ht="89.25" customHeight="1" x14ac:dyDescent="0.25">
      <c r="A63" s="41" t="s">
        <v>209</v>
      </c>
      <c r="B63" s="42" t="s">
        <v>176</v>
      </c>
      <c r="C63" s="42" t="s">
        <v>211</v>
      </c>
      <c r="D63" s="41" t="s">
        <v>213</v>
      </c>
      <c r="E63" s="43" t="s">
        <v>452</v>
      </c>
      <c r="F63" s="41" t="s">
        <v>56</v>
      </c>
      <c r="G63" s="43" t="s">
        <v>358</v>
      </c>
      <c r="H63" s="43" t="s">
        <v>359</v>
      </c>
      <c r="I63" s="41" t="s">
        <v>275</v>
      </c>
      <c r="J63" s="44" t="s">
        <v>66</v>
      </c>
      <c r="K63" s="1"/>
      <c r="L63" s="45"/>
      <c r="M63" s="45"/>
      <c r="N63" s="46"/>
      <c r="O63" s="47"/>
      <c r="P63" s="46"/>
      <c r="Q63" s="47"/>
      <c r="R63" s="47"/>
      <c r="S63" s="48"/>
      <c r="T63" s="46"/>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row>
    <row r="64" spans="1:294" ht="105" customHeight="1" x14ac:dyDescent="0.25">
      <c r="A64" s="178" t="s">
        <v>209</v>
      </c>
      <c r="B64" s="173" t="s">
        <v>176</v>
      </c>
      <c r="C64" s="173" t="s">
        <v>210</v>
      </c>
      <c r="D64" s="49" t="s">
        <v>213</v>
      </c>
      <c r="E64" s="174" t="s">
        <v>453</v>
      </c>
      <c r="F64" s="49" t="s">
        <v>56</v>
      </c>
      <c r="G64" s="175" t="s">
        <v>360</v>
      </c>
      <c r="H64" s="175" t="s">
        <v>361</v>
      </c>
      <c r="I64" s="49" t="s">
        <v>321</v>
      </c>
      <c r="J64" s="50" t="s">
        <v>67</v>
      </c>
      <c r="K64" s="1"/>
      <c r="L64" s="45"/>
      <c r="M64" s="45"/>
      <c r="N64" s="46"/>
      <c r="O64" s="47"/>
      <c r="P64" s="46"/>
      <c r="Q64" s="47"/>
      <c r="R64" s="47"/>
      <c r="S64" s="46"/>
      <c r="T64" s="46"/>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row>
    <row r="65" spans="1:294" ht="89.25" customHeight="1" x14ac:dyDescent="0.25">
      <c r="A65" s="41" t="s">
        <v>209</v>
      </c>
      <c r="B65" s="42" t="s">
        <v>177</v>
      </c>
      <c r="C65" s="42" t="s">
        <v>211</v>
      </c>
      <c r="D65" s="41" t="s">
        <v>213</v>
      </c>
      <c r="E65" s="43" t="s">
        <v>454</v>
      </c>
      <c r="F65" s="41" t="s">
        <v>56</v>
      </c>
      <c r="G65" s="43" t="s">
        <v>342</v>
      </c>
      <c r="H65" s="43" t="s">
        <v>345</v>
      </c>
      <c r="I65" s="41" t="s">
        <v>275</v>
      </c>
      <c r="J65" s="44" t="s">
        <v>68</v>
      </c>
      <c r="K65" s="1"/>
      <c r="L65" s="45"/>
      <c r="M65" s="45"/>
      <c r="N65" s="46"/>
      <c r="O65" s="47"/>
      <c r="P65" s="46"/>
      <c r="Q65" s="47"/>
      <c r="R65" s="47"/>
      <c r="S65" s="48"/>
      <c r="T65" s="46"/>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row>
    <row r="66" spans="1:294" ht="105" customHeight="1" x14ac:dyDescent="0.25">
      <c r="A66" s="178" t="s">
        <v>209</v>
      </c>
      <c r="B66" s="173" t="s">
        <v>177</v>
      </c>
      <c r="C66" s="173" t="s">
        <v>210</v>
      </c>
      <c r="D66" s="49" t="s">
        <v>213</v>
      </c>
      <c r="E66" s="174" t="s">
        <v>455</v>
      </c>
      <c r="F66" s="49" t="s">
        <v>56</v>
      </c>
      <c r="G66" s="175" t="s">
        <v>343</v>
      </c>
      <c r="H66" s="175" t="s">
        <v>346</v>
      </c>
      <c r="I66" s="49" t="s">
        <v>275</v>
      </c>
      <c r="J66" s="50" t="s">
        <v>69</v>
      </c>
      <c r="K66" s="1"/>
      <c r="L66" s="45"/>
      <c r="M66" s="45"/>
      <c r="N66" s="46"/>
      <c r="O66" s="47"/>
      <c r="P66" s="46"/>
      <c r="Q66" s="47"/>
      <c r="R66" s="47"/>
      <c r="S66" s="46"/>
      <c r="T66" s="46"/>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row>
    <row r="67" spans="1:294" ht="89.25" customHeight="1" x14ac:dyDescent="0.25">
      <c r="A67" s="41" t="s">
        <v>209</v>
      </c>
      <c r="B67" s="42" t="s">
        <v>177</v>
      </c>
      <c r="C67" s="42" t="s">
        <v>211</v>
      </c>
      <c r="D67" s="41" t="s">
        <v>212</v>
      </c>
      <c r="E67" s="43" t="s">
        <v>456</v>
      </c>
      <c r="F67" s="41" t="s">
        <v>28</v>
      </c>
      <c r="G67" s="43" t="s">
        <v>344</v>
      </c>
      <c r="H67" s="43" t="s">
        <v>347</v>
      </c>
      <c r="I67" s="41" t="s">
        <v>275</v>
      </c>
      <c r="J67" s="44"/>
      <c r="K67" s="1"/>
      <c r="L67" s="45"/>
      <c r="M67" s="45"/>
      <c r="N67" s="46"/>
      <c r="O67" s="47"/>
      <c r="P67" s="46"/>
      <c r="Q67" s="47"/>
      <c r="R67" s="47"/>
      <c r="S67" s="48"/>
      <c r="T67" s="46"/>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row>
    <row r="68" spans="1:294" ht="105" customHeight="1" x14ac:dyDescent="0.25">
      <c r="A68" s="178" t="s">
        <v>209</v>
      </c>
      <c r="B68" s="173" t="s">
        <v>178</v>
      </c>
      <c r="C68" s="173" t="s">
        <v>210</v>
      </c>
      <c r="D68" s="49" t="s">
        <v>214</v>
      </c>
      <c r="E68" s="174" t="s">
        <v>457</v>
      </c>
      <c r="F68" s="49" t="s">
        <v>28</v>
      </c>
      <c r="G68" s="175" t="s">
        <v>373</v>
      </c>
      <c r="H68" s="175" t="s">
        <v>374</v>
      </c>
      <c r="I68" s="49" t="s">
        <v>321</v>
      </c>
      <c r="J68" s="50" t="s">
        <v>70</v>
      </c>
      <c r="K68" s="1"/>
      <c r="L68" s="45"/>
      <c r="M68" s="45"/>
      <c r="N68" s="46"/>
      <c r="O68" s="47"/>
      <c r="P68" s="46"/>
      <c r="Q68" s="47"/>
      <c r="R68" s="47"/>
      <c r="S68" s="46"/>
      <c r="T68" s="46"/>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row>
    <row r="69" spans="1:294" ht="89.25" customHeight="1" x14ac:dyDescent="0.25">
      <c r="A69" s="41" t="s">
        <v>209</v>
      </c>
      <c r="B69" s="42" t="s">
        <v>178</v>
      </c>
      <c r="C69" s="42" t="s">
        <v>211</v>
      </c>
      <c r="D69" s="41" t="s">
        <v>216</v>
      </c>
      <c r="E69" s="43" t="s">
        <v>458</v>
      </c>
      <c r="F69" s="41" t="s">
        <v>28</v>
      </c>
      <c r="G69" s="43" t="s">
        <v>412</v>
      </c>
      <c r="H69" s="43" t="s">
        <v>375</v>
      </c>
      <c r="I69" s="41" t="s">
        <v>275</v>
      </c>
      <c r="J69" s="44" t="s">
        <v>71</v>
      </c>
      <c r="K69" s="1"/>
      <c r="L69" s="45"/>
      <c r="M69" s="45"/>
      <c r="N69" s="46"/>
      <c r="O69" s="47"/>
      <c r="P69" s="46"/>
      <c r="Q69" s="47"/>
      <c r="R69" s="47"/>
      <c r="S69" s="48"/>
      <c r="T69" s="46"/>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row>
    <row r="70" spans="1:294" ht="105" customHeight="1" x14ac:dyDescent="0.25">
      <c r="A70" s="178" t="s">
        <v>209</v>
      </c>
      <c r="B70" s="173" t="s">
        <v>178</v>
      </c>
      <c r="C70" s="173" t="s">
        <v>210</v>
      </c>
      <c r="D70" s="49" t="s">
        <v>216</v>
      </c>
      <c r="E70" s="174" t="s">
        <v>459</v>
      </c>
      <c r="F70" s="49" t="s">
        <v>28</v>
      </c>
      <c r="G70" s="175" t="s">
        <v>413</v>
      </c>
      <c r="H70" s="175"/>
      <c r="I70" s="49" t="s">
        <v>321</v>
      </c>
      <c r="J70" s="50" t="s">
        <v>73</v>
      </c>
      <c r="K70" s="1"/>
      <c r="L70" s="45"/>
      <c r="M70" s="45"/>
      <c r="N70" s="46"/>
      <c r="O70" s="47"/>
      <c r="P70" s="46"/>
      <c r="Q70" s="47"/>
      <c r="R70" s="47"/>
      <c r="S70" s="46"/>
      <c r="T70" s="46"/>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c r="JJ70" s="1"/>
      <c r="JK70" s="1"/>
      <c r="JL70" s="1"/>
      <c r="JM70" s="1"/>
      <c r="JN70" s="1"/>
      <c r="JO70" s="1"/>
      <c r="JP70" s="1"/>
      <c r="JQ70" s="1"/>
      <c r="JR70" s="1"/>
      <c r="JS70" s="1"/>
      <c r="JT70" s="1"/>
      <c r="JU70" s="1"/>
      <c r="JV70" s="1"/>
      <c r="JW70" s="1"/>
      <c r="JX70" s="1"/>
      <c r="JY70" s="1"/>
      <c r="JZ70" s="1"/>
      <c r="KA70" s="1"/>
      <c r="KB70" s="1"/>
      <c r="KC70" s="1"/>
      <c r="KD70" s="1"/>
      <c r="KE70" s="1"/>
      <c r="KF70" s="1"/>
      <c r="KG70" s="1"/>
      <c r="KH70" s="1"/>
    </row>
    <row r="71" spans="1:294" ht="89.25" customHeight="1" x14ac:dyDescent="0.25">
      <c r="A71" s="41" t="s">
        <v>209</v>
      </c>
      <c r="B71" s="42" t="s">
        <v>178</v>
      </c>
      <c r="C71" s="42" t="s">
        <v>211</v>
      </c>
      <c r="D71" s="41" t="s">
        <v>215</v>
      </c>
      <c r="E71" s="43" t="s">
        <v>460</v>
      </c>
      <c r="F71" s="41" t="s">
        <v>56</v>
      </c>
      <c r="G71" s="43" t="s">
        <v>414</v>
      </c>
      <c r="H71" s="43" t="s">
        <v>376</v>
      </c>
      <c r="I71" s="41" t="s">
        <v>378</v>
      </c>
      <c r="J71" s="44" t="s">
        <v>74</v>
      </c>
      <c r="K71" s="1"/>
      <c r="L71" s="45"/>
      <c r="M71" s="45"/>
      <c r="N71" s="46"/>
      <c r="O71" s="47"/>
      <c r="P71" s="46"/>
      <c r="Q71" s="47"/>
      <c r="R71" s="47"/>
      <c r="S71" s="48"/>
      <c r="T71" s="46"/>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row>
    <row r="72" spans="1:294" ht="105" customHeight="1" x14ac:dyDescent="0.25">
      <c r="A72" s="178" t="s">
        <v>209</v>
      </c>
      <c r="B72" s="173" t="s">
        <v>178</v>
      </c>
      <c r="C72" s="173" t="s">
        <v>210</v>
      </c>
      <c r="D72" s="49" t="s">
        <v>214</v>
      </c>
      <c r="E72" s="174" t="s">
        <v>461</v>
      </c>
      <c r="F72" s="49" t="s">
        <v>56</v>
      </c>
      <c r="G72" s="175" t="s">
        <v>415</v>
      </c>
      <c r="H72" s="175"/>
      <c r="I72" s="49" t="s">
        <v>275</v>
      </c>
      <c r="J72" s="50" t="s">
        <v>75</v>
      </c>
      <c r="K72" s="1"/>
      <c r="L72" s="45"/>
      <c r="M72" s="45"/>
      <c r="N72" s="46"/>
      <c r="O72" s="47"/>
      <c r="P72" s="46"/>
      <c r="Q72" s="47"/>
      <c r="R72" s="47"/>
      <c r="S72" s="46"/>
      <c r="T72" s="46"/>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row>
    <row r="73" spans="1:294" ht="89.25" customHeight="1" x14ac:dyDescent="0.25">
      <c r="A73" s="41" t="s">
        <v>209</v>
      </c>
      <c r="B73" s="42" t="s">
        <v>178</v>
      </c>
      <c r="C73" s="42" t="s">
        <v>211</v>
      </c>
      <c r="D73" s="41" t="s">
        <v>214</v>
      </c>
      <c r="E73" s="43" t="s">
        <v>462</v>
      </c>
      <c r="F73" s="41" t="s">
        <v>56</v>
      </c>
      <c r="G73" s="43" t="s">
        <v>416</v>
      </c>
      <c r="H73" s="43" t="s">
        <v>377</v>
      </c>
      <c r="I73" s="41" t="s">
        <v>378</v>
      </c>
      <c r="J73" s="44" t="s">
        <v>76</v>
      </c>
      <c r="K73" s="1"/>
      <c r="L73" s="45"/>
      <c r="M73" s="45"/>
      <c r="N73" s="46"/>
      <c r="O73" s="47"/>
      <c r="P73" s="46"/>
      <c r="Q73" s="47"/>
      <c r="R73" s="47"/>
      <c r="S73" s="48"/>
      <c r="T73" s="46"/>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c r="JJ73" s="1"/>
      <c r="JK73" s="1"/>
      <c r="JL73" s="1"/>
      <c r="JM73" s="1"/>
      <c r="JN73" s="1"/>
      <c r="JO73" s="1"/>
      <c r="JP73" s="1"/>
      <c r="JQ73" s="1"/>
      <c r="JR73" s="1"/>
      <c r="JS73" s="1"/>
      <c r="JT73" s="1"/>
      <c r="JU73" s="1"/>
      <c r="JV73" s="1"/>
      <c r="JW73" s="1"/>
      <c r="JX73" s="1"/>
      <c r="JY73" s="1"/>
      <c r="JZ73" s="1"/>
      <c r="KA73" s="1"/>
      <c r="KB73" s="1"/>
      <c r="KC73" s="1"/>
      <c r="KD73" s="1"/>
      <c r="KE73" s="1"/>
      <c r="KF73" s="1"/>
      <c r="KG73" s="1"/>
      <c r="KH73" s="1"/>
    </row>
    <row r="74" spans="1:294" ht="105" customHeight="1" x14ac:dyDescent="0.25">
      <c r="A74" s="178" t="s">
        <v>209</v>
      </c>
      <c r="B74" s="173" t="s">
        <v>179</v>
      </c>
      <c r="C74" s="173" t="s">
        <v>210</v>
      </c>
      <c r="D74" s="49" t="s">
        <v>214</v>
      </c>
      <c r="E74" s="180" t="s">
        <v>463</v>
      </c>
      <c r="F74" s="49" t="s">
        <v>56</v>
      </c>
      <c r="G74" s="175" t="s">
        <v>391</v>
      </c>
      <c r="H74" s="175"/>
      <c r="I74" s="49" t="s">
        <v>275</v>
      </c>
      <c r="J74" s="50" t="s">
        <v>77</v>
      </c>
      <c r="K74" s="1"/>
      <c r="L74" s="45"/>
      <c r="M74" s="45"/>
      <c r="N74" s="46"/>
      <c r="O74" s="47"/>
      <c r="P74" s="46"/>
      <c r="Q74" s="47"/>
      <c r="R74" s="47"/>
      <c r="S74" s="46"/>
      <c r="T74" s="46"/>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c r="KG74" s="1"/>
      <c r="KH74" s="1"/>
    </row>
    <row r="75" spans="1:294" ht="186.75" customHeight="1" x14ac:dyDescent="0.25">
      <c r="A75" s="41" t="s">
        <v>209</v>
      </c>
      <c r="B75" s="42" t="s">
        <v>179</v>
      </c>
      <c r="C75" s="42" t="s">
        <v>211</v>
      </c>
      <c r="D75" s="41" t="s">
        <v>215</v>
      </c>
      <c r="E75" s="179" t="s">
        <v>464</v>
      </c>
      <c r="F75" s="41" t="s">
        <v>56</v>
      </c>
      <c r="G75" s="43" t="s">
        <v>396</v>
      </c>
      <c r="H75" s="43"/>
      <c r="I75" s="41" t="s">
        <v>321</v>
      </c>
      <c r="J75" s="41"/>
      <c r="K75" s="1"/>
      <c r="L75" s="45"/>
      <c r="M75" s="45"/>
      <c r="N75" s="46"/>
      <c r="O75" s="47"/>
      <c r="P75" s="46"/>
      <c r="Q75" s="47"/>
      <c r="R75" s="47"/>
      <c r="S75" s="48"/>
      <c r="T75" s="46"/>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row>
    <row r="76" spans="1:294" ht="199.5" customHeight="1" x14ac:dyDescent="0.25">
      <c r="A76" s="178" t="s">
        <v>209</v>
      </c>
      <c r="B76" s="173" t="s">
        <v>179</v>
      </c>
      <c r="C76" s="173" t="s">
        <v>210</v>
      </c>
      <c r="D76" s="49" t="s">
        <v>214</v>
      </c>
      <c r="E76" s="180" t="s">
        <v>465</v>
      </c>
      <c r="F76" s="49" t="s">
        <v>56</v>
      </c>
      <c r="G76" s="175" t="s">
        <v>395</v>
      </c>
      <c r="H76" s="175"/>
      <c r="I76" s="49" t="s">
        <v>321</v>
      </c>
      <c r="J76" s="49"/>
      <c r="K76" s="1"/>
      <c r="L76" s="45"/>
      <c r="M76" s="45"/>
      <c r="N76" s="46"/>
      <c r="O76" s="47"/>
      <c r="P76" s="46"/>
      <c r="Q76" s="47"/>
      <c r="R76" s="47"/>
      <c r="S76" s="46"/>
      <c r="T76" s="46"/>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row>
    <row r="77" spans="1:294" ht="167.25" customHeight="1" x14ac:dyDescent="0.25">
      <c r="A77" s="41" t="s">
        <v>209</v>
      </c>
      <c r="B77" s="42" t="s">
        <v>179</v>
      </c>
      <c r="C77" s="42" t="s">
        <v>211</v>
      </c>
      <c r="D77" s="41" t="s">
        <v>214</v>
      </c>
      <c r="E77" s="179" t="s">
        <v>466</v>
      </c>
      <c r="F77" s="41" t="s">
        <v>56</v>
      </c>
      <c r="G77" s="43" t="s">
        <v>392</v>
      </c>
      <c r="H77" s="43"/>
      <c r="I77" s="41" t="s">
        <v>275</v>
      </c>
      <c r="J77" s="41"/>
      <c r="K77" s="1"/>
      <c r="L77" s="45"/>
      <c r="M77" s="45"/>
      <c r="N77" s="46"/>
      <c r="O77" s="47"/>
      <c r="P77" s="46"/>
      <c r="Q77" s="47"/>
      <c r="R77" s="47"/>
      <c r="S77" s="48"/>
      <c r="T77" s="46"/>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row>
    <row r="78" spans="1:294" ht="293.25" customHeight="1" x14ac:dyDescent="0.25">
      <c r="A78" s="178" t="s">
        <v>209</v>
      </c>
      <c r="B78" s="173" t="s">
        <v>179</v>
      </c>
      <c r="C78" s="173" t="s">
        <v>210</v>
      </c>
      <c r="D78" s="49" t="s">
        <v>215</v>
      </c>
      <c r="E78" s="180" t="s">
        <v>467</v>
      </c>
      <c r="F78" s="49" t="s">
        <v>56</v>
      </c>
      <c r="G78" s="175" t="s">
        <v>394</v>
      </c>
      <c r="H78" s="175"/>
      <c r="I78" s="49" t="s">
        <v>275</v>
      </c>
      <c r="J78" s="49"/>
      <c r="K78" s="1"/>
      <c r="L78" s="45"/>
      <c r="M78" s="45"/>
      <c r="N78" s="46"/>
      <c r="O78" s="47"/>
      <c r="P78" s="46"/>
      <c r="Q78" s="47"/>
      <c r="R78" s="47"/>
      <c r="S78" s="46"/>
      <c r="T78" s="46"/>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c r="KH78" s="1"/>
    </row>
    <row r="79" spans="1:294" ht="276.75" customHeight="1" x14ac:dyDescent="0.25">
      <c r="A79" s="41" t="s">
        <v>209</v>
      </c>
      <c r="B79" s="42" t="s">
        <v>179</v>
      </c>
      <c r="C79" s="42" t="s">
        <v>211</v>
      </c>
      <c r="D79" s="41" t="s">
        <v>215</v>
      </c>
      <c r="E79" s="179" t="s">
        <v>468</v>
      </c>
      <c r="F79" s="41" t="s">
        <v>56</v>
      </c>
      <c r="G79" s="43" t="s">
        <v>393</v>
      </c>
      <c r="H79" s="43"/>
      <c r="I79" s="41" t="s">
        <v>275</v>
      </c>
      <c r="J79" s="44" t="s">
        <v>78</v>
      </c>
      <c r="K79" s="1"/>
      <c r="L79" s="45"/>
      <c r="M79" s="45"/>
      <c r="N79" s="46"/>
      <c r="O79" s="47"/>
      <c r="P79" s="46"/>
      <c r="Q79" s="47"/>
      <c r="R79" s="47"/>
      <c r="S79" s="48"/>
      <c r="T79" s="46"/>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row>
    <row r="80" spans="1:294" ht="184.5" customHeight="1" x14ac:dyDescent="0.25">
      <c r="A80" s="178" t="s">
        <v>209</v>
      </c>
      <c r="B80" s="173" t="s">
        <v>179</v>
      </c>
      <c r="C80" s="173" t="s">
        <v>210</v>
      </c>
      <c r="D80" s="49" t="s">
        <v>215</v>
      </c>
      <c r="E80" s="180" t="s">
        <v>469</v>
      </c>
      <c r="F80" s="49" t="s">
        <v>28</v>
      </c>
      <c r="G80" s="175" t="s">
        <v>397</v>
      </c>
      <c r="H80" s="175" t="s">
        <v>398</v>
      </c>
      <c r="I80" s="49" t="s">
        <v>321</v>
      </c>
      <c r="J80" s="50" t="s">
        <v>79</v>
      </c>
      <c r="K80" s="1"/>
      <c r="L80" s="45"/>
      <c r="M80" s="45"/>
      <c r="N80" s="46"/>
      <c r="O80" s="47"/>
      <c r="P80" s="46"/>
      <c r="Q80" s="47"/>
      <c r="R80" s="47"/>
      <c r="S80" s="46"/>
      <c r="T80" s="46"/>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row>
    <row r="81" spans="1:294" ht="103.5" customHeight="1" x14ac:dyDescent="0.25">
      <c r="A81" s="41" t="s">
        <v>209</v>
      </c>
      <c r="B81" s="42" t="s">
        <v>174</v>
      </c>
      <c r="C81" s="42" t="s">
        <v>226</v>
      </c>
      <c r="D81" s="41" t="s">
        <v>80</v>
      </c>
      <c r="E81" s="43" t="s">
        <v>470</v>
      </c>
      <c r="F81" s="41" t="s">
        <v>28</v>
      </c>
      <c r="G81" s="43" t="s">
        <v>261</v>
      </c>
      <c r="H81" s="43" t="s">
        <v>268</v>
      </c>
      <c r="I81" s="41" t="s">
        <v>275</v>
      </c>
      <c r="J81" s="44" t="s">
        <v>81</v>
      </c>
      <c r="K81" s="1"/>
      <c r="L81" s="45"/>
      <c r="M81" s="45"/>
      <c r="N81" s="46"/>
      <c r="O81" s="47"/>
      <c r="P81" s="46"/>
      <c r="Q81" s="47"/>
      <c r="R81" s="47"/>
      <c r="S81" s="48"/>
      <c r="T81" s="46"/>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row>
    <row r="82" spans="1:294" ht="105" customHeight="1" x14ac:dyDescent="0.25">
      <c r="A82" s="49" t="s">
        <v>209</v>
      </c>
      <c r="B82" s="173" t="s">
        <v>174</v>
      </c>
      <c r="C82" s="173" t="s">
        <v>226</v>
      </c>
      <c r="D82" s="177" t="s">
        <v>227</v>
      </c>
      <c r="E82" s="177" t="s">
        <v>471</v>
      </c>
      <c r="F82" s="49" t="s">
        <v>28</v>
      </c>
      <c r="G82" s="175" t="s">
        <v>262</v>
      </c>
      <c r="H82" s="175" t="s">
        <v>269</v>
      </c>
      <c r="I82" s="49" t="s">
        <v>275</v>
      </c>
      <c r="J82" s="50" t="s">
        <v>82</v>
      </c>
      <c r="K82" s="1"/>
      <c r="L82" s="45"/>
      <c r="M82" s="45"/>
      <c r="N82" s="46"/>
      <c r="O82" s="47"/>
      <c r="P82" s="46"/>
      <c r="Q82" s="47"/>
      <c r="R82" s="47"/>
      <c r="S82" s="46"/>
      <c r="T82" s="46"/>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row>
    <row r="83" spans="1:294" ht="89.25" customHeight="1" x14ac:dyDescent="0.25">
      <c r="A83" s="41" t="s">
        <v>209</v>
      </c>
      <c r="B83" s="42" t="s">
        <v>174</v>
      </c>
      <c r="C83" s="42" t="s">
        <v>226</v>
      </c>
      <c r="D83" s="137" t="s">
        <v>227</v>
      </c>
      <c r="E83" s="43" t="s">
        <v>472</v>
      </c>
      <c r="F83" s="41" t="s">
        <v>28</v>
      </c>
      <c r="G83" s="43" t="s">
        <v>263</v>
      </c>
      <c r="H83" s="43" t="s">
        <v>270</v>
      </c>
      <c r="I83" s="41" t="s">
        <v>275</v>
      </c>
      <c r="J83" s="44" t="s">
        <v>83</v>
      </c>
      <c r="K83" s="1"/>
      <c r="L83" s="45"/>
      <c r="M83" s="45"/>
      <c r="N83" s="46"/>
      <c r="O83" s="47"/>
      <c r="P83" s="46"/>
      <c r="Q83" s="47"/>
      <c r="R83" s="47"/>
      <c r="S83" s="48"/>
      <c r="T83" s="46"/>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row>
    <row r="84" spans="1:294" ht="105" customHeight="1" x14ac:dyDescent="0.25">
      <c r="A84" s="49" t="s">
        <v>209</v>
      </c>
      <c r="B84" s="173" t="s">
        <v>174</v>
      </c>
      <c r="C84" s="173" t="s">
        <v>226</v>
      </c>
      <c r="D84" s="177" t="s">
        <v>228</v>
      </c>
      <c r="E84" s="187" t="s">
        <v>473</v>
      </c>
      <c r="F84" s="49" t="s">
        <v>28</v>
      </c>
      <c r="G84" s="175" t="s">
        <v>264</v>
      </c>
      <c r="H84" s="175" t="s">
        <v>271</v>
      </c>
      <c r="I84" s="49" t="s">
        <v>275</v>
      </c>
      <c r="J84" s="50" t="s">
        <v>84</v>
      </c>
      <c r="K84" s="1"/>
      <c r="L84" s="45"/>
      <c r="M84" s="45"/>
      <c r="N84" s="46"/>
      <c r="O84" s="47"/>
      <c r="P84" s="46"/>
      <c r="Q84" s="47"/>
      <c r="R84" s="47"/>
      <c r="S84" s="46"/>
      <c r="T84" s="46"/>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row>
    <row r="85" spans="1:294" ht="89.25" customHeight="1" x14ac:dyDescent="0.25">
      <c r="A85" s="41" t="s">
        <v>209</v>
      </c>
      <c r="B85" s="42" t="s">
        <v>174</v>
      </c>
      <c r="C85" s="42" t="s">
        <v>226</v>
      </c>
      <c r="D85" s="137" t="s">
        <v>228</v>
      </c>
      <c r="E85" s="43" t="s">
        <v>474</v>
      </c>
      <c r="F85" s="41" t="s">
        <v>28</v>
      </c>
      <c r="G85" s="43" t="s">
        <v>265</v>
      </c>
      <c r="H85" s="43" t="s">
        <v>272</v>
      </c>
      <c r="I85" s="41" t="s">
        <v>275</v>
      </c>
      <c r="J85" s="44" t="s">
        <v>85</v>
      </c>
      <c r="K85" s="1"/>
      <c r="L85" s="45"/>
      <c r="M85" s="45"/>
      <c r="N85" s="46"/>
      <c r="O85" s="47"/>
      <c r="P85" s="46"/>
      <c r="Q85" s="47"/>
      <c r="R85" s="47"/>
      <c r="S85" s="48"/>
      <c r="T85" s="46"/>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row>
    <row r="86" spans="1:294" ht="105" customHeight="1" x14ac:dyDescent="0.25">
      <c r="A86" s="49" t="s">
        <v>209</v>
      </c>
      <c r="B86" s="173" t="s">
        <v>174</v>
      </c>
      <c r="C86" s="173" t="s">
        <v>226</v>
      </c>
      <c r="D86" s="177" t="s">
        <v>228</v>
      </c>
      <c r="E86" s="187" t="s">
        <v>475</v>
      </c>
      <c r="F86" s="49" t="s">
        <v>28</v>
      </c>
      <c r="G86" s="175" t="s">
        <v>266</v>
      </c>
      <c r="H86" s="175" t="s">
        <v>273</v>
      </c>
      <c r="I86" s="49" t="s">
        <v>275</v>
      </c>
      <c r="J86" s="50" t="s">
        <v>86</v>
      </c>
      <c r="K86" s="1"/>
      <c r="L86" s="45"/>
      <c r="M86" s="45"/>
      <c r="N86" s="46"/>
      <c r="O86" s="47"/>
      <c r="P86" s="46"/>
      <c r="Q86" s="47"/>
      <c r="R86" s="47"/>
      <c r="S86" s="46"/>
      <c r="T86" s="46"/>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c r="KA86" s="1"/>
      <c r="KB86" s="1"/>
      <c r="KC86" s="1"/>
      <c r="KD86" s="1"/>
      <c r="KE86" s="1"/>
      <c r="KF86" s="1"/>
      <c r="KG86" s="1"/>
      <c r="KH86" s="1"/>
    </row>
    <row r="87" spans="1:294" ht="89.25" customHeight="1" x14ac:dyDescent="0.25">
      <c r="A87" s="41" t="s">
        <v>209</v>
      </c>
      <c r="B87" s="42" t="s">
        <v>174</v>
      </c>
      <c r="C87" s="42" t="s">
        <v>226</v>
      </c>
      <c r="D87" s="137" t="s">
        <v>229</v>
      </c>
      <c r="E87" s="43" t="s">
        <v>476</v>
      </c>
      <c r="F87" s="41" t="s">
        <v>28</v>
      </c>
      <c r="G87" s="43" t="s">
        <v>267</v>
      </c>
      <c r="H87" s="43" t="s">
        <v>274</v>
      </c>
      <c r="I87" s="41" t="s">
        <v>275</v>
      </c>
      <c r="J87" s="44" t="s">
        <v>87</v>
      </c>
      <c r="K87" s="1"/>
      <c r="L87" s="45"/>
      <c r="M87" s="45"/>
      <c r="N87" s="46"/>
      <c r="O87" s="47"/>
      <c r="P87" s="46"/>
      <c r="Q87" s="47"/>
      <c r="R87" s="47"/>
      <c r="S87" s="48"/>
      <c r="T87" s="46"/>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row>
    <row r="88" spans="1:294" ht="105" customHeight="1" x14ac:dyDescent="0.25">
      <c r="A88" s="49" t="s">
        <v>209</v>
      </c>
      <c r="B88" s="173" t="s">
        <v>175</v>
      </c>
      <c r="C88" s="173" t="s">
        <v>226</v>
      </c>
      <c r="D88" s="177" t="s">
        <v>228</v>
      </c>
      <c r="E88" s="186" t="s">
        <v>477</v>
      </c>
      <c r="F88" s="49" t="s">
        <v>28</v>
      </c>
      <c r="G88" s="175" t="s">
        <v>315</v>
      </c>
      <c r="H88" s="175" t="s">
        <v>318</v>
      </c>
      <c r="I88" s="49" t="s">
        <v>321</v>
      </c>
      <c r="J88" s="50" t="s">
        <v>88</v>
      </c>
      <c r="K88" s="1"/>
      <c r="L88" s="45"/>
      <c r="M88" s="45"/>
      <c r="N88" s="46"/>
      <c r="O88" s="47"/>
      <c r="P88" s="46"/>
      <c r="Q88" s="47"/>
      <c r="R88" s="47"/>
      <c r="S88" s="46"/>
      <c r="T88" s="46"/>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row>
    <row r="89" spans="1:294" ht="89.25" customHeight="1" x14ac:dyDescent="0.25">
      <c r="A89" s="41" t="s">
        <v>209</v>
      </c>
      <c r="B89" s="42" t="s">
        <v>175</v>
      </c>
      <c r="C89" s="42" t="s">
        <v>226</v>
      </c>
      <c r="D89" s="137" t="s">
        <v>228</v>
      </c>
      <c r="E89" s="184" t="s">
        <v>478</v>
      </c>
      <c r="F89" s="41" t="s">
        <v>28</v>
      </c>
      <c r="G89" s="43" t="s">
        <v>316</v>
      </c>
      <c r="H89" s="43" t="s">
        <v>319</v>
      </c>
      <c r="I89" s="41" t="s">
        <v>321</v>
      </c>
      <c r="J89" s="44" t="s">
        <v>89</v>
      </c>
      <c r="K89" s="1"/>
      <c r="L89" s="45"/>
      <c r="M89" s="45"/>
      <c r="N89" s="46"/>
      <c r="O89" s="47"/>
      <c r="P89" s="46"/>
      <c r="Q89" s="47"/>
      <c r="R89" s="47"/>
      <c r="S89" s="48"/>
      <c r="T89" s="46"/>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row>
    <row r="90" spans="1:294" ht="105" customHeight="1" x14ac:dyDescent="0.25">
      <c r="A90" s="49" t="s">
        <v>209</v>
      </c>
      <c r="B90" s="173" t="s">
        <v>175</v>
      </c>
      <c r="C90" s="173" t="s">
        <v>226</v>
      </c>
      <c r="D90" s="177" t="s">
        <v>227</v>
      </c>
      <c r="E90" s="186" t="s">
        <v>479</v>
      </c>
      <c r="F90" s="49" t="s">
        <v>28</v>
      </c>
      <c r="G90" s="175" t="s">
        <v>317</v>
      </c>
      <c r="H90" s="175" t="s">
        <v>320</v>
      </c>
      <c r="I90" s="49" t="s">
        <v>275</v>
      </c>
      <c r="J90" s="50" t="s">
        <v>90</v>
      </c>
      <c r="K90" s="1"/>
      <c r="L90" s="45"/>
      <c r="M90" s="45"/>
      <c r="N90" s="46"/>
      <c r="O90" s="47"/>
      <c r="P90" s="46"/>
      <c r="Q90" s="47"/>
      <c r="R90" s="47"/>
      <c r="S90" s="46"/>
      <c r="T90" s="46"/>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row>
    <row r="91" spans="1:294" ht="89.25" customHeight="1" x14ac:dyDescent="0.25">
      <c r="A91" s="41" t="s">
        <v>209</v>
      </c>
      <c r="B91" s="42" t="s">
        <v>176</v>
      </c>
      <c r="C91" s="42" t="s">
        <v>226</v>
      </c>
      <c r="D91" s="137" t="s">
        <v>227</v>
      </c>
      <c r="E91" s="179" t="s">
        <v>480</v>
      </c>
      <c r="F91" s="41" t="s">
        <v>28</v>
      </c>
      <c r="G91" s="43" t="s">
        <v>363</v>
      </c>
      <c r="H91" s="43" t="s">
        <v>364</v>
      </c>
      <c r="I91" s="41" t="s">
        <v>275</v>
      </c>
      <c r="J91" s="44" t="s">
        <v>91</v>
      </c>
      <c r="K91" s="1"/>
      <c r="L91" s="45"/>
      <c r="M91" s="45"/>
      <c r="N91" s="46"/>
      <c r="O91" s="47"/>
      <c r="P91" s="46"/>
      <c r="Q91" s="47"/>
      <c r="R91" s="47"/>
      <c r="S91" s="48"/>
      <c r="T91" s="46"/>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row>
    <row r="92" spans="1:294" ht="105" customHeight="1" x14ac:dyDescent="0.25">
      <c r="A92" s="49" t="s">
        <v>209</v>
      </c>
      <c r="B92" s="173" t="s">
        <v>176</v>
      </c>
      <c r="C92" s="173" t="s">
        <v>226</v>
      </c>
      <c r="D92" s="177" t="s">
        <v>228</v>
      </c>
      <c r="E92" s="180" t="s">
        <v>481</v>
      </c>
      <c r="F92" s="49" t="s">
        <v>28</v>
      </c>
      <c r="G92" s="175" t="s">
        <v>365</v>
      </c>
      <c r="H92" s="175" t="s">
        <v>366</v>
      </c>
      <c r="I92" s="49" t="s">
        <v>275</v>
      </c>
      <c r="J92" s="50" t="s">
        <v>92</v>
      </c>
      <c r="K92" s="1"/>
      <c r="L92" s="45"/>
      <c r="M92" s="45"/>
      <c r="N92" s="46"/>
      <c r="O92" s="47"/>
      <c r="P92" s="46"/>
      <c r="Q92" s="47"/>
      <c r="R92" s="47"/>
      <c r="S92" s="46"/>
      <c r="T92" s="46"/>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row>
    <row r="93" spans="1:294" ht="89.25" customHeight="1" x14ac:dyDescent="0.25">
      <c r="A93" s="41" t="s">
        <v>209</v>
      </c>
      <c r="B93" s="42" t="s">
        <v>178</v>
      </c>
      <c r="C93" s="42" t="s">
        <v>226</v>
      </c>
      <c r="D93" s="137" t="s">
        <v>230</v>
      </c>
      <c r="E93" s="43" t="s">
        <v>482</v>
      </c>
      <c r="F93" s="41" t="s">
        <v>28</v>
      </c>
      <c r="G93" s="43" t="s">
        <v>383</v>
      </c>
      <c r="H93" s="43" t="s">
        <v>384</v>
      </c>
      <c r="I93" s="41" t="s">
        <v>275</v>
      </c>
      <c r="J93" s="44" t="s">
        <v>93</v>
      </c>
      <c r="K93" s="1"/>
      <c r="L93" s="45"/>
      <c r="M93" s="45"/>
      <c r="N93" s="46"/>
      <c r="O93" s="47"/>
      <c r="P93" s="46"/>
      <c r="Q93" s="47"/>
      <c r="R93" s="47"/>
      <c r="S93" s="48"/>
      <c r="T93" s="46"/>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row>
    <row r="94" spans="1:294" ht="105" customHeight="1" x14ac:dyDescent="0.25">
      <c r="A94" s="49" t="s">
        <v>209</v>
      </c>
      <c r="B94" s="173" t="s">
        <v>178</v>
      </c>
      <c r="C94" s="173" t="s">
        <v>226</v>
      </c>
      <c r="D94" s="177" t="s">
        <v>230</v>
      </c>
      <c r="E94" s="174" t="s">
        <v>483</v>
      </c>
      <c r="F94" s="49" t="s">
        <v>28</v>
      </c>
      <c r="G94" s="175" t="s">
        <v>385</v>
      </c>
      <c r="H94" s="175" t="s">
        <v>386</v>
      </c>
      <c r="I94" s="49" t="s">
        <v>275</v>
      </c>
      <c r="J94" s="50" t="s">
        <v>94</v>
      </c>
      <c r="K94" s="1"/>
      <c r="L94" s="45"/>
      <c r="M94" s="45"/>
      <c r="N94" s="46"/>
      <c r="O94" s="47"/>
      <c r="P94" s="46"/>
      <c r="Q94" s="47"/>
      <c r="R94" s="47"/>
      <c r="S94" s="46"/>
      <c r="T94" s="46"/>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row>
    <row r="95" spans="1:294" ht="89.25" customHeight="1" x14ac:dyDescent="0.25">
      <c r="A95" s="41" t="s">
        <v>209</v>
      </c>
      <c r="B95" s="42" t="s">
        <v>179</v>
      </c>
      <c r="C95" s="42" t="s">
        <v>226</v>
      </c>
      <c r="D95" s="137" t="s">
        <v>230</v>
      </c>
      <c r="E95" s="179" t="s">
        <v>484</v>
      </c>
      <c r="F95" s="41" t="s">
        <v>28</v>
      </c>
      <c r="G95" s="43" t="s">
        <v>400</v>
      </c>
      <c r="H95" s="41"/>
      <c r="I95" s="41" t="s">
        <v>275</v>
      </c>
      <c r="J95" s="44" t="s">
        <v>95</v>
      </c>
      <c r="K95" s="1"/>
      <c r="L95" s="45"/>
      <c r="M95" s="45"/>
      <c r="N95" s="46"/>
      <c r="O95" s="47"/>
      <c r="P95" s="46"/>
      <c r="Q95" s="47"/>
      <c r="R95" s="47"/>
      <c r="S95" s="48"/>
      <c r="T95" s="46"/>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row>
    <row r="96" spans="1:294" ht="105" customHeight="1" x14ac:dyDescent="0.25">
      <c r="A96" s="49" t="s">
        <v>209</v>
      </c>
      <c r="B96" s="173" t="s">
        <v>179</v>
      </c>
      <c r="C96" s="173" t="s">
        <v>226</v>
      </c>
      <c r="D96" s="177" t="s">
        <v>227</v>
      </c>
      <c r="E96" s="180" t="s">
        <v>485</v>
      </c>
      <c r="F96" s="49" t="s">
        <v>28</v>
      </c>
      <c r="G96" s="175" t="s">
        <v>401</v>
      </c>
      <c r="H96" s="175"/>
      <c r="I96" s="49" t="s">
        <v>275</v>
      </c>
      <c r="J96" s="50" t="s">
        <v>90</v>
      </c>
      <c r="K96" s="1"/>
      <c r="L96" s="45"/>
      <c r="M96" s="45"/>
      <c r="N96" s="46"/>
      <c r="O96" s="47"/>
      <c r="P96" s="46"/>
      <c r="Q96" s="47"/>
      <c r="R96" s="47"/>
      <c r="S96" s="46"/>
      <c r="T96" s="46"/>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row>
    <row r="97" spans="1:294" ht="89.25" customHeight="1" x14ac:dyDescent="0.25">
      <c r="A97" s="41" t="s">
        <v>209</v>
      </c>
      <c r="B97" s="42" t="s">
        <v>174</v>
      </c>
      <c r="C97" s="42" t="s">
        <v>538</v>
      </c>
      <c r="D97" s="137" t="s">
        <v>220</v>
      </c>
      <c r="E97" s="43" t="s">
        <v>486</v>
      </c>
      <c r="F97" s="41" t="s">
        <v>28</v>
      </c>
      <c r="G97" s="43" t="s">
        <v>252</v>
      </c>
      <c r="H97" s="43" t="s">
        <v>287</v>
      </c>
      <c r="I97" s="41" t="s">
        <v>275</v>
      </c>
      <c r="J97" s="44" t="s">
        <v>96</v>
      </c>
      <c r="K97" s="1"/>
      <c r="L97" s="45"/>
      <c r="M97" s="45"/>
      <c r="N97" s="46"/>
      <c r="O97" s="47"/>
      <c r="P97" s="46"/>
      <c r="Q97" s="47"/>
      <c r="R97" s="47"/>
      <c r="S97" s="48"/>
      <c r="T97" s="46"/>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row>
    <row r="98" spans="1:294" ht="105" customHeight="1" x14ac:dyDescent="0.25">
      <c r="A98" s="178" t="s">
        <v>209</v>
      </c>
      <c r="B98" s="173" t="s">
        <v>174</v>
      </c>
      <c r="C98" s="173" t="s">
        <v>538</v>
      </c>
      <c r="D98" s="177" t="s">
        <v>218</v>
      </c>
      <c r="E98" s="175" t="s">
        <v>487</v>
      </c>
      <c r="F98" s="49" t="s">
        <v>28</v>
      </c>
      <c r="G98" s="175" t="s">
        <v>252</v>
      </c>
      <c r="H98" s="175" t="s">
        <v>288</v>
      </c>
      <c r="I98" s="49" t="s">
        <v>275</v>
      </c>
      <c r="J98" s="50" t="s">
        <v>97</v>
      </c>
      <c r="K98" s="1"/>
      <c r="L98" s="45"/>
      <c r="M98" s="45"/>
      <c r="N98" s="46"/>
      <c r="O98" s="47"/>
      <c r="P98" s="46"/>
      <c r="Q98" s="47"/>
      <c r="R98" s="47"/>
      <c r="S98" s="46"/>
      <c r="T98" s="46"/>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row>
    <row r="99" spans="1:294" ht="89.25" customHeight="1" x14ac:dyDescent="0.25">
      <c r="A99" s="41" t="s">
        <v>209</v>
      </c>
      <c r="B99" s="42" t="s">
        <v>174</v>
      </c>
      <c r="C99" s="42" t="s">
        <v>538</v>
      </c>
      <c r="D99" s="137" t="s">
        <v>218</v>
      </c>
      <c r="E99" s="43" t="s">
        <v>488</v>
      </c>
      <c r="F99" s="41" t="s">
        <v>28</v>
      </c>
      <c r="G99" s="43" t="s">
        <v>253</v>
      </c>
      <c r="H99" s="43" t="s">
        <v>289</v>
      </c>
      <c r="I99" s="41" t="s">
        <v>275</v>
      </c>
      <c r="J99" s="44" t="s">
        <v>97</v>
      </c>
      <c r="K99" s="1"/>
      <c r="L99" s="45"/>
      <c r="M99" s="45"/>
      <c r="N99" s="46"/>
      <c r="O99" s="47"/>
      <c r="P99" s="46"/>
      <c r="Q99" s="47"/>
      <c r="R99" s="47"/>
      <c r="S99" s="48"/>
      <c r="T99" s="46"/>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row>
    <row r="100" spans="1:294" ht="105" customHeight="1" x14ac:dyDescent="0.25">
      <c r="A100" s="178" t="s">
        <v>209</v>
      </c>
      <c r="B100" s="173" t="s">
        <v>174</v>
      </c>
      <c r="C100" s="173" t="s">
        <v>538</v>
      </c>
      <c r="D100" s="177" t="s">
        <v>218</v>
      </c>
      <c r="E100" s="175" t="s">
        <v>489</v>
      </c>
      <c r="F100" s="49" t="s">
        <v>28</v>
      </c>
      <c r="G100" s="175" t="s">
        <v>254</v>
      </c>
      <c r="H100" s="175" t="s">
        <v>290</v>
      </c>
      <c r="I100" s="49" t="s">
        <v>275</v>
      </c>
      <c r="J100" s="50" t="s">
        <v>98</v>
      </c>
      <c r="K100" s="1"/>
      <c r="L100" s="45"/>
      <c r="M100" s="45"/>
      <c r="N100" s="46"/>
      <c r="O100" s="47"/>
      <c r="P100" s="46"/>
      <c r="Q100" s="47"/>
      <c r="R100" s="47"/>
      <c r="S100" s="46"/>
      <c r="T100" s="46"/>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row>
    <row r="101" spans="1:294" ht="89.25" customHeight="1" x14ac:dyDescent="0.25">
      <c r="A101" s="41" t="s">
        <v>209</v>
      </c>
      <c r="B101" s="42" t="s">
        <v>244</v>
      </c>
      <c r="C101" s="42" t="s">
        <v>538</v>
      </c>
      <c r="D101" s="137" t="s">
        <v>219</v>
      </c>
      <c r="E101" s="179" t="s">
        <v>490</v>
      </c>
      <c r="F101" s="41" t="s">
        <v>28</v>
      </c>
      <c r="G101" s="43" t="s">
        <v>339</v>
      </c>
      <c r="H101" s="43" t="s">
        <v>340</v>
      </c>
      <c r="I101" s="41" t="s">
        <v>275</v>
      </c>
      <c r="J101" s="44" t="s">
        <v>99</v>
      </c>
      <c r="K101" s="1"/>
      <c r="L101" s="45"/>
      <c r="M101" s="45"/>
      <c r="N101" s="46"/>
      <c r="O101" s="47"/>
      <c r="P101" s="46"/>
      <c r="Q101" s="47"/>
      <c r="R101" s="47"/>
      <c r="S101" s="48"/>
      <c r="T101" s="46"/>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row>
    <row r="102" spans="1:294" ht="105" customHeight="1" x14ac:dyDescent="0.25">
      <c r="A102" s="178" t="s">
        <v>209</v>
      </c>
      <c r="B102" s="173" t="s">
        <v>175</v>
      </c>
      <c r="C102" s="173" t="s">
        <v>538</v>
      </c>
      <c r="D102" s="177" t="s">
        <v>222</v>
      </c>
      <c r="E102" s="186" t="s">
        <v>491</v>
      </c>
      <c r="F102" s="49" t="s">
        <v>28</v>
      </c>
      <c r="G102" s="175" t="s">
        <v>307</v>
      </c>
      <c r="H102" s="175" t="s">
        <v>311</v>
      </c>
      <c r="I102" s="49" t="s">
        <v>275</v>
      </c>
      <c r="J102" s="50" t="s">
        <v>100</v>
      </c>
      <c r="K102" s="1"/>
      <c r="L102" s="45"/>
      <c r="M102" s="45"/>
      <c r="N102" s="46"/>
      <c r="O102" s="47"/>
      <c r="P102" s="46"/>
      <c r="Q102" s="47"/>
      <c r="R102" s="47"/>
      <c r="S102" s="46"/>
      <c r="T102" s="46"/>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row>
    <row r="103" spans="1:294" ht="89.25" customHeight="1" x14ac:dyDescent="0.25">
      <c r="A103" s="41" t="s">
        <v>209</v>
      </c>
      <c r="B103" s="42" t="s">
        <v>175</v>
      </c>
      <c r="C103" s="42" t="s">
        <v>538</v>
      </c>
      <c r="D103" s="137" t="s">
        <v>219</v>
      </c>
      <c r="E103" s="184" t="s">
        <v>492</v>
      </c>
      <c r="F103" s="41" t="s">
        <v>28</v>
      </c>
      <c r="G103" s="43" t="s">
        <v>308</v>
      </c>
      <c r="H103" s="43" t="s">
        <v>312</v>
      </c>
      <c r="I103" s="41" t="s">
        <v>275</v>
      </c>
      <c r="J103" s="44" t="s">
        <v>101</v>
      </c>
      <c r="K103" s="1"/>
      <c r="L103" s="45"/>
      <c r="M103" s="45"/>
      <c r="N103" s="46"/>
      <c r="O103" s="47"/>
      <c r="P103" s="46"/>
      <c r="Q103" s="47"/>
      <c r="R103" s="47"/>
      <c r="S103" s="48"/>
      <c r="T103" s="46"/>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row>
    <row r="104" spans="1:294" ht="105" customHeight="1" x14ac:dyDescent="0.25">
      <c r="A104" s="178" t="s">
        <v>209</v>
      </c>
      <c r="B104" s="173" t="s">
        <v>175</v>
      </c>
      <c r="C104" s="173" t="s">
        <v>538</v>
      </c>
      <c r="D104" s="177" t="s">
        <v>219</v>
      </c>
      <c r="E104" s="186" t="s">
        <v>493</v>
      </c>
      <c r="F104" s="49" t="s">
        <v>28</v>
      </c>
      <c r="G104" s="175" t="s">
        <v>309</v>
      </c>
      <c r="H104" s="175" t="s">
        <v>313</v>
      </c>
      <c r="I104" s="49" t="s">
        <v>275</v>
      </c>
      <c r="J104" s="50" t="s">
        <v>102</v>
      </c>
      <c r="K104" s="1"/>
      <c r="L104" s="45"/>
      <c r="M104" s="45"/>
      <c r="N104" s="46"/>
      <c r="O104" s="47"/>
      <c r="P104" s="46"/>
      <c r="Q104" s="47"/>
      <c r="R104" s="47"/>
      <c r="S104" s="46"/>
      <c r="T104" s="46"/>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row>
    <row r="105" spans="1:294" ht="89.25" customHeight="1" x14ac:dyDescent="0.25">
      <c r="A105" s="41" t="s">
        <v>209</v>
      </c>
      <c r="B105" s="42" t="s">
        <v>175</v>
      </c>
      <c r="C105" s="42" t="s">
        <v>538</v>
      </c>
      <c r="D105" s="137" t="s">
        <v>223</v>
      </c>
      <c r="E105" s="184" t="s">
        <v>494</v>
      </c>
      <c r="F105" s="41" t="s">
        <v>28</v>
      </c>
      <c r="G105" s="43" t="s">
        <v>310</v>
      </c>
      <c r="H105" s="43" t="s">
        <v>314</v>
      </c>
      <c r="I105" s="41" t="s">
        <v>275</v>
      </c>
      <c r="J105" s="44" t="s">
        <v>103</v>
      </c>
      <c r="K105" s="1"/>
      <c r="L105" s="45"/>
      <c r="M105" s="45"/>
      <c r="N105" s="46"/>
      <c r="O105" s="47"/>
      <c r="P105" s="46"/>
      <c r="Q105" s="47"/>
      <c r="R105" s="47"/>
      <c r="S105" s="48"/>
      <c r="T105" s="46"/>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row>
    <row r="106" spans="1:294" ht="105" customHeight="1" x14ac:dyDescent="0.25">
      <c r="A106" s="178" t="s">
        <v>209</v>
      </c>
      <c r="B106" s="173" t="s">
        <v>176</v>
      </c>
      <c r="C106" s="173" t="s">
        <v>538</v>
      </c>
      <c r="D106" s="177" t="s">
        <v>223</v>
      </c>
      <c r="E106" s="174" t="s">
        <v>495</v>
      </c>
      <c r="F106" s="49" t="s">
        <v>28</v>
      </c>
      <c r="G106" s="175" t="s">
        <v>362</v>
      </c>
      <c r="H106" s="175"/>
      <c r="I106" s="49" t="s">
        <v>275</v>
      </c>
      <c r="J106" s="50" t="s">
        <v>104</v>
      </c>
      <c r="K106" s="1"/>
      <c r="L106" s="45"/>
      <c r="M106" s="45"/>
      <c r="N106" s="46"/>
      <c r="O106" s="47"/>
      <c r="P106" s="46"/>
      <c r="Q106" s="47"/>
      <c r="R106" s="47"/>
      <c r="S106" s="46"/>
      <c r="T106" s="46"/>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row>
    <row r="107" spans="1:294" ht="89.25" customHeight="1" x14ac:dyDescent="0.25">
      <c r="A107" s="41" t="s">
        <v>209</v>
      </c>
      <c r="B107" s="42" t="s">
        <v>178</v>
      </c>
      <c r="C107" s="42" t="s">
        <v>538</v>
      </c>
      <c r="D107" s="137" t="s">
        <v>224</v>
      </c>
      <c r="E107" s="43" t="s">
        <v>496</v>
      </c>
      <c r="F107" s="41" t="s">
        <v>28</v>
      </c>
      <c r="G107" s="43" t="s">
        <v>379</v>
      </c>
      <c r="H107" s="43"/>
      <c r="I107" s="41" t="s">
        <v>275</v>
      </c>
      <c r="J107" s="44" t="s">
        <v>105</v>
      </c>
      <c r="K107" s="1"/>
      <c r="L107" s="45"/>
      <c r="M107" s="45"/>
      <c r="N107" s="46"/>
      <c r="O107" s="47"/>
      <c r="P107" s="46"/>
      <c r="Q107" s="47"/>
      <c r="R107" s="47"/>
      <c r="S107" s="48"/>
      <c r="T107" s="46"/>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c r="KH107" s="1"/>
    </row>
    <row r="108" spans="1:294" ht="105" customHeight="1" x14ac:dyDescent="0.25">
      <c r="A108" s="178" t="s">
        <v>209</v>
      </c>
      <c r="B108" s="173" t="s">
        <v>178</v>
      </c>
      <c r="C108" s="173" t="s">
        <v>538</v>
      </c>
      <c r="D108" s="177" t="s">
        <v>219</v>
      </c>
      <c r="E108" s="174" t="s">
        <v>497</v>
      </c>
      <c r="F108" s="49" t="s">
        <v>28</v>
      </c>
      <c r="G108" s="175" t="s">
        <v>380</v>
      </c>
      <c r="H108" s="175" t="s">
        <v>106</v>
      </c>
      <c r="I108" s="49" t="s">
        <v>321</v>
      </c>
      <c r="J108" s="50" t="s">
        <v>107</v>
      </c>
      <c r="K108" s="1"/>
      <c r="L108" s="45"/>
      <c r="M108" s="45"/>
      <c r="N108" s="46"/>
      <c r="O108" s="47"/>
      <c r="P108" s="46"/>
      <c r="Q108" s="47"/>
      <c r="R108" s="47"/>
      <c r="S108" s="46"/>
      <c r="T108" s="46"/>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c r="JJ108" s="1"/>
      <c r="JK108" s="1"/>
      <c r="JL108" s="1"/>
      <c r="JM108" s="1"/>
      <c r="JN108" s="1"/>
      <c r="JO108" s="1"/>
      <c r="JP108" s="1"/>
      <c r="JQ108" s="1"/>
      <c r="JR108" s="1"/>
      <c r="JS108" s="1"/>
      <c r="JT108" s="1"/>
      <c r="JU108" s="1"/>
      <c r="JV108" s="1"/>
      <c r="JW108" s="1"/>
      <c r="JX108" s="1"/>
      <c r="JY108" s="1"/>
      <c r="JZ108" s="1"/>
      <c r="KA108" s="1"/>
      <c r="KB108" s="1"/>
      <c r="KC108" s="1"/>
      <c r="KD108" s="1"/>
      <c r="KE108" s="1"/>
      <c r="KF108" s="1"/>
      <c r="KG108" s="1"/>
      <c r="KH108" s="1"/>
    </row>
    <row r="109" spans="1:294" ht="102.75" customHeight="1" x14ac:dyDescent="0.25">
      <c r="A109" s="41" t="s">
        <v>209</v>
      </c>
      <c r="B109" s="42" t="s">
        <v>178</v>
      </c>
      <c r="C109" s="42" t="s">
        <v>538</v>
      </c>
      <c r="D109" s="137" t="s">
        <v>225</v>
      </c>
      <c r="E109" s="43" t="s">
        <v>498</v>
      </c>
      <c r="F109" s="41" t="s">
        <v>28</v>
      </c>
      <c r="G109" s="43" t="s">
        <v>381</v>
      </c>
      <c r="H109" s="43" t="s">
        <v>108</v>
      </c>
      <c r="I109" s="41" t="s">
        <v>321</v>
      </c>
      <c r="J109" s="44" t="s">
        <v>109</v>
      </c>
      <c r="K109" s="1"/>
      <c r="L109" s="45"/>
      <c r="M109" s="45"/>
      <c r="N109" s="46"/>
      <c r="O109" s="47"/>
      <c r="P109" s="46"/>
      <c r="Q109" s="47"/>
      <c r="R109" s="47"/>
      <c r="S109" s="48"/>
      <c r="T109" s="46"/>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c r="JH109" s="1"/>
      <c r="JI109" s="1"/>
      <c r="JJ109" s="1"/>
      <c r="JK109" s="1"/>
      <c r="JL109" s="1"/>
      <c r="JM109" s="1"/>
      <c r="JN109" s="1"/>
      <c r="JO109" s="1"/>
      <c r="JP109" s="1"/>
      <c r="JQ109" s="1"/>
      <c r="JR109" s="1"/>
      <c r="JS109" s="1"/>
      <c r="JT109" s="1"/>
      <c r="JU109" s="1"/>
      <c r="JV109" s="1"/>
      <c r="JW109" s="1"/>
      <c r="JX109" s="1"/>
      <c r="JY109" s="1"/>
      <c r="JZ109" s="1"/>
      <c r="KA109" s="1"/>
      <c r="KB109" s="1"/>
      <c r="KC109" s="1"/>
      <c r="KD109" s="1"/>
      <c r="KE109" s="1"/>
      <c r="KF109" s="1"/>
      <c r="KG109" s="1"/>
      <c r="KH109" s="1"/>
    </row>
    <row r="110" spans="1:294" ht="105" customHeight="1" x14ac:dyDescent="0.25">
      <c r="A110" s="178" t="s">
        <v>209</v>
      </c>
      <c r="B110" s="173" t="s">
        <v>178</v>
      </c>
      <c r="C110" s="173" t="s">
        <v>538</v>
      </c>
      <c r="D110" s="177" t="s">
        <v>219</v>
      </c>
      <c r="E110" s="174" t="s">
        <v>499</v>
      </c>
      <c r="F110" s="49" t="s">
        <v>28</v>
      </c>
      <c r="G110" s="175" t="s">
        <v>382</v>
      </c>
      <c r="H110" s="175"/>
      <c r="I110" s="49" t="s">
        <v>321</v>
      </c>
      <c r="J110" s="50" t="s">
        <v>110</v>
      </c>
      <c r="K110" s="1"/>
      <c r="L110" s="45"/>
      <c r="M110" s="45"/>
      <c r="N110" s="46"/>
      <c r="O110" s="47"/>
      <c r="P110" s="46"/>
      <c r="Q110" s="47"/>
      <c r="R110" s="47"/>
      <c r="S110" s="46"/>
      <c r="T110" s="46"/>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row>
    <row r="111" spans="1:294" ht="89.25" customHeight="1" x14ac:dyDescent="0.25">
      <c r="A111" s="41" t="s">
        <v>209</v>
      </c>
      <c r="B111" s="42" t="s">
        <v>179</v>
      </c>
      <c r="C111" s="42" t="s">
        <v>538</v>
      </c>
      <c r="D111" s="41" t="s">
        <v>221</v>
      </c>
      <c r="E111" s="179" t="s">
        <v>500</v>
      </c>
      <c r="F111" s="41" t="s">
        <v>28</v>
      </c>
      <c r="G111" s="43" t="s">
        <v>399</v>
      </c>
      <c r="H111" s="43"/>
      <c r="I111" s="41" t="s">
        <v>321</v>
      </c>
      <c r="J111" s="44" t="s">
        <v>111</v>
      </c>
      <c r="K111" s="1"/>
      <c r="L111" s="45"/>
      <c r="M111" s="45"/>
      <c r="N111" s="46"/>
      <c r="O111" s="47"/>
      <c r="P111" s="46"/>
      <c r="Q111" s="47"/>
      <c r="R111" s="47"/>
      <c r="S111" s="48"/>
      <c r="T111" s="46"/>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c r="KH111" s="1"/>
    </row>
    <row r="112" spans="1:294" ht="105" customHeight="1" x14ac:dyDescent="0.25">
      <c r="A112" s="178" t="s">
        <v>209</v>
      </c>
      <c r="B112" s="173" t="s">
        <v>175</v>
      </c>
      <c r="C112" s="173" t="s">
        <v>245</v>
      </c>
      <c r="D112" s="49" t="s">
        <v>112</v>
      </c>
      <c r="E112" s="183" t="s">
        <v>501</v>
      </c>
      <c r="F112" s="49" t="s">
        <v>28</v>
      </c>
      <c r="G112" s="49"/>
      <c r="H112" s="175" t="s">
        <v>330</v>
      </c>
      <c r="I112" s="49" t="s">
        <v>275</v>
      </c>
      <c r="J112" s="50" t="s">
        <v>113</v>
      </c>
      <c r="K112" s="1"/>
      <c r="L112" s="45"/>
      <c r="M112" s="45"/>
      <c r="N112" s="46"/>
      <c r="O112" s="47"/>
      <c r="P112" s="46"/>
      <c r="Q112" s="47"/>
      <c r="R112" s="47"/>
      <c r="S112" s="46"/>
      <c r="T112" s="46"/>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row>
    <row r="113" spans="1:294" ht="89.25" customHeight="1" x14ac:dyDescent="0.25">
      <c r="A113" s="41" t="s">
        <v>203</v>
      </c>
      <c r="B113" s="42" t="s">
        <v>174</v>
      </c>
      <c r="C113" s="42" t="s">
        <v>231</v>
      </c>
      <c r="D113" s="41" t="s">
        <v>232</v>
      </c>
      <c r="E113" s="179" t="s">
        <v>255</v>
      </c>
      <c r="F113" s="41" t="s">
        <v>28</v>
      </c>
      <c r="G113" s="43" t="s">
        <v>332</v>
      </c>
      <c r="H113" s="43" t="s">
        <v>256</v>
      </c>
      <c r="I113" s="41" t="s">
        <v>275</v>
      </c>
      <c r="J113" s="44" t="s">
        <v>114</v>
      </c>
      <c r="K113" s="1"/>
      <c r="L113" s="45"/>
      <c r="M113" s="45"/>
      <c r="N113" s="46"/>
      <c r="O113" s="47"/>
      <c r="P113" s="46"/>
      <c r="Q113" s="47"/>
      <c r="R113" s="47"/>
      <c r="S113" s="48"/>
      <c r="T113" s="46"/>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row>
    <row r="114" spans="1:294" ht="105" customHeight="1" x14ac:dyDescent="0.25">
      <c r="A114" s="172" t="s">
        <v>203</v>
      </c>
      <c r="B114" s="173" t="s">
        <v>174</v>
      </c>
      <c r="C114" s="173" t="s">
        <v>231</v>
      </c>
      <c r="D114" s="49" t="s">
        <v>233</v>
      </c>
      <c r="E114" s="174" t="s">
        <v>502</v>
      </c>
      <c r="F114" s="49" t="s">
        <v>28</v>
      </c>
      <c r="G114" s="175" t="s">
        <v>333</v>
      </c>
      <c r="H114" s="175" t="s">
        <v>257</v>
      </c>
      <c r="I114" s="49" t="s">
        <v>275</v>
      </c>
      <c r="J114" s="50" t="s">
        <v>115</v>
      </c>
      <c r="K114" s="1"/>
      <c r="L114" s="45"/>
      <c r="M114" s="45"/>
      <c r="N114" s="46"/>
      <c r="O114" s="47"/>
      <c r="P114" s="46"/>
      <c r="Q114" s="47"/>
      <c r="R114" s="47"/>
      <c r="S114" s="46"/>
      <c r="T114" s="46"/>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c r="KH114" s="1"/>
    </row>
    <row r="115" spans="1:294" ht="89.25" customHeight="1" x14ac:dyDescent="0.25">
      <c r="A115" s="41" t="s">
        <v>203</v>
      </c>
      <c r="B115" s="42" t="s">
        <v>174</v>
      </c>
      <c r="C115" s="42" t="s">
        <v>231</v>
      </c>
      <c r="D115" s="41" t="s">
        <v>234</v>
      </c>
      <c r="E115" s="43" t="s">
        <v>503</v>
      </c>
      <c r="F115" s="41" t="s">
        <v>28</v>
      </c>
      <c r="G115" s="43"/>
      <c r="H115" s="43" t="s">
        <v>258</v>
      </c>
      <c r="I115" s="41" t="s">
        <v>275</v>
      </c>
      <c r="J115" s="44" t="s">
        <v>116</v>
      </c>
      <c r="K115" s="1"/>
      <c r="L115" s="45"/>
      <c r="M115" s="45"/>
      <c r="N115" s="46"/>
      <c r="O115" s="47"/>
      <c r="P115" s="46"/>
      <c r="Q115" s="47"/>
      <c r="R115" s="47"/>
      <c r="S115" s="48"/>
      <c r="T115" s="46"/>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row>
    <row r="116" spans="1:294" ht="105" customHeight="1" x14ac:dyDescent="0.25">
      <c r="A116" s="172" t="s">
        <v>203</v>
      </c>
      <c r="B116" s="173" t="s">
        <v>175</v>
      </c>
      <c r="C116" s="173" t="s">
        <v>231</v>
      </c>
      <c r="D116" s="49" t="s">
        <v>232</v>
      </c>
      <c r="E116" s="186" t="s">
        <v>505</v>
      </c>
      <c r="F116" s="49" t="s">
        <v>28</v>
      </c>
      <c r="G116" s="175" t="s">
        <v>322</v>
      </c>
      <c r="H116" s="175" t="s">
        <v>326</v>
      </c>
      <c r="I116" s="49" t="s">
        <v>275</v>
      </c>
      <c r="J116" s="50" t="s">
        <v>117</v>
      </c>
      <c r="K116" s="1"/>
      <c r="L116" s="45"/>
      <c r="M116" s="45"/>
      <c r="N116" s="46"/>
      <c r="O116" s="47"/>
      <c r="P116" s="46"/>
      <c r="Q116" s="47"/>
      <c r="R116" s="47"/>
      <c r="S116" s="46"/>
      <c r="T116" s="46"/>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c r="KH116" s="1"/>
    </row>
    <row r="117" spans="1:294" ht="123" customHeight="1" x14ac:dyDescent="0.25">
      <c r="A117" s="41" t="s">
        <v>203</v>
      </c>
      <c r="B117" s="42" t="s">
        <v>175</v>
      </c>
      <c r="C117" s="42" t="s">
        <v>231</v>
      </c>
      <c r="D117" s="41" t="s">
        <v>232</v>
      </c>
      <c r="E117" s="184" t="s">
        <v>504</v>
      </c>
      <c r="F117" s="41" t="s">
        <v>28</v>
      </c>
      <c r="G117" s="43" t="s">
        <v>322</v>
      </c>
      <c r="H117" s="43" t="s">
        <v>327</v>
      </c>
      <c r="I117" s="41" t="s">
        <v>275</v>
      </c>
      <c r="J117" s="44" t="s">
        <v>117</v>
      </c>
      <c r="K117" s="1"/>
      <c r="L117" s="45"/>
      <c r="M117" s="45"/>
      <c r="N117" s="46"/>
      <c r="O117" s="47"/>
      <c r="P117" s="46"/>
      <c r="Q117" s="47"/>
      <c r="R117" s="47"/>
      <c r="S117" s="48"/>
      <c r="T117" s="46"/>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row>
    <row r="118" spans="1:294" ht="105" customHeight="1" x14ac:dyDescent="0.25">
      <c r="A118" s="172" t="s">
        <v>203</v>
      </c>
      <c r="B118" s="173" t="s">
        <v>175</v>
      </c>
      <c r="C118" s="173" t="s">
        <v>231</v>
      </c>
      <c r="D118" s="49" t="s">
        <v>232</v>
      </c>
      <c r="E118" s="186" t="s">
        <v>506</v>
      </c>
      <c r="F118" s="49" t="s">
        <v>28</v>
      </c>
      <c r="G118" s="175" t="s">
        <v>322</v>
      </c>
      <c r="H118" s="175" t="s">
        <v>324</v>
      </c>
      <c r="I118" s="49" t="s">
        <v>275</v>
      </c>
      <c r="J118" s="50" t="s">
        <v>118</v>
      </c>
      <c r="K118" s="1"/>
      <c r="L118" s="45"/>
      <c r="M118" s="45"/>
      <c r="N118" s="46"/>
      <c r="O118" s="47"/>
      <c r="P118" s="46"/>
      <c r="Q118" s="47"/>
      <c r="R118" s="47"/>
      <c r="S118" s="46"/>
      <c r="T118" s="46"/>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row>
    <row r="119" spans="1:294" ht="89.25" customHeight="1" x14ac:dyDescent="0.25">
      <c r="A119" s="41" t="s">
        <v>203</v>
      </c>
      <c r="B119" s="42" t="s">
        <v>175</v>
      </c>
      <c r="C119" s="42" t="s">
        <v>231</v>
      </c>
      <c r="D119" s="41" t="s">
        <v>232</v>
      </c>
      <c r="E119" s="184" t="s">
        <v>507</v>
      </c>
      <c r="F119" s="41" t="s">
        <v>28</v>
      </c>
      <c r="G119" s="43" t="s">
        <v>323</v>
      </c>
      <c r="H119" s="43" t="s">
        <v>325</v>
      </c>
      <c r="I119" s="41" t="s">
        <v>275</v>
      </c>
      <c r="J119" s="44" t="s">
        <v>119</v>
      </c>
      <c r="K119" s="1"/>
      <c r="L119" s="45"/>
      <c r="M119" s="45"/>
      <c r="N119" s="46"/>
      <c r="O119" s="47"/>
      <c r="P119" s="46"/>
      <c r="Q119" s="47"/>
      <c r="R119" s="47"/>
      <c r="S119" s="48"/>
      <c r="T119" s="46"/>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row>
    <row r="120" spans="1:294" ht="105" customHeight="1" x14ac:dyDescent="0.25">
      <c r="A120" s="172" t="s">
        <v>203</v>
      </c>
      <c r="B120" s="173" t="s">
        <v>176</v>
      </c>
      <c r="C120" s="173" t="s">
        <v>231</v>
      </c>
      <c r="D120" s="49" t="s">
        <v>232</v>
      </c>
      <c r="E120" s="174" t="s">
        <v>508</v>
      </c>
      <c r="F120" s="49" t="s">
        <v>28</v>
      </c>
      <c r="G120" s="175" t="s">
        <v>371</v>
      </c>
      <c r="H120" s="175" t="s">
        <v>372</v>
      </c>
      <c r="I120" s="49" t="s">
        <v>275</v>
      </c>
      <c r="J120" s="50" t="s">
        <v>120</v>
      </c>
      <c r="K120" s="1"/>
      <c r="L120" s="45"/>
      <c r="M120" s="45"/>
      <c r="N120" s="46"/>
      <c r="O120" s="47"/>
      <c r="P120" s="46"/>
      <c r="Q120" s="47"/>
      <c r="R120" s="47"/>
      <c r="S120" s="46"/>
      <c r="T120" s="46"/>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row>
    <row r="121" spans="1:294" ht="89.25" customHeight="1" x14ac:dyDescent="0.25">
      <c r="A121" s="41" t="s">
        <v>203</v>
      </c>
      <c r="B121" s="42" t="s">
        <v>177</v>
      </c>
      <c r="C121" s="42" t="s">
        <v>231</v>
      </c>
      <c r="D121" s="41" t="s">
        <v>232</v>
      </c>
      <c r="E121" s="179" t="s">
        <v>509</v>
      </c>
      <c r="F121" s="41" t="s">
        <v>28</v>
      </c>
      <c r="G121" s="43" t="s">
        <v>348</v>
      </c>
      <c r="H121" s="43" t="s">
        <v>349</v>
      </c>
      <c r="I121" s="41" t="s">
        <v>275</v>
      </c>
      <c r="J121" s="44" t="s">
        <v>121</v>
      </c>
      <c r="K121" s="1"/>
      <c r="L121" s="45"/>
      <c r="M121" s="45"/>
      <c r="N121" s="46"/>
      <c r="O121" s="47"/>
      <c r="P121" s="46"/>
      <c r="Q121" s="47"/>
      <c r="R121" s="47"/>
      <c r="S121" s="48"/>
      <c r="T121" s="46"/>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c r="JH121" s="1"/>
      <c r="JI121" s="1"/>
      <c r="JJ121" s="1"/>
      <c r="JK121" s="1"/>
      <c r="JL121" s="1"/>
      <c r="JM121" s="1"/>
      <c r="JN121" s="1"/>
      <c r="JO121" s="1"/>
      <c r="JP121" s="1"/>
      <c r="JQ121" s="1"/>
      <c r="JR121" s="1"/>
      <c r="JS121" s="1"/>
      <c r="JT121" s="1"/>
      <c r="JU121" s="1"/>
      <c r="JV121" s="1"/>
      <c r="JW121" s="1"/>
      <c r="JX121" s="1"/>
      <c r="JY121" s="1"/>
      <c r="JZ121" s="1"/>
      <c r="KA121" s="1"/>
      <c r="KB121" s="1"/>
      <c r="KC121" s="1"/>
      <c r="KD121" s="1"/>
      <c r="KE121" s="1"/>
      <c r="KF121" s="1"/>
      <c r="KG121" s="1"/>
      <c r="KH121" s="1"/>
    </row>
    <row r="122" spans="1:294" ht="105" customHeight="1" x14ac:dyDescent="0.25">
      <c r="A122" s="172" t="s">
        <v>203</v>
      </c>
      <c r="B122" s="173" t="s">
        <v>178</v>
      </c>
      <c r="C122" s="173" t="s">
        <v>231</v>
      </c>
      <c r="D122" s="49" t="s">
        <v>232</v>
      </c>
      <c r="E122" s="175" t="s">
        <v>510</v>
      </c>
      <c r="F122" s="49" t="s">
        <v>28</v>
      </c>
      <c r="G122" s="175" t="s">
        <v>122</v>
      </c>
      <c r="H122" s="175" t="s">
        <v>387</v>
      </c>
      <c r="I122" s="49" t="s">
        <v>275</v>
      </c>
      <c r="J122" s="50" t="s">
        <v>123</v>
      </c>
      <c r="K122" s="1"/>
      <c r="L122" s="45"/>
      <c r="M122" s="45"/>
      <c r="N122" s="46"/>
      <c r="O122" s="47"/>
      <c r="P122" s="46"/>
      <c r="Q122" s="47"/>
      <c r="R122" s="47"/>
      <c r="S122" s="46"/>
      <c r="T122" s="46"/>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c r="KH122" s="1"/>
    </row>
    <row r="123" spans="1:294" ht="89.25" customHeight="1" x14ac:dyDescent="0.25">
      <c r="A123" s="41" t="s">
        <v>203</v>
      </c>
      <c r="B123" s="42" t="s">
        <v>178</v>
      </c>
      <c r="C123" s="42" t="s">
        <v>231</v>
      </c>
      <c r="D123" s="41" t="s">
        <v>232</v>
      </c>
      <c r="E123" s="43" t="s">
        <v>511</v>
      </c>
      <c r="F123" s="41" t="s">
        <v>28</v>
      </c>
      <c r="G123" s="43" t="s">
        <v>124</v>
      </c>
      <c r="H123" s="43" t="s">
        <v>388</v>
      </c>
      <c r="I123" s="41" t="s">
        <v>321</v>
      </c>
      <c r="J123" s="44" t="s">
        <v>125</v>
      </c>
      <c r="K123" s="1"/>
      <c r="L123" s="45"/>
      <c r="M123" s="45"/>
      <c r="N123" s="46"/>
      <c r="O123" s="47"/>
      <c r="P123" s="46"/>
      <c r="Q123" s="47"/>
      <c r="R123" s="47"/>
      <c r="S123" s="48"/>
      <c r="T123" s="46"/>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c r="JD123" s="1"/>
      <c r="JE123" s="1"/>
      <c r="JF123" s="1"/>
      <c r="JG123" s="1"/>
      <c r="JH123" s="1"/>
      <c r="JI123" s="1"/>
      <c r="JJ123" s="1"/>
      <c r="JK123" s="1"/>
      <c r="JL123" s="1"/>
      <c r="JM123" s="1"/>
      <c r="JN123" s="1"/>
      <c r="JO123" s="1"/>
      <c r="JP123" s="1"/>
      <c r="JQ123" s="1"/>
      <c r="JR123" s="1"/>
      <c r="JS123" s="1"/>
      <c r="JT123" s="1"/>
      <c r="JU123" s="1"/>
      <c r="JV123" s="1"/>
      <c r="JW123" s="1"/>
      <c r="JX123" s="1"/>
      <c r="JY123" s="1"/>
      <c r="JZ123" s="1"/>
      <c r="KA123" s="1"/>
      <c r="KB123" s="1"/>
      <c r="KC123" s="1"/>
      <c r="KD123" s="1"/>
      <c r="KE123" s="1"/>
      <c r="KF123" s="1"/>
      <c r="KG123" s="1"/>
      <c r="KH123" s="1"/>
    </row>
    <row r="124" spans="1:294" ht="105" customHeight="1" x14ac:dyDescent="0.25">
      <c r="A124" s="178" t="s">
        <v>209</v>
      </c>
      <c r="B124" s="173" t="s">
        <v>175</v>
      </c>
      <c r="C124" s="173" t="s">
        <v>205</v>
      </c>
      <c r="D124" s="49" t="s">
        <v>208</v>
      </c>
      <c r="E124" s="186" t="s">
        <v>512</v>
      </c>
      <c r="F124" s="49" t="s">
        <v>28</v>
      </c>
      <c r="G124" s="182" t="s">
        <v>334</v>
      </c>
      <c r="H124" s="182" t="s">
        <v>335</v>
      </c>
      <c r="I124" s="185" t="s">
        <v>275</v>
      </c>
      <c r="J124" s="50" t="s">
        <v>126</v>
      </c>
      <c r="K124" s="1"/>
      <c r="L124" s="45"/>
      <c r="M124" s="45"/>
      <c r="N124" s="46"/>
      <c r="O124" s="47"/>
      <c r="P124" s="46"/>
      <c r="Q124" s="47"/>
      <c r="R124" s="47"/>
      <c r="S124" s="46"/>
      <c r="T124" s="46"/>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c r="JJ124" s="1"/>
      <c r="JK124" s="1"/>
      <c r="JL124" s="1"/>
      <c r="JM124" s="1"/>
      <c r="JN124" s="1"/>
      <c r="JO124" s="1"/>
      <c r="JP124" s="1"/>
      <c r="JQ124" s="1"/>
      <c r="JR124" s="1"/>
      <c r="JS124" s="1"/>
      <c r="JT124" s="1"/>
      <c r="JU124" s="1"/>
      <c r="JV124" s="1"/>
      <c r="JW124" s="1"/>
      <c r="JX124" s="1"/>
      <c r="JY124" s="1"/>
      <c r="JZ124" s="1"/>
      <c r="KA124" s="1"/>
      <c r="KB124" s="1"/>
      <c r="KC124" s="1"/>
      <c r="KD124" s="1"/>
      <c r="KE124" s="1"/>
      <c r="KF124" s="1"/>
      <c r="KG124" s="1"/>
      <c r="KH124" s="1"/>
    </row>
    <row r="125" spans="1:294" ht="89.25" customHeight="1" x14ac:dyDescent="0.25">
      <c r="A125" s="41" t="s">
        <v>209</v>
      </c>
      <c r="B125" s="42" t="s">
        <v>175</v>
      </c>
      <c r="C125" s="42" t="s">
        <v>205</v>
      </c>
      <c r="D125" s="137" t="s">
        <v>206</v>
      </c>
      <c r="E125" s="184" t="s">
        <v>513</v>
      </c>
      <c r="F125" s="41" t="s">
        <v>28</v>
      </c>
      <c r="G125" s="43" t="s">
        <v>297</v>
      </c>
      <c r="H125" s="43" t="s">
        <v>298</v>
      </c>
      <c r="I125" s="41" t="s">
        <v>275</v>
      </c>
      <c r="J125" s="44" t="s">
        <v>127</v>
      </c>
      <c r="K125" s="1"/>
      <c r="L125" s="45"/>
      <c r="M125" s="45"/>
      <c r="N125" s="46"/>
      <c r="O125" s="47"/>
      <c r="P125" s="46"/>
      <c r="Q125" s="47"/>
      <c r="R125" s="47"/>
      <c r="S125" s="48"/>
      <c r="T125" s="46"/>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c r="JC125" s="1"/>
      <c r="JD125" s="1"/>
      <c r="JE125" s="1"/>
      <c r="JF125" s="1"/>
      <c r="JG125" s="1"/>
      <c r="JH125" s="1"/>
      <c r="JI125" s="1"/>
      <c r="JJ125" s="1"/>
      <c r="JK125" s="1"/>
      <c r="JL125" s="1"/>
      <c r="JM125" s="1"/>
      <c r="JN125" s="1"/>
      <c r="JO125" s="1"/>
      <c r="JP125" s="1"/>
      <c r="JQ125" s="1"/>
      <c r="JR125" s="1"/>
      <c r="JS125" s="1"/>
      <c r="JT125" s="1"/>
      <c r="JU125" s="1"/>
      <c r="JV125" s="1"/>
      <c r="JW125" s="1"/>
      <c r="JX125" s="1"/>
      <c r="JY125" s="1"/>
      <c r="JZ125" s="1"/>
      <c r="KA125" s="1"/>
      <c r="KB125" s="1"/>
      <c r="KC125" s="1"/>
      <c r="KD125" s="1"/>
      <c r="KE125" s="1"/>
      <c r="KF125" s="1"/>
      <c r="KG125" s="1"/>
      <c r="KH125" s="1"/>
    </row>
    <row r="126" spans="1:294" ht="105" customHeight="1" x14ac:dyDescent="0.25">
      <c r="A126" s="178" t="s">
        <v>209</v>
      </c>
      <c r="B126" s="173" t="s">
        <v>175</v>
      </c>
      <c r="C126" s="173" t="s">
        <v>205</v>
      </c>
      <c r="D126" s="177" t="s">
        <v>206</v>
      </c>
      <c r="E126" s="186" t="s">
        <v>514</v>
      </c>
      <c r="F126" s="49" t="s">
        <v>28</v>
      </c>
      <c r="G126" s="175" t="s">
        <v>299</v>
      </c>
      <c r="H126" s="175" t="s">
        <v>300</v>
      </c>
      <c r="I126" s="49" t="s">
        <v>275</v>
      </c>
      <c r="J126" s="50" t="s">
        <v>128</v>
      </c>
      <c r="K126" s="1"/>
      <c r="L126" s="45"/>
      <c r="M126" s="45"/>
      <c r="N126" s="46"/>
      <c r="O126" s="47"/>
      <c r="P126" s="46"/>
      <c r="Q126" s="47"/>
      <c r="R126" s="47"/>
      <c r="S126" s="46"/>
      <c r="T126" s="46"/>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c r="JD126" s="1"/>
      <c r="JE126" s="1"/>
      <c r="JF126" s="1"/>
      <c r="JG126" s="1"/>
      <c r="JH126" s="1"/>
      <c r="JI126" s="1"/>
      <c r="JJ126" s="1"/>
      <c r="JK126" s="1"/>
      <c r="JL126" s="1"/>
      <c r="JM126" s="1"/>
      <c r="JN126" s="1"/>
      <c r="JO126" s="1"/>
      <c r="JP126" s="1"/>
      <c r="JQ126" s="1"/>
      <c r="JR126" s="1"/>
      <c r="JS126" s="1"/>
      <c r="JT126" s="1"/>
      <c r="JU126" s="1"/>
      <c r="JV126" s="1"/>
      <c r="JW126" s="1"/>
      <c r="JX126" s="1"/>
      <c r="JY126" s="1"/>
      <c r="JZ126" s="1"/>
      <c r="KA126" s="1"/>
      <c r="KB126" s="1"/>
      <c r="KC126" s="1"/>
      <c r="KD126" s="1"/>
      <c r="KE126" s="1"/>
      <c r="KF126" s="1"/>
      <c r="KG126" s="1"/>
      <c r="KH126" s="1"/>
    </row>
    <row r="127" spans="1:294" ht="89.25" customHeight="1" x14ac:dyDescent="0.25">
      <c r="A127" s="41" t="s">
        <v>209</v>
      </c>
      <c r="B127" s="42" t="s">
        <v>176</v>
      </c>
      <c r="C127" s="42" t="s">
        <v>205</v>
      </c>
      <c r="D127" s="137" t="s">
        <v>207</v>
      </c>
      <c r="E127" s="179" t="s">
        <v>515</v>
      </c>
      <c r="F127" s="41" t="s">
        <v>28</v>
      </c>
      <c r="G127" s="43" t="s">
        <v>356</v>
      </c>
      <c r="H127" s="43" t="s">
        <v>357</v>
      </c>
      <c r="I127" s="139" t="s">
        <v>275</v>
      </c>
      <c r="J127" s="44" t="s">
        <v>129</v>
      </c>
      <c r="K127" s="1"/>
      <c r="L127" s="45"/>
      <c r="M127" s="45"/>
      <c r="N127" s="46"/>
      <c r="O127" s="47"/>
      <c r="P127" s="46"/>
      <c r="Q127" s="47"/>
      <c r="R127" s="47"/>
      <c r="S127" s="48"/>
      <c r="T127" s="46"/>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c r="JD127" s="1"/>
      <c r="JE127" s="1"/>
      <c r="JF127" s="1"/>
      <c r="JG127" s="1"/>
      <c r="JH127" s="1"/>
      <c r="JI127" s="1"/>
      <c r="JJ127" s="1"/>
      <c r="JK127" s="1"/>
      <c r="JL127" s="1"/>
      <c r="JM127" s="1"/>
      <c r="JN127" s="1"/>
      <c r="JO127" s="1"/>
      <c r="JP127" s="1"/>
      <c r="JQ127" s="1"/>
      <c r="JR127" s="1"/>
      <c r="JS127" s="1"/>
      <c r="JT127" s="1"/>
      <c r="JU127" s="1"/>
      <c r="JV127" s="1"/>
      <c r="JW127" s="1"/>
      <c r="JX127" s="1"/>
      <c r="JY127" s="1"/>
      <c r="JZ127" s="1"/>
      <c r="KA127" s="1"/>
      <c r="KB127" s="1"/>
      <c r="KC127" s="1"/>
      <c r="KD127" s="1"/>
      <c r="KE127" s="1"/>
      <c r="KF127" s="1"/>
      <c r="KG127" s="1"/>
      <c r="KH127" s="1"/>
    </row>
    <row r="128" spans="1:294" x14ac:dyDescent="0.25">
      <c r="A128" s="1"/>
      <c r="B128" s="1"/>
      <c r="C128" s="1"/>
      <c r="D128" s="1"/>
      <c r="E128" s="1"/>
      <c r="F128" s="1"/>
      <c r="G128" s="1"/>
      <c r="H128" s="1"/>
      <c r="I128" s="11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c r="JH128" s="1"/>
      <c r="JI128" s="1"/>
      <c r="JJ128" s="1"/>
      <c r="JK128" s="1"/>
      <c r="JL128" s="1"/>
      <c r="JM128" s="1"/>
      <c r="JN128" s="1"/>
      <c r="JO128" s="1"/>
      <c r="JP128" s="1"/>
      <c r="JQ128" s="1"/>
      <c r="JR128" s="1"/>
      <c r="JS128" s="1"/>
      <c r="JT128" s="1"/>
      <c r="JU128" s="1"/>
      <c r="JV128" s="1"/>
      <c r="JW128" s="1"/>
      <c r="JX128" s="1"/>
      <c r="JY128" s="1"/>
      <c r="JZ128" s="1"/>
      <c r="KA128" s="1"/>
      <c r="KB128" s="1"/>
      <c r="KC128" s="1"/>
      <c r="KD128" s="1"/>
      <c r="KE128" s="1"/>
      <c r="KF128" s="1"/>
      <c r="KG128" s="1"/>
      <c r="KH128" s="1"/>
    </row>
    <row r="129" spans="1:294" x14ac:dyDescent="0.25">
      <c r="A129" s="1"/>
      <c r="B129" s="1"/>
      <c r="C129" s="1"/>
      <c r="D129" s="1"/>
      <c r="E129" s="1"/>
      <c r="F129" s="1"/>
      <c r="G129" s="1"/>
      <c r="H129" s="1"/>
      <c r="I129" s="11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c r="JD129" s="1"/>
      <c r="JE129" s="1"/>
      <c r="JF129" s="1"/>
      <c r="JG129" s="1"/>
      <c r="JH129" s="1"/>
      <c r="JI129" s="1"/>
      <c r="JJ129" s="1"/>
      <c r="JK129" s="1"/>
      <c r="JL129" s="1"/>
      <c r="JM129" s="1"/>
      <c r="JN129" s="1"/>
      <c r="JO129" s="1"/>
      <c r="JP129" s="1"/>
      <c r="JQ129" s="1"/>
      <c r="JR129" s="1"/>
      <c r="JS129" s="1"/>
      <c r="JT129" s="1"/>
      <c r="JU129" s="1"/>
      <c r="JV129" s="1"/>
      <c r="JW129" s="1"/>
      <c r="JX129" s="1"/>
      <c r="JY129" s="1"/>
      <c r="JZ129" s="1"/>
      <c r="KA129" s="1"/>
      <c r="KB129" s="1"/>
      <c r="KC129" s="1"/>
      <c r="KD129" s="1"/>
      <c r="KE129" s="1"/>
      <c r="KF129" s="1"/>
      <c r="KG129" s="1"/>
      <c r="KH129" s="1"/>
    </row>
    <row r="130" spans="1:294" x14ac:dyDescent="0.25">
      <c r="A130" s="1"/>
      <c r="B130" s="1"/>
      <c r="C130" s="1"/>
      <c r="D130" s="1"/>
      <c r="E130" s="1"/>
      <c r="F130" s="1"/>
      <c r="G130" s="1"/>
      <c r="H130" s="1"/>
      <c r="I130" s="11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c r="JC130" s="1"/>
      <c r="JD130" s="1"/>
      <c r="JE130" s="1"/>
      <c r="JF130" s="1"/>
      <c r="JG130" s="1"/>
      <c r="JH130" s="1"/>
      <c r="JI130" s="1"/>
      <c r="JJ130" s="1"/>
      <c r="JK130" s="1"/>
      <c r="JL130" s="1"/>
      <c r="JM130" s="1"/>
      <c r="JN130" s="1"/>
      <c r="JO130" s="1"/>
      <c r="JP130" s="1"/>
      <c r="JQ130" s="1"/>
      <c r="JR130" s="1"/>
      <c r="JS130" s="1"/>
      <c r="JT130" s="1"/>
      <c r="JU130" s="1"/>
      <c r="JV130" s="1"/>
      <c r="JW130" s="1"/>
      <c r="JX130" s="1"/>
      <c r="JY130" s="1"/>
      <c r="JZ130" s="1"/>
      <c r="KA130" s="1"/>
      <c r="KB130" s="1"/>
      <c r="KC130" s="1"/>
      <c r="KD130" s="1"/>
      <c r="KE130" s="1"/>
      <c r="KF130" s="1"/>
      <c r="KG130" s="1"/>
      <c r="KH130" s="1"/>
    </row>
    <row r="131" spans="1:294" x14ac:dyDescent="0.25">
      <c r="A131" s="1"/>
      <c r="B131" s="1"/>
      <c r="C131" s="1"/>
      <c r="D131" s="1"/>
      <c r="E131" s="1"/>
      <c r="F131" s="1"/>
      <c r="G131" s="1"/>
      <c r="H131" s="1"/>
      <c r="I131" s="11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c r="JD131" s="1"/>
      <c r="JE131" s="1"/>
      <c r="JF131" s="1"/>
      <c r="JG131" s="1"/>
      <c r="JH131" s="1"/>
      <c r="JI131" s="1"/>
      <c r="JJ131" s="1"/>
      <c r="JK131" s="1"/>
      <c r="JL131" s="1"/>
      <c r="JM131" s="1"/>
      <c r="JN131" s="1"/>
      <c r="JO131" s="1"/>
      <c r="JP131" s="1"/>
      <c r="JQ131" s="1"/>
      <c r="JR131" s="1"/>
      <c r="JS131" s="1"/>
      <c r="JT131" s="1"/>
      <c r="JU131" s="1"/>
      <c r="JV131" s="1"/>
      <c r="JW131" s="1"/>
      <c r="JX131" s="1"/>
      <c r="JY131" s="1"/>
      <c r="JZ131" s="1"/>
      <c r="KA131" s="1"/>
      <c r="KB131" s="1"/>
      <c r="KC131" s="1"/>
      <c r="KD131" s="1"/>
      <c r="KE131" s="1"/>
      <c r="KF131" s="1"/>
      <c r="KG131" s="1"/>
      <c r="KH131" s="1"/>
    </row>
    <row r="132" spans="1:294" x14ac:dyDescent="0.25">
      <c r="A132" s="1"/>
      <c r="B132" s="1"/>
      <c r="C132" s="1"/>
      <c r="D132" s="1"/>
      <c r="E132" s="1"/>
      <c r="F132" s="1"/>
      <c r="G132" s="1"/>
      <c r="H132" s="1"/>
      <c r="I132" s="11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c r="KH132" s="1"/>
    </row>
    <row r="133" spans="1:294" x14ac:dyDescent="0.25">
      <c r="A133" s="1"/>
      <c r="B133" s="1"/>
      <c r="C133" s="1"/>
      <c r="D133" s="1"/>
      <c r="E133" s="1"/>
      <c r="F133" s="1"/>
      <c r="G133" s="1"/>
      <c r="H133" s="1"/>
      <c r="I133" s="11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c r="JD133" s="1"/>
      <c r="JE133" s="1"/>
      <c r="JF133" s="1"/>
      <c r="JG133" s="1"/>
      <c r="JH133" s="1"/>
      <c r="JI133" s="1"/>
      <c r="JJ133" s="1"/>
      <c r="JK133" s="1"/>
      <c r="JL133" s="1"/>
      <c r="JM133" s="1"/>
      <c r="JN133" s="1"/>
      <c r="JO133" s="1"/>
      <c r="JP133" s="1"/>
      <c r="JQ133" s="1"/>
      <c r="JR133" s="1"/>
      <c r="JS133" s="1"/>
      <c r="JT133" s="1"/>
      <c r="JU133" s="1"/>
      <c r="JV133" s="1"/>
      <c r="JW133" s="1"/>
      <c r="JX133" s="1"/>
      <c r="JY133" s="1"/>
      <c r="JZ133" s="1"/>
      <c r="KA133" s="1"/>
      <c r="KB133" s="1"/>
      <c r="KC133" s="1"/>
      <c r="KD133" s="1"/>
      <c r="KE133" s="1"/>
      <c r="KF133" s="1"/>
      <c r="KG133" s="1"/>
      <c r="KH133" s="1"/>
    </row>
    <row r="134" spans="1:294" x14ac:dyDescent="0.25">
      <c r="A134" s="1"/>
      <c r="B134" s="1"/>
      <c r="C134" s="1"/>
      <c r="D134" s="1"/>
      <c r="E134" s="1"/>
      <c r="F134" s="1"/>
      <c r="G134" s="1"/>
      <c r="H134" s="1"/>
      <c r="I134" s="11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row>
    <row r="135" spans="1:294" x14ac:dyDescent="0.25">
      <c r="A135" s="1"/>
      <c r="B135" s="1"/>
      <c r="C135" s="1"/>
      <c r="D135" s="1"/>
      <c r="E135" s="1"/>
      <c r="F135" s="1"/>
      <c r="G135" s="1"/>
      <c r="H135" s="1"/>
      <c r="I135" s="11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row>
    <row r="136" spans="1:294" x14ac:dyDescent="0.25">
      <c r="A136" s="1"/>
      <c r="B136" s="1"/>
      <c r="C136" s="1"/>
      <c r="D136" s="1"/>
      <c r="E136" s="1"/>
      <c r="F136" s="1"/>
      <c r="G136" s="1"/>
      <c r="H136" s="1"/>
      <c r="I136" s="11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c r="KH136" s="1"/>
    </row>
    <row r="137" spans="1:294" x14ac:dyDescent="0.25">
      <c r="A137" s="1"/>
      <c r="B137" s="1"/>
      <c r="C137" s="1"/>
      <c r="D137" s="1"/>
      <c r="E137" s="1"/>
      <c r="F137" s="1"/>
      <c r="G137" s="1"/>
      <c r="H137" s="1"/>
      <c r="I137" s="11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c r="JD137" s="1"/>
      <c r="JE137" s="1"/>
      <c r="JF137" s="1"/>
      <c r="JG137" s="1"/>
      <c r="JH137" s="1"/>
      <c r="JI137" s="1"/>
      <c r="JJ137" s="1"/>
      <c r="JK137" s="1"/>
      <c r="JL137" s="1"/>
      <c r="JM137" s="1"/>
      <c r="JN137" s="1"/>
      <c r="JO137" s="1"/>
      <c r="JP137" s="1"/>
      <c r="JQ137" s="1"/>
      <c r="JR137" s="1"/>
      <c r="JS137" s="1"/>
      <c r="JT137" s="1"/>
      <c r="JU137" s="1"/>
      <c r="JV137" s="1"/>
      <c r="JW137" s="1"/>
      <c r="JX137" s="1"/>
      <c r="JY137" s="1"/>
      <c r="JZ137" s="1"/>
      <c r="KA137" s="1"/>
      <c r="KB137" s="1"/>
      <c r="KC137" s="1"/>
      <c r="KD137" s="1"/>
      <c r="KE137" s="1"/>
      <c r="KF137" s="1"/>
      <c r="KG137" s="1"/>
      <c r="KH137" s="1"/>
    </row>
    <row r="138" spans="1:294" x14ac:dyDescent="0.25">
      <c r="A138" s="1"/>
      <c r="B138" s="1"/>
      <c r="C138" s="1"/>
      <c r="D138" s="1"/>
      <c r="E138" s="1"/>
      <c r="F138" s="1"/>
      <c r="G138" s="1"/>
      <c r="H138" s="1"/>
      <c r="I138" s="11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c r="JD138" s="1"/>
      <c r="JE138" s="1"/>
      <c r="JF138" s="1"/>
      <c r="JG138" s="1"/>
      <c r="JH138" s="1"/>
      <c r="JI138" s="1"/>
      <c r="JJ138" s="1"/>
      <c r="JK138" s="1"/>
      <c r="JL138" s="1"/>
      <c r="JM138" s="1"/>
      <c r="JN138" s="1"/>
      <c r="JO138" s="1"/>
      <c r="JP138" s="1"/>
      <c r="JQ138" s="1"/>
      <c r="JR138" s="1"/>
      <c r="JS138" s="1"/>
      <c r="JT138" s="1"/>
      <c r="JU138" s="1"/>
      <c r="JV138" s="1"/>
      <c r="JW138" s="1"/>
      <c r="JX138" s="1"/>
      <c r="JY138" s="1"/>
      <c r="JZ138" s="1"/>
      <c r="KA138" s="1"/>
      <c r="KB138" s="1"/>
      <c r="KC138" s="1"/>
      <c r="KD138" s="1"/>
      <c r="KE138" s="1"/>
      <c r="KF138" s="1"/>
      <c r="KG138" s="1"/>
      <c r="KH138" s="1"/>
    </row>
    <row r="139" spans="1:294" x14ac:dyDescent="0.25">
      <c r="A139" s="1"/>
      <c r="B139" s="1"/>
      <c r="C139" s="1"/>
      <c r="D139" s="1"/>
      <c r="E139" s="1"/>
      <c r="F139" s="1"/>
      <c r="G139" s="1"/>
      <c r="H139" s="1"/>
      <c r="I139" s="11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c r="JD139" s="1"/>
      <c r="JE139" s="1"/>
      <c r="JF139" s="1"/>
      <c r="JG139" s="1"/>
      <c r="JH139" s="1"/>
      <c r="JI139" s="1"/>
      <c r="JJ139" s="1"/>
      <c r="JK139" s="1"/>
      <c r="JL139" s="1"/>
      <c r="JM139" s="1"/>
      <c r="JN139" s="1"/>
      <c r="JO139" s="1"/>
      <c r="JP139" s="1"/>
      <c r="JQ139" s="1"/>
      <c r="JR139" s="1"/>
      <c r="JS139" s="1"/>
      <c r="JT139" s="1"/>
      <c r="JU139" s="1"/>
      <c r="JV139" s="1"/>
      <c r="JW139" s="1"/>
      <c r="JX139" s="1"/>
      <c r="JY139" s="1"/>
      <c r="JZ139" s="1"/>
      <c r="KA139" s="1"/>
      <c r="KB139" s="1"/>
      <c r="KC139" s="1"/>
      <c r="KD139" s="1"/>
      <c r="KE139" s="1"/>
      <c r="KF139" s="1"/>
      <c r="KG139" s="1"/>
      <c r="KH139" s="1"/>
    </row>
    <row r="140" spans="1:294" x14ac:dyDescent="0.25">
      <c r="A140" s="1"/>
      <c r="B140" s="1"/>
      <c r="C140" s="1"/>
      <c r="D140" s="1"/>
      <c r="E140" s="1"/>
      <c r="F140" s="1"/>
      <c r="G140" s="1"/>
      <c r="H140" s="1"/>
      <c r="I140" s="11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c r="JC140" s="1"/>
      <c r="JD140" s="1"/>
      <c r="JE140" s="1"/>
      <c r="JF140" s="1"/>
      <c r="JG140" s="1"/>
      <c r="JH140" s="1"/>
      <c r="JI140" s="1"/>
      <c r="JJ140" s="1"/>
      <c r="JK140" s="1"/>
      <c r="JL140" s="1"/>
      <c r="JM140" s="1"/>
      <c r="JN140" s="1"/>
      <c r="JO140" s="1"/>
      <c r="JP140" s="1"/>
      <c r="JQ140" s="1"/>
      <c r="JR140" s="1"/>
      <c r="JS140" s="1"/>
      <c r="JT140" s="1"/>
      <c r="JU140" s="1"/>
      <c r="JV140" s="1"/>
      <c r="JW140" s="1"/>
      <c r="JX140" s="1"/>
      <c r="JY140" s="1"/>
      <c r="JZ140" s="1"/>
      <c r="KA140" s="1"/>
      <c r="KB140" s="1"/>
      <c r="KC140" s="1"/>
      <c r="KD140" s="1"/>
      <c r="KE140" s="1"/>
      <c r="KF140" s="1"/>
      <c r="KG140" s="1"/>
      <c r="KH140" s="1"/>
    </row>
    <row r="141" spans="1:294" x14ac:dyDescent="0.25">
      <c r="A141" s="1"/>
      <c r="B141" s="1"/>
      <c r="C141" s="1"/>
      <c r="D141" s="1"/>
      <c r="E141" s="1"/>
      <c r="F141" s="1"/>
      <c r="G141" s="1"/>
      <c r="H141" s="1"/>
      <c r="I141" s="11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c r="JD141" s="1"/>
      <c r="JE141" s="1"/>
      <c r="JF141" s="1"/>
      <c r="JG141" s="1"/>
      <c r="JH141" s="1"/>
      <c r="JI141" s="1"/>
      <c r="JJ141" s="1"/>
      <c r="JK141" s="1"/>
      <c r="JL141" s="1"/>
      <c r="JM141" s="1"/>
      <c r="JN141" s="1"/>
      <c r="JO141" s="1"/>
      <c r="JP141" s="1"/>
      <c r="JQ141" s="1"/>
      <c r="JR141" s="1"/>
      <c r="JS141" s="1"/>
      <c r="JT141" s="1"/>
      <c r="JU141" s="1"/>
      <c r="JV141" s="1"/>
      <c r="JW141" s="1"/>
      <c r="JX141" s="1"/>
      <c r="JY141" s="1"/>
      <c r="JZ141" s="1"/>
      <c r="KA141" s="1"/>
      <c r="KB141" s="1"/>
      <c r="KC141" s="1"/>
      <c r="KD141" s="1"/>
      <c r="KE141" s="1"/>
      <c r="KF141" s="1"/>
      <c r="KG141" s="1"/>
      <c r="KH141" s="1"/>
    </row>
    <row r="142" spans="1:294" x14ac:dyDescent="0.25">
      <c r="A142" s="1"/>
      <c r="B142" s="1"/>
      <c r="C142" s="1"/>
      <c r="D142" s="1"/>
      <c r="E142" s="1"/>
      <c r="F142" s="1"/>
      <c r="G142" s="1"/>
      <c r="H142" s="1"/>
      <c r="I142" s="11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c r="JJ142" s="1"/>
      <c r="JK142" s="1"/>
      <c r="JL142" s="1"/>
      <c r="JM142" s="1"/>
      <c r="JN142" s="1"/>
      <c r="JO142" s="1"/>
      <c r="JP142" s="1"/>
      <c r="JQ142" s="1"/>
      <c r="JR142" s="1"/>
      <c r="JS142" s="1"/>
      <c r="JT142" s="1"/>
      <c r="JU142" s="1"/>
      <c r="JV142" s="1"/>
      <c r="JW142" s="1"/>
      <c r="JX142" s="1"/>
      <c r="JY142" s="1"/>
      <c r="JZ142" s="1"/>
      <c r="KA142" s="1"/>
      <c r="KB142" s="1"/>
      <c r="KC142" s="1"/>
      <c r="KD142" s="1"/>
      <c r="KE142" s="1"/>
      <c r="KF142" s="1"/>
      <c r="KG142" s="1"/>
      <c r="KH142" s="1"/>
    </row>
    <row r="143" spans="1:294" x14ac:dyDescent="0.25">
      <c r="A143" s="1"/>
      <c r="B143" s="1"/>
      <c r="C143" s="1"/>
      <c r="D143" s="1"/>
      <c r="E143" s="1"/>
      <c r="F143" s="1"/>
      <c r="G143" s="1"/>
      <c r="H143" s="1"/>
      <c r="I143" s="11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c r="JJ143" s="1"/>
      <c r="JK143" s="1"/>
      <c r="JL143" s="1"/>
      <c r="JM143" s="1"/>
      <c r="JN143" s="1"/>
      <c r="JO143" s="1"/>
      <c r="JP143" s="1"/>
      <c r="JQ143" s="1"/>
      <c r="JR143" s="1"/>
      <c r="JS143" s="1"/>
      <c r="JT143" s="1"/>
      <c r="JU143" s="1"/>
      <c r="JV143" s="1"/>
      <c r="JW143" s="1"/>
      <c r="JX143" s="1"/>
      <c r="JY143" s="1"/>
      <c r="JZ143" s="1"/>
      <c r="KA143" s="1"/>
      <c r="KB143" s="1"/>
      <c r="KC143" s="1"/>
      <c r="KD143" s="1"/>
      <c r="KE143" s="1"/>
      <c r="KF143" s="1"/>
      <c r="KG143" s="1"/>
      <c r="KH143" s="1"/>
    </row>
    <row r="144" spans="1:294" x14ac:dyDescent="0.25">
      <c r="A144" s="1"/>
      <c r="B144" s="1"/>
      <c r="C144" s="1"/>
      <c r="D144" s="1"/>
      <c r="E144" s="1"/>
      <c r="F144" s="1"/>
      <c r="G144" s="1"/>
      <c r="H144" s="1"/>
      <c r="I144" s="11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c r="JD144" s="1"/>
      <c r="JE144" s="1"/>
      <c r="JF144" s="1"/>
      <c r="JG144" s="1"/>
      <c r="JH144" s="1"/>
      <c r="JI144" s="1"/>
      <c r="JJ144" s="1"/>
      <c r="JK144" s="1"/>
      <c r="JL144" s="1"/>
      <c r="JM144" s="1"/>
      <c r="JN144" s="1"/>
      <c r="JO144" s="1"/>
      <c r="JP144" s="1"/>
      <c r="JQ144" s="1"/>
      <c r="JR144" s="1"/>
      <c r="JS144" s="1"/>
      <c r="JT144" s="1"/>
      <c r="JU144" s="1"/>
      <c r="JV144" s="1"/>
      <c r="JW144" s="1"/>
      <c r="JX144" s="1"/>
      <c r="JY144" s="1"/>
      <c r="JZ144" s="1"/>
      <c r="KA144" s="1"/>
      <c r="KB144" s="1"/>
      <c r="KC144" s="1"/>
      <c r="KD144" s="1"/>
      <c r="KE144" s="1"/>
      <c r="KF144" s="1"/>
      <c r="KG144" s="1"/>
      <c r="KH144" s="1"/>
    </row>
    <row r="145" spans="1:294" x14ac:dyDescent="0.25">
      <c r="A145" s="1"/>
      <c r="B145" s="1"/>
      <c r="C145" s="1"/>
      <c r="D145" s="1"/>
      <c r="E145" s="1"/>
      <c r="F145" s="1"/>
      <c r="G145" s="1"/>
      <c r="H145" s="1"/>
      <c r="I145" s="11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c r="JD145" s="1"/>
      <c r="JE145" s="1"/>
      <c r="JF145" s="1"/>
      <c r="JG145" s="1"/>
      <c r="JH145" s="1"/>
      <c r="JI145" s="1"/>
      <c r="JJ145" s="1"/>
      <c r="JK145" s="1"/>
      <c r="JL145" s="1"/>
      <c r="JM145" s="1"/>
      <c r="JN145" s="1"/>
      <c r="JO145" s="1"/>
      <c r="JP145" s="1"/>
      <c r="JQ145" s="1"/>
      <c r="JR145" s="1"/>
      <c r="JS145" s="1"/>
      <c r="JT145" s="1"/>
      <c r="JU145" s="1"/>
      <c r="JV145" s="1"/>
      <c r="JW145" s="1"/>
      <c r="JX145" s="1"/>
      <c r="JY145" s="1"/>
      <c r="JZ145" s="1"/>
      <c r="KA145" s="1"/>
      <c r="KB145" s="1"/>
      <c r="KC145" s="1"/>
      <c r="KD145" s="1"/>
      <c r="KE145" s="1"/>
      <c r="KF145" s="1"/>
      <c r="KG145" s="1"/>
      <c r="KH145" s="1"/>
    </row>
    <row r="146" spans="1:294" x14ac:dyDescent="0.25">
      <c r="A146" s="1"/>
      <c r="B146" s="1"/>
      <c r="C146" s="1"/>
      <c r="D146" s="1"/>
      <c r="E146" s="1"/>
      <c r="F146" s="1"/>
      <c r="G146" s="1"/>
      <c r="H146" s="1"/>
      <c r="I146" s="11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c r="JD146" s="1"/>
      <c r="JE146" s="1"/>
      <c r="JF146" s="1"/>
      <c r="JG146" s="1"/>
      <c r="JH146" s="1"/>
      <c r="JI146" s="1"/>
      <c r="JJ146" s="1"/>
      <c r="JK146" s="1"/>
      <c r="JL146" s="1"/>
      <c r="JM146" s="1"/>
      <c r="JN146" s="1"/>
      <c r="JO146" s="1"/>
      <c r="JP146" s="1"/>
      <c r="JQ146" s="1"/>
      <c r="JR146" s="1"/>
      <c r="JS146" s="1"/>
      <c r="JT146" s="1"/>
      <c r="JU146" s="1"/>
      <c r="JV146" s="1"/>
      <c r="JW146" s="1"/>
      <c r="JX146" s="1"/>
      <c r="JY146" s="1"/>
      <c r="JZ146" s="1"/>
      <c r="KA146" s="1"/>
      <c r="KB146" s="1"/>
      <c r="KC146" s="1"/>
      <c r="KD146" s="1"/>
      <c r="KE146" s="1"/>
      <c r="KF146" s="1"/>
      <c r="KG146" s="1"/>
      <c r="KH146" s="1"/>
    </row>
    <row r="147" spans="1:294" x14ac:dyDescent="0.25">
      <c r="A147" s="1"/>
      <c r="B147" s="1"/>
      <c r="C147" s="1"/>
      <c r="D147" s="1"/>
      <c r="E147" s="1"/>
      <c r="F147" s="1"/>
      <c r="G147" s="1"/>
      <c r="H147" s="1"/>
      <c r="I147" s="11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c r="JD147" s="1"/>
      <c r="JE147" s="1"/>
      <c r="JF147" s="1"/>
      <c r="JG147" s="1"/>
      <c r="JH147" s="1"/>
      <c r="JI147" s="1"/>
      <c r="JJ147" s="1"/>
      <c r="JK147" s="1"/>
      <c r="JL147" s="1"/>
      <c r="JM147" s="1"/>
      <c r="JN147" s="1"/>
      <c r="JO147" s="1"/>
      <c r="JP147" s="1"/>
      <c r="JQ147" s="1"/>
      <c r="JR147" s="1"/>
      <c r="JS147" s="1"/>
      <c r="JT147" s="1"/>
      <c r="JU147" s="1"/>
      <c r="JV147" s="1"/>
      <c r="JW147" s="1"/>
      <c r="JX147" s="1"/>
      <c r="JY147" s="1"/>
      <c r="JZ147" s="1"/>
      <c r="KA147" s="1"/>
      <c r="KB147" s="1"/>
      <c r="KC147" s="1"/>
      <c r="KD147" s="1"/>
      <c r="KE147" s="1"/>
      <c r="KF147" s="1"/>
      <c r="KG147" s="1"/>
      <c r="KH147" s="1"/>
    </row>
    <row r="148" spans="1:294" x14ac:dyDescent="0.25">
      <c r="A148" s="1"/>
      <c r="B148" s="1"/>
      <c r="C148" s="1"/>
      <c r="D148" s="1"/>
      <c r="E148" s="1"/>
      <c r="F148" s="1"/>
      <c r="G148" s="1"/>
      <c r="H148" s="1"/>
      <c r="I148" s="11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c r="JD148" s="1"/>
      <c r="JE148" s="1"/>
      <c r="JF148" s="1"/>
      <c r="JG148" s="1"/>
      <c r="JH148" s="1"/>
      <c r="JI148" s="1"/>
      <c r="JJ148" s="1"/>
      <c r="JK148" s="1"/>
      <c r="JL148" s="1"/>
      <c r="JM148" s="1"/>
      <c r="JN148" s="1"/>
      <c r="JO148" s="1"/>
      <c r="JP148" s="1"/>
      <c r="JQ148" s="1"/>
      <c r="JR148" s="1"/>
      <c r="JS148" s="1"/>
      <c r="JT148" s="1"/>
      <c r="JU148" s="1"/>
      <c r="JV148" s="1"/>
      <c r="JW148" s="1"/>
      <c r="JX148" s="1"/>
      <c r="JY148" s="1"/>
      <c r="JZ148" s="1"/>
      <c r="KA148" s="1"/>
      <c r="KB148" s="1"/>
      <c r="KC148" s="1"/>
      <c r="KD148" s="1"/>
      <c r="KE148" s="1"/>
      <c r="KF148" s="1"/>
      <c r="KG148" s="1"/>
      <c r="KH148" s="1"/>
    </row>
    <row r="149" spans="1:294" x14ac:dyDescent="0.25">
      <c r="A149" s="1"/>
      <c r="B149" s="1"/>
      <c r="C149" s="1"/>
      <c r="D149" s="1"/>
      <c r="E149" s="1"/>
      <c r="F149" s="1"/>
      <c r="G149" s="1"/>
      <c r="H149" s="1"/>
      <c r="I149" s="11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c r="JC149" s="1"/>
      <c r="JD149" s="1"/>
      <c r="JE149" s="1"/>
      <c r="JF149" s="1"/>
      <c r="JG149" s="1"/>
      <c r="JH149" s="1"/>
      <c r="JI149" s="1"/>
      <c r="JJ149" s="1"/>
      <c r="JK149" s="1"/>
      <c r="JL149" s="1"/>
      <c r="JM149" s="1"/>
      <c r="JN149" s="1"/>
      <c r="JO149" s="1"/>
      <c r="JP149" s="1"/>
      <c r="JQ149" s="1"/>
      <c r="JR149" s="1"/>
      <c r="JS149" s="1"/>
      <c r="JT149" s="1"/>
      <c r="JU149" s="1"/>
      <c r="JV149" s="1"/>
      <c r="JW149" s="1"/>
      <c r="JX149" s="1"/>
      <c r="JY149" s="1"/>
      <c r="JZ149" s="1"/>
      <c r="KA149" s="1"/>
      <c r="KB149" s="1"/>
      <c r="KC149" s="1"/>
      <c r="KD149" s="1"/>
      <c r="KE149" s="1"/>
      <c r="KF149" s="1"/>
      <c r="KG149" s="1"/>
      <c r="KH149" s="1"/>
    </row>
    <row r="150" spans="1:294" x14ac:dyDescent="0.25">
      <c r="A150" s="1"/>
      <c r="B150" s="1"/>
      <c r="C150" s="1"/>
      <c r="D150" s="1"/>
      <c r="E150" s="1"/>
      <c r="F150" s="1"/>
      <c r="G150" s="1"/>
      <c r="H150" s="1"/>
      <c r="I150" s="11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c r="JC150" s="1"/>
      <c r="JD150" s="1"/>
      <c r="JE150" s="1"/>
      <c r="JF150" s="1"/>
      <c r="JG150" s="1"/>
      <c r="JH150" s="1"/>
      <c r="JI150" s="1"/>
      <c r="JJ150" s="1"/>
      <c r="JK150" s="1"/>
      <c r="JL150" s="1"/>
      <c r="JM150" s="1"/>
      <c r="JN150" s="1"/>
      <c r="JO150" s="1"/>
      <c r="JP150" s="1"/>
      <c r="JQ150" s="1"/>
      <c r="JR150" s="1"/>
      <c r="JS150" s="1"/>
      <c r="JT150" s="1"/>
      <c r="JU150" s="1"/>
      <c r="JV150" s="1"/>
      <c r="JW150" s="1"/>
      <c r="JX150" s="1"/>
      <c r="JY150" s="1"/>
      <c r="JZ150" s="1"/>
      <c r="KA150" s="1"/>
      <c r="KB150" s="1"/>
      <c r="KC150" s="1"/>
      <c r="KD150" s="1"/>
      <c r="KE150" s="1"/>
      <c r="KF150" s="1"/>
      <c r="KG150" s="1"/>
      <c r="KH150" s="1"/>
    </row>
    <row r="151" spans="1:294" x14ac:dyDescent="0.25">
      <c r="A151" s="1"/>
      <c r="B151" s="1"/>
      <c r="C151" s="1"/>
      <c r="D151" s="1"/>
      <c r="E151" s="1"/>
      <c r="F151" s="1"/>
      <c r="G151" s="1"/>
      <c r="H151" s="1"/>
      <c r="I151" s="11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c r="JD151" s="1"/>
      <c r="JE151" s="1"/>
      <c r="JF151" s="1"/>
      <c r="JG151" s="1"/>
      <c r="JH151" s="1"/>
      <c r="JI151" s="1"/>
      <c r="JJ151" s="1"/>
      <c r="JK151" s="1"/>
      <c r="JL151" s="1"/>
      <c r="JM151" s="1"/>
      <c r="JN151" s="1"/>
      <c r="JO151" s="1"/>
      <c r="JP151" s="1"/>
      <c r="JQ151" s="1"/>
      <c r="JR151" s="1"/>
      <c r="JS151" s="1"/>
      <c r="JT151" s="1"/>
      <c r="JU151" s="1"/>
      <c r="JV151" s="1"/>
      <c r="JW151" s="1"/>
      <c r="JX151" s="1"/>
      <c r="JY151" s="1"/>
      <c r="JZ151" s="1"/>
      <c r="KA151" s="1"/>
      <c r="KB151" s="1"/>
      <c r="KC151" s="1"/>
      <c r="KD151" s="1"/>
      <c r="KE151" s="1"/>
      <c r="KF151" s="1"/>
      <c r="KG151" s="1"/>
      <c r="KH151" s="1"/>
    </row>
    <row r="152" spans="1:294" x14ac:dyDescent="0.25">
      <c r="A152" s="1"/>
      <c r="B152" s="1"/>
      <c r="C152" s="1"/>
      <c r="D152" s="1"/>
      <c r="E152" s="1"/>
      <c r="F152" s="1"/>
      <c r="G152" s="1"/>
      <c r="H152" s="1"/>
      <c r="I152" s="11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c r="JC152" s="1"/>
      <c r="JD152" s="1"/>
      <c r="JE152" s="1"/>
      <c r="JF152" s="1"/>
      <c r="JG152" s="1"/>
      <c r="JH152" s="1"/>
      <c r="JI152" s="1"/>
      <c r="JJ152" s="1"/>
      <c r="JK152" s="1"/>
      <c r="JL152" s="1"/>
      <c r="JM152" s="1"/>
      <c r="JN152" s="1"/>
      <c r="JO152" s="1"/>
      <c r="JP152" s="1"/>
      <c r="JQ152" s="1"/>
      <c r="JR152" s="1"/>
      <c r="JS152" s="1"/>
      <c r="JT152" s="1"/>
      <c r="JU152" s="1"/>
      <c r="JV152" s="1"/>
      <c r="JW152" s="1"/>
      <c r="JX152" s="1"/>
      <c r="JY152" s="1"/>
      <c r="JZ152" s="1"/>
      <c r="KA152" s="1"/>
      <c r="KB152" s="1"/>
      <c r="KC152" s="1"/>
      <c r="KD152" s="1"/>
      <c r="KE152" s="1"/>
      <c r="KF152" s="1"/>
      <c r="KG152" s="1"/>
      <c r="KH152" s="1"/>
    </row>
    <row r="153" spans="1:294" x14ac:dyDescent="0.25">
      <c r="A153" s="1"/>
      <c r="B153" s="1"/>
      <c r="C153" s="1"/>
      <c r="D153" s="1"/>
      <c r="E153" s="1"/>
      <c r="F153" s="1"/>
      <c r="G153" s="1"/>
      <c r="H153" s="1"/>
      <c r="I153" s="111"/>
      <c r="J153" s="1"/>
      <c r="K153" s="1"/>
      <c r="L153" s="1"/>
      <c r="M153" s="1"/>
      <c r="N153" s="1"/>
      <c r="O153" s="1"/>
      <c r="P153" s="1"/>
    </row>
    <row r="154" spans="1:294" x14ac:dyDescent="0.25">
      <c r="A154" s="1"/>
      <c r="B154" s="1"/>
      <c r="C154" s="1"/>
      <c r="D154" s="1"/>
      <c r="E154" s="1"/>
      <c r="F154" s="1"/>
      <c r="G154" s="1"/>
      <c r="H154" s="1"/>
      <c r="I154" s="111"/>
      <c r="J154" s="1"/>
      <c r="K154" s="1"/>
      <c r="L154" s="1"/>
      <c r="M154" s="1"/>
      <c r="N154" s="1"/>
      <c r="O154" s="1"/>
      <c r="P154" s="1"/>
    </row>
    <row r="155" spans="1:294" x14ac:dyDescent="0.25">
      <c r="A155" s="1"/>
      <c r="B155" s="1"/>
      <c r="C155" s="1"/>
      <c r="D155" s="1"/>
      <c r="E155" s="1"/>
      <c r="F155" s="1"/>
      <c r="G155" s="1"/>
      <c r="H155" s="1"/>
      <c r="I155" s="111"/>
      <c r="J155" s="1"/>
      <c r="K155" s="1"/>
      <c r="L155" s="1"/>
      <c r="M155" s="1"/>
      <c r="N155" s="1"/>
      <c r="O155" s="1"/>
      <c r="P155" s="1"/>
    </row>
    <row r="156" spans="1:294" x14ac:dyDescent="0.25">
      <c r="A156" s="1"/>
      <c r="B156" s="1"/>
      <c r="C156" s="1"/>
      <c r="D156" s="1"/>
      <c r="E156" s="1"/>
      <c r="F156" s="1"/>
      <c r="G156" s="1"/>
      <c r="H156" s="1"/>
      <c r="I156" s="111"/>
      <c r="J156" s="1"/>
      <c r="K156" s="1"/>
      <c r="L156" s="1"/>
      <c r="M156" s="1"/>
      <c r="N156" s="1"/>
      <c r="O156" s="1"/>
      <c r="P156" s="1"/>
    </row>
    <row r="157" spans="1:294" x14ac:dyDescent="0.25">
      <c r="A157" s="1"/>
      <c r="B157" s="1"/>
      <c r="C157" s="1"/>
      <c r="D157" s="1"/>
      <c r="E157" s="1"/>
      <c r="F157" s="1"/>
      <c r="G157" s="1"/>
      <c r="H157" s="1"/>
      <c r="I157" s="111"/>
      <c r="J157" s="1"/>
      <c r="K157" s="1"/>
      <c r="L157" s="1"/>
      <c r="M157" s="1"/>
      <c r="N157" s="1"/>
      <c r="O157" s="1"/>
      <c r="P157" s="1"/>
    </row>
    <row r="158" spans="1:294" x14ac:dyDescent="0.25">
      <c r="A158" s="1"/>
      <c r="B158" s="1"/>
      <c r="C158" s="1"/>
      <c r="D158" s="1"/>
      <c r="E158" s="1"/>
      <c r="F158" s="1"/>
      <c r="G158" s="1"/>
      <c r="H158" s="1"/>
      <c r="I158" s="111"/>
      <c r="J158" s="1"/>
      <c r="K158" s="1"/>
      <c r="L158" s="1"/>
      <c r="M158" s="1"/>
      <c r="N158" s="1"/>
      <c r="O158" s="1"/>
      <c r="P158" s="1"/>
    </row>
    <row r="159" spans="1:294" x14ac:dyDescent="0.25">
      <c r="A159" s="1"/>
      <c r="B159" s="1"/>
      <c r="C159" s="1"/>
      <c r="D159" s="1"/>
      <c r="E159" s="1"/>
      <c r="F159" s="1"/>
      <c r="G159" s="1"/>
      <c r="H159" s="1"/>
      <c r="I159" s="111"/>
      <c r="J159" s="1"/>
      <c r="K159" s="1"/>
      <c r="L159" s="1"/>
      <c r="M159" s="1"/>
      <c r="N159" s="1"/>
      <c r="O159" s="1"/>
      <c r="P159" s="1"/>
    </row>
    <row r="160" spans="1:294" x14ac:dyDescent="0.25">
      <c r="A160" s="1"/>
      <c r="B160" s="1"/>
      <c r="C160" s="1"/>
      <c r="D160" s="1"/>
      <c r="E160" s="1"/>
      <c r="F160" s="1"/>
      <c r="G160" s="1"/>
      <c r="H160" s="1"/>
      <c r="I160" s="111"/>
      <c r="J160" s="1"/>
      <c r="K160" s="1"/>
      <c r="L160" s="1"/>
      <c r="M160" s="1"/>
      <c r="N160" s="1"/>
      <c r="O160" s="1"/>
      <c r="P160" s="1"/>
    </row>
    <row r="161" spans="1:16" x14ac:dyDescent="0.25">
      <c r="A161" s="1"/>
      <c r="B161" s="1"/>
      <c r="C161" s="1"/>
      <c r="D161" s="1"/>
      <c r="E161" s="1"/>
      <c r="F161" s="1"/>
      <c r="G161" s="1"/>
      <c r="H161" s="1"/>
      <c r="I161" s="111"/>
      <c r="J161" s="1"/>
      <c r="K161" s="1"/>
      <c r="L161" s="1"/>
      <c r="M161" s="1"/>
      <c r="N161" s="1"/>
      <c r="O161" s="1"/>
      <c r="P161" s="1"/>
    </row>
    <row r="162" spans="1:16" x14ac:dyDescent="0.25">
      <c r="A162" s="1"/>
      <c r="B162" s="1"/>
      <c r="C162" s="1"/>
      <c r="D162" s="1"/>
      <c r="E162" s="1"/>
      <c r="F162" s="1"/>
      <c r="G162" s="1"/>
      <c r="H162" s="1"/>
      <c r="I162" s="111"/>
      <c r="J162" s="1"/>
      <c r="K162" s="1"/>
      <c r="L162" s="1"/>
      <c r="M162" s="1"/>
      <c r="N162" s="1"/>
      <c r="O162" s="1"/>
      <c r="P162" s="1"/>
    </row>
    <row r="163" spans="1:16" x14ac:dyDescent="0.25">
      <c r="A163" s="1"/>
      <c r="B163" s="1"/>
      <c r="C163" s="1"/>
      <c r="D163" s="1"/>
      <c r="E163" s="1"/>
      <c r="F163" s="1"/>
      <c r="G163" s="1"/>
      <c r="H163" s="1"/>
      <c r="I163" s="111"/>
      <c r="J163" s="1"/>
      <c r="K163" s="1"/>
      <c r="L163" s="1"/>
      <c r="M163" s="1"/>
      <c r="N163" s="1"/>
      <c r="O163" s="1"/>
      <c r="P163" s="1"/>
    </row>
    <row r="164" spans="1:16" x14ac:dyDescent="0.25">
      <c r="A164" s="1"/>
      <c r="B164" s="1"/>
      <c r="C164" s="1"/>
      <c r="D164" s="1"/>
      <c r="E164" s="1"/>
      <c r="F164" s="1"/>
      <c r="G164" s="1"/>
      <c r="H164" s="1"/>
      <c r="I164" s="111"/>
      <c r="J164" s="1"/>
      <c r="K164" s="1"/>
      <c r="L164" s="1"/>
      <c r="M164" s="1"/>
      <c r="N164" s="1"/>
      <c r="O164" s="1"/>
      <c r="P164" s="1"/>
    </row>
    <row r="165" spans="1:16" x14ac:dyDescent="0.25">
      <c r="A165" s="1"/>
      <c r="B165" s="1"/>
      <c r="C165" s="1"/>
      <c r="D165" s="1"/>
      <c r="E165" s="1"/>
      <c r="F165" s="1"/>
      <c r="G165" s="1"/>
      <c r="H165" s="1"/>
      <c r="I165" s="111"/>
      <c r="J165" s="1"/>
      <c r="K165" s="1"/>
      <c r="L165" s="1"/>
      <c r="M165" s="1"/>
      <c r="N165" s="1"/>
      <c r="O165" s="1"/>
      <c r="P165" s="1"/>
    </row>
    <row r="166" spans="1:16" x14ac:dyDescent="0.25">
      <c r="A166" s="1"/>
      <c r="B166" s="1"/>
      <c r="C166" s="1"/>
      <c r="D166" s="1"/>
      <c r="E166" s="1"/>
      <c r="F166" s="1"/>
      <c r="G166" s="1"/>
      <c r="H166" s="1"/>
      <c r="I166" s="111"/>
      <c r="J166" s="1"/>
      <c r="K166" s="1"/>
      <c r="L166" s="1"/>
      <c r="M166" s="1"/>
      <c r="N166" s="1"/>
      <c r="O166" s="1"/>
      <c r="P166" s="1"/>
    </row>
    <row r="167" spans="1:16" x14ac:dyDescent="0.25">
      <c r="A167" s="1"/>
      <c r="B167" s="1"/>
      <c r="C167" s="1"/>
      <c r="D167" s="1"/>
      <c r="E167" s="1"/>
      <c r="F167" s="1"/>
      <c r="G167" s="1"/>
      <c r="H167" s="1"/>
      <c r="I167" s="111"/>
      <c r="J167" s="1"/>
      <c r="K167" s="1"/>
      <c r="L167" s="1"/>
      <c r="M167" s="1"/>
      <c r="N167" s="1"/>
      <c r="O167" s="1"/>
      <c r="P167" s="1"/>
    </row>
    <row r="168" spans="1:16" x14ac:dyDescent="0.25">
      <c r="A168" s="1"/>
      <c r="B168" s="1"/>
      <c r="C168" s="1"/>
      <c r="D168" s="1"/>
      <c r="E168" s="1"/>
      <c r="F168" s="1"/>
      <c r="G168" s="1"/>
      <c r="H168" s="1"/>
      <c r="I168" s="111"/>
      <c r="J168" s="1"/>
      <c r="K168" s="1"/>
      <c r="L168" s="1"/>
      <c r="M168" s="1"/>
      <c r="N168" s="1"/>
      <c r="O168" s="1"/>
      <c r="P168" s="1"/>
    </row>
    <row r="169" spans="1:16" x14ac:dyDescent="0.25">
      <c r="A169" s="1"/>
      <c r="B169" s="1"/>
      <c r="C169" s="1"/>
      <c r="D169" s="1"/>
      <c r="E169" s="1"/>
      <c r="F169" s="1"/>
      <c r="G169" s="1"/>
      <c r="H169" s="1"/>
      <c r="I169" s="111"/>
      <c r="J169" s="1"/>
      <c r="K169" s="1"/>
      <c r="L169" s="1"/>
      <c r="M169" s="1"/>
      <c r="N169" s="1"/>
      <c r="O169" s="1"/>
      <c r="P169" s="1"/>
    </row>
    <row r="170" spans="1:16" x14ac:dyDescent="0.25">
      <c r="A170" s="1"/>
      <c r="B170" s="1"/>
      <c r="C170" s="1"/>
      <c r="D170" s="1"/>
      <c r="E170" s="1"/>
      <c r="F170" s="1"/>
      <c r="G170" s="1"/>
      <c r="H170" s="1"/>
      <c r="I170" s="111"/>
      <c r="J170" s="1"/>
      <c r="K170" s="1"/>
      <c r="L170" s="1"/>
      <c r="M170" s="1"/>
      <c r="N170" s="1"/>
      <c r="O170" s="1"/>
      <c r="P170" s="1"/>
    </row>
    <row r="171" spans="1:16" x14ac:dyDescent="0.25">
      <c r="A171" s="1"/>
      <c r="B171" s="1"/>
      <c r="C171" s="1"/>
      <c r="D171" s="1"/>
      <c r="E171" s="1"/>
      <c r="F171" s="1"/>
      <c r="G171" s="1"/>
      <c r="H171" s="1"/>
      <c r="I171" s="111"/>
      <c r="J171" s="1"/>
      <c r="K171" s="1"/>
      <c r="L171" s="1"/>
      <c r="M171" s="1"/>
      <c r="N171" s="1"/>
      <c r="O171" s="1"/>
      <c r="P171" s="1"/>
    </row>
    <row r="172" spans="1:16" x14ac:dyDescent="0.25">
      <c r="A172" s="1"/>
      <c r="B172" s="1"/>
      <c r="C172" s="1"/>
      <c r="D172" s="1"/>
      <c r="E172" s="1"/>
      <c r="F172" s="1"/>
      <c r="G172" s="1"/>
      <c r="H172" s="1"/>
      <c r="I172" s="111"/>
      <c r="J172" s="1"/>
      <c r="K172" s="1"/>
      <c r="L172" s="1"/>
      <c r="M172" s="1"/>
      <c r="N172" s="1"/>
      <c r="O172" s="1"/>
      <c r="P172" s="1"/>
    </row>
    <row r="173" spans="1:16" x14ac:dyDescent="0.25">
      <c r="A173" s="1"/>
      <c r="B173" s="1"/>
      <c r="C173" s="1"/>
      <c r="D173" s="1"/>
      <c r="E173" s="1"/>
      <c r="F173" s="1"/>
      <c r="G173" s="1"/>
      <c r="H173" s="1"/>
      <c r="I173" s="111"/>
      <c r="J173" s="1"/>
      <c r="K173" s="1"/>
      <c r="L173" s="1"/>
      <c r="M173" s="1"/>
      <c r="N173" s="1"/>
      <c r="O173" s="1"/>
      <c r="P173" s="1"/>
    </row>
    <row r="174" spans="1:16" x14ac:dyDescent="0.25">
      <c r="A174" s="1"/>
      <c r="B174" s="1"/>
      <c r="C174" s="1"/>
      <c r="D174" s="1"/>
      <c r="E174" s="1"/>
      <c r="F174" s="1"/>
      <c r="G174" s="1"/>
      <c r="H174" s="1"/>
      <c r="I174" s="111"/>
      <c r="J174" s="1"/>
      <c r="K174" s="1"/>
      <c r="L174" s="1"/>
      <c r="M174" s="1"/>
      <c r="N174" s="1"/>
      <c r="O174" s="1"/>
      <c r="P174" s="1"/>
    </row>
    <row r="175" spans="1:16" x14ac:dyDescent="0.25">
      <c r="A175" s="1"/>
      <c r="B175" s="1"/>
      <c r="C175" s="1"/>
      <c r="D175" s="1"/>
      <c r="E175" s="1"/>
      <c r="F175" s="1"/>
      <c r="G175" s="1"/>
      <c r="H175" s="1"/>
      <c r="I175" s="111"/>
      <c r="J175" s="1"/>
      <c r="K175" s="1"/>
      <c r="L175" s="1"/>
      <c r="M175" s="1"/>
      <c r="N175" s="1"/>
      <c r="O175" s="1"/>
      <c r="P175" s="1"/>
    </row>
    <row r="176" spans="1:16" x14ac:dyDescent="0.25">
      <c r="A176" s="1"/>
      <c r="B176" s="1"/>
      <c r="C176" s="1"/>
      <c r="D176" s="1"/>
      <c r="E176" s="1"/>
      <c r="F176" s="1"/>
      <c r="G176" s="1"/>
      <c r="H176" s="1"/>
      <c r="I176" s="111"/>
      <c r="J176" s="1"/>
      <c r="K176" s="1"/>
      <c r="L176" s="1"/>
      <c r="M176" s="1"/>
      <c r="N176" s="1"/>
      <c r="O176" s="1"/>
      <c r="P176" s="1"/>
    </row>
    <row r="177" spans="1:16" x14ac:dyDescent="0.25">
      <c r="A177" s="1"/>
      <c r="B177" s="1"/>
      <c r="C177" s="1"/>
      <c r="D177" s="1"/>
      <c r="E177" s="1"/>
      <c r="F177" s="1"/>
      <c r="G177" s="1"/>
      <c r="H177" s="1"/>
      <c r="I177" s="111"/>
      <c r="J177" s="1"/>
      <c r="K177" s="1"/>
      <c r="L177" s="1"/>
      <c r="M177" s="1"/>
      <c r="N177" s="1"/>
      <c r="O177" s="1"/>
      <c r="P177" s="1"/>
    </row>
    <row r="178" spans="1:16" x14ac:dyDescent="0.25">
      <c r="A178" s="1"/>
      <c r="B178" s="1"/>
      <c r="C178" s="1"/>
      <c r="D178" s="1"/>
      <c r="E178" s="1"/>
      <c r="F178" s="1"/>
      <c r="G178" s="1"/>
      <c r="H178" s="1"/>
      <c r="I178" s="111"/>
      <c r="J178" s="1"/>
      <c r="K178" s="1"/>
      <c r="L178" s="1"/>
      <c r="M178" s="1"/>
      <c r="N178" s="1"/>
      <c r="O178" s="1"/>
      <c r="P178" s="1"/>
    </row>
    <row r="179" spans="1:16" x14ac:dyDescent="0.25">
      <c r="A179" s="1"/>
      <c r="B179" s="1"/>
      <c r="C179" s="1"/>
      <c r="D179" s="1"/>
      <c r="E179" s="1"/>
      <c r="F179" s="1"/>
      <c r="G179" s="1"/>
      <c r="H179" s="1"/>
      <c r="I179" s="111"/>
      <c r="J179" s="1"/>
      <c r="K179" s="1"/>
      <c r="L179" s="1"/>
      <c r="M179" s="1"/>
      <c r="N179" s="1"/>
      <c r="O179" s="1"/>
      <c r="P179" s="1"/>
    </row>
    <row r="180" spans="1:16" x14ac:dyDescent="0.25">
      <c r="A180" s="1"/>
      <c r="B180" s="1"/>
      <c r="C180" s="1"/>
      <c r="D180" s="1"/>
      <c r="E180" s="1"/>
      <c r="F180" s="1"/>
      <c r="G180" s="1"/>
      <c r="H180" s="1"/>
      <c r="I180" s="111"/>
      <c r="J180" s="1"/>
      <c r="K180" s="1"/>
      <c r="L180" s="1"/>
      <c r="M180" s="1"/>
      <c r="N180" s="1"/>
      <c r="O180" s="1"/>
      <c r="P180" s="1"/>
    </row>
    <row r="181" spans="1:16" x14ac:dyDescent="0.25">
      <c r="A181" s="1"/>
      <c r="B181" s="1"/>
      <c r="C181" s="1"/>
      <c r="D181" s="1"/>
      <c r="E181" s="1"/>
      <c r="F181" s="1"/>
      <c r="G181" s="1"/>
      <c r="H181" s="1"/>
      <c r="I181" s="111"/>
      <c r="J181" s="1"/>
      <c r="K181" s="1"/>
      <c r="L181" s="1"/>
      <c r="M181" s="1"/>
      <c r="N181" s="1"/>
      <c r="O181" s="1"/>
      <c r="P181" s="1"/>
    </row>
    <row r="182" spans="1:16" x14ac:dyDescent="0.25">
      <c r="A182" s="1"/>
      <c r="B182" s="1"/>
      <c r="C182" s="1"/>
      <c r="D182" s="1"/>
      <c r="E182" s="1"/>
      <c r="F182" s="1"/>
      <c r="G182" s="1"/>
      <c r="H182" s="1"/>
      <c r="I182" s="111"/>
      <c r="J182" s="1"/>
      <c r="K182" s="1"/>
      <c r="L182" s="1"/>
      <c r="M182" s="1"/>
      <c r="N182" s="1"/>
      <c r="O182" s="1"/>
      <c r="P182" s="1"/>
    </row>
    <row r="183" spans="1:16" x14ac:dyDescent="0.25">
      <c r="A183" s="1"/>
      <c r="B183" s="1"/>
      <c r="C183" s="1"/>
      <c r="D183" s="1"/>
      <c r="E183" s="1"/>
      <c r="F183" s="1"/>
      <c r="G183" s="1"/>
      <c r="H183" s="1"/>
      <c r="I183" s="111"/>
      <c r="J183" s="1"/>
      <c r="K183" s="1"/>
      <c r="L183" s="1"/>
      <c r="M183" s="1"/>
      <c r="N183" s="1"/>
      <c r="O183" s="1"/>
      <c r="P183" s="1"/>
    </row>
    <row r="184" spans="1:16" x14ac:dyDescent="0.25">
      <c r="A184" s="1"/>
      <c r="B184" s="1"/>
      <c r="C184" s="1"/>
      <c r="D184" s="1"/>
      <c r="E184" s="1"/>
      <c r="F184" s="1"/>
      <c r="G184" s="1"/>
      <c r="H184" s="1"/>
      <c r="I184" s="111"/>
      <c r="J184" s="1"/>
      <c r="K184" s="1"/>
      <c r="L184" s="1"/>
      <c r="M184" s="1"/>
      <c r="N184" s="1"/>
      <c r="O184" s="1"/>
      <c r="P184" s="1"/>
    </row>
    <row r="185" spans="1:16" x14ac:dyDescent="0.25">
      <c r="A185" s="1"/>
      <c r="B185" s="1"/>
      <c r="C185" s="1"/>
      <c r="D185" s="1"/>
      <c r="E185" s="1"/>
      <c r="F185" s="1"/>
      <c r="G185" s="1"/>
      <c r="H185" s="1"/>
      <c r="I185" s="111"/>
      <c r="J185" s="1"/>
      <c r="K185" s="1"/>
      <c r="L185" s="1"/>
      <c r="M185" s="1"/>
      <c r="N185" s="1"/>
      <c r="O185" s="1"/>
      <c r="P185" s="1"/>
    </row>
    <row r="186" spans="1:16" x14ac:dyDescent="0.25">
      <c r="A186" s="1"/>
      <c r="B186" s="1"/>
      <c r="C186" s="1"/>
      <c r="D186" s="1"/>
      <c r="E186" s="1"/>
      <c r="F186" s="1"/>
      <c r="G186" s="1"/>
      <c r="H186" s="1"/>
      <c r="I186" s="111"/>
      <c r="J186" s="1"/>
      <c r="K186" s="1"/>
      <c r="L186" s="1"/>
      <c r="M186" s="1"/>
      <c r="N186" s="1"/>
      <c r="O186" s="1"/>
      <c r="P186" s="1"/>
    </row>
    <row r="187" spans="1:16" x14ac:dyDescent="0.25">
      <c r="A187" s="1"/>
      <c r="B187" s="1"/>
      <c r="C187" s="1"/>
      <c r="D187" s="1"/>
      <c r="E187" s="1"/>
      <c r="F187" s="1"/>
      <c r="G187" s="1"/>
      <c r="H187" s="1"/>
      <c r="I187" s="111"/>
      <c r="J187" s="1"/>
      <c r="K187" s="1"/>
      <c r="L187" s="1"/>
      <c r="M187" s="1"/>
      <c r="N187" s="1"/>
      <c r="O187" s="1"/>
      <c r="P187" s="1"/>
    </row>
    <row r="188" spans="1:16" x14ac:dyDescent="0.25">
      <c r="A188" s="1"/>
      <c r="B188" s="1"/>
      <c r="C188" s="1"/>
      <c r="D188" s="1"/>
      <c r="E188" s="1"/>
      <c r="F188" s="1"/>
      <c r="G188" s="1"/>
      <c r="H188" s="1"/>
      <c r="I188" s="111"/>
      <c r="J188" s="1"/>
      <c r="K188" s="1"/>
      <c r="L188" s="1"/>
      <c r="M188" s="1"/>
      <c r="N188" s="1"/>
      <c r="O188" s="1"/>
      <c r="P188" s="1"/>
    </row>
    <row r="189" spans="1:16" x14ac:dyDescent="0.25">
      <c r="A189" s="1"/>
      <c r="B189" s="1"/>
      <c r="C189" s="1"/>
      <c r="D189" s="1"/>
      <c r="E189" s="1"/>
      <c r="F189" s="1"/>
      <c r="G189" s="1"/>
      <c r="H189" s="1"/>
      <c r="I189" s="111"/>
      <c r="J189" s="1"/>
      <c r="K189" s="1"/>
      <c r="L189" s="1"/>
      <c r="M189" s="1"/>
      <c r="N189" s="1"/>
      <c r="O189" s="1"/>
      <c r="P189" s="1"/>
    </row>
    <row r="190" spans="1:16" x14ac:dyDescent="0.25">
      <c r="A190" s="1"/>
      <c r="B190" s="1"/>
      <c r="C190" s="1"/>
      <c r="D190" s="1"/>
      <c r="E190" s="1"/>
      <c r="F190" s="1"/>
      <c r="G190" s="1"/>
      <c r="H190" s="1"/>
      <c r="I190" s="111"/>
      <c r="J190" s="1"/>
      <c r="K190" s="1"/>
      <c r="L190" s="1"/>
      <c r="M190" s="1"/>
      <c r="N190" s="1"/>
      <c r="O190" s="1"/>
      <c r="P190" s="1"/>
    </row>
    <row r="191" spans="1:16" x14ac:dyDescent="0.25">
      <c r="A191" s="1"/>
      <c r="B191" s="1"/>
      <c r="C191" s="1"/>
      <c r="D191" s="1"/>
      <c r="E191" s="1"/>
      <c r="F191" s="1"/>
      <c r="G191" s="1"/>
      <c r="H191" s="1"/>
      <c r="I191" s="111"/>
      <c r="J191" s="1"/>
      <c r="K191" s="1"/>
      <c r="L191" s="1"/>
      <c r="M191" s="1"/>
      <c r="N191" s="1"/>
      <c r="O191" s="1"/>
      <c r="P191" s="1"/>
    </row>
    <row r="192" spans="1:16" x14ac:dyDescent="0.25">
      <c r="A192" s="1"/>
      <c r="B192" s="1"/>
      <c r="C192" s="1"/>
      <c r="D192" s="1"/>
      <c r="E192" s="1"/>
      <c r="F192" s="1"/>
      <c r="G192" s="1"/>
      <c r="H192" s="1"/>
      <c r="I192" s="111"/>
      <c r="J192" s="1"/>
      <c r="K192" s="1"/>
      <c r="L192" s="1"/>
      <c r="M192" s="1"/>
      <c r="N192" s="1"/>
      <c r="O192" s="1"/>
      <c r="P192" s="1"/>
    </row>
    <row r="193" spans="1:16" x14ac:dyDescent="0.25">
      <c r="A193" s="1"/>
      <c r="B193" s="1"/>
      <c r="C193" s="1"/>
      <c r="D193" s="1"/>
      <c r="E193" s="1"/>
      <c r="F193" s="1"/>
      <c r="G193" s="1"/>
      <c r="H193" s="1"/>
      <c r="I193" s="111"/>
      <c r="J193" s="1"/>
      <c r="K193" s="1"/>
      <c r="L193" s="1"/>
      <c r="M193" s="1"/>
      <c r="N193" s="1"/>
      <c r="O193" s="1"/>
      <c r="P193" s="1"/>
    </row>
    <row r="194" spans="1:16" x14ac:dyDescent="0.25">
      <c r="A194" s="1"/>
      <c r="B194" s="1"/>
      <c r="C194" s="1"/>
      <c r="D194" s="1"/>
      <c r="E194" s="1"/>
      <c r="F194" s="1"/>
      <c r="G194" s="1"/>
      <c r="H194" s="1"/>
      <c r="I194" s="111"/>
      <c r="J194" s="1"/>
      <c r="K194" s="1"/>
      <c r="L194" s="1"/>
      <c r="M194" s="1"/>
      <c r="N194" s="1"/>
      <c r="O194" s="1"/>
      <c r="P194" s="1"/>
    </row>
    <row r="195" spans="1:16" x14ac:dyDescent="0.25">
      <c r="A195" s="1"/>
      <c r="B195" s="1"/>
      <c r="C195" s="1"/>
      <c r="D195" s="1"/>
      <c r="E195" s="1"/>
      <c r="F195" s="1"/>
      <c r="G195" s="1"/>
      <c r="H195" s="1"/>
      <c r="I195" s="111"/>
      <c r="J195" s="1"/>
      <c r="K195" s="1"/>
      <c r="L195" s="1"/>
      <c r="M195" s="1"/>
      <c r="N195" s="1"/>
      <c r="O195" s="1"/>
      <c r="P195" s="1"/>
    </row>
    <row r="196" spans="1:16" x14ac:dyDescent="0.25">
      <c r="A196" s="1"/>
      <c r="B196" s="1"/>
      <c r="C196" s="1"/>
      <c r="D196" s="1"/>
      <c r="E196" s="1"/>
      <c r="F196" s="1"/>
      <c r="G196" s="1"/>
      <c r="H196" s="1"/>
      <c r="I196" s="111"/>
      <c r="J196" s="1"/>
      <c r="K196" s="1"/>
      <c r="L196" s="1"/>
      <c r="M196" s="1"/>
      <c r="N196" s="1"/>
      <c r="O196" s="1"/>
      <c r="P196" s="1"/>
    </row>
    <row r="197" spans="1:16" x14ac:dyDescent="0.25">
      <c r="A197" s="1"/>
      <c r="B197" s="1"/>
      <c r="C197" s="1"/>
      <c r="D197" s="1"/>
      <c r="E197" s="1"/>
      <c r="F197" s="1"/>
      <c r="G197" s="1"/>
      <c r="H197" s="1"/>
      <c r="I197" s="111"/>
      <c r="J197" s="1"/>
      <c r="K197" s="1"/>
      <c r="L197" s="1"/>
      <c r="M197" s="1"/>
      <c r="N197" s="1"/>
      <c r="O197" s="1"/>
      <c r="P197" s="1"/>
    </row>
    <row r="198" spans="1:16" x14ac:dyDescent="0.25">
      <c r="A198" s="1"/>
      <c r="B198" s="1"/>
      <c r="C198" s="1"/>
      <c r="D198" s="1"/>
      <c r="E198" s="1"/>
      <c r="F198" s="1"/>
      <c r="G198" s="1"/>
      <c r="H198" s="1"/>
      <c r="I198" s="111"/>
      <c r="J198" s="1"/>
      <c r="K198" s="1"/>
      <c r="L198" s="1"/>
      <c r="M198" s="1"/>
      <c r="N198" s="1"/>
      <c r="O198" s="1"/>
      <c r="P198" s="1"/>
    </row>
    <row r="199" spans="1:16" x14ac:dyDescent="0.25">
      <c r="A199" s="1"/>
      <c r="B199" s="1"/>
      <c r="C199" s="1"/>
      <c r="D199" s="1"/>
      <c r="E199" s="1"/>
      <c r="F199" s="1"/>
      <c r="G199" s="1"/>
      <c r="H199" s="1"/>
      <c r="I199" s="111"/>
      <c r="J199" s="1"/>
      <c r="K199" s="1"/>
      <c r="L199" s="1"/>
      <c r="M199" s="1"/>
      <c r="N199" s="1"/>
      <c r="O199" s="1"/>
      <c r="P199" s="1"/>
    </row>
    <row r="200" spans="1:16" x14ac:dyDescent="0.25">
      <c r="A200" s="1"/>
      <c r="B200" s="1"/>
      <c r="C200" s="1"/>
      <c r="D200" s="1"/>
      <c r="E200" s="1"/>
      <c r="F200" s="1"/>
      <c r="G200" s="1"/>
      <c r="H200" s="1"/>
      <c r="I200" s="111"/>
      <c r="J200" s="1"/>
      <c r="K200" s="1"/>
      <c r="L200" s="1"/>
      <c r="M200" s="1"/>
      <c r="N200" s="1"/>
      <c r="O200" s="1"/>
      <c r="P200" s="1"/>
    </row>
    <row r="201" spans="1:16" x14ac:dyDescent="0.25">
      <c r="A201" s="1"/>
      <c r="B201" s="1"/>
      <c r="C201" s="1"/>
      <c r="D201" s="1"/>
      <c r="E201" s="1"/>
      <c r="F201" s="1"/>
      <c r="G201" s="1"/>
      <c r="H201" s="1"/>
      <c r="I201" s="111"/>
      <c r="J201" s="1"/>
      <c r="K201" s="1"/>
      <c r="L201" s="1"/>
      <c r="M201" s="1"/>
      <c r="N201" s="1"/>
      <c r="O201" s="1"/>
      <c r="P201" s="1"/>
    </row>
    <row r="202" spans="1:16" x14ac:dyDescent="0.25">
      <c r="A202" s="1"/>
      <c r="B202" s="1"/>
      <c r="C202" s="1"/>
      <c r="D202" s="1"/>
      <c r="E202" s="1"/>
      <c r="F202" s="1"/>
      <c r="G202" s="1"/>
      <c r="H202" s="1"/>
      <c r="I202" s="111"/>
      <c r="J202" s="1"/>
      <c r="K202" s="1"/>
      <c r="L202" s="1"/>
      <c r="M202" s="1"/>
      <c r="N202" s="1"/>
      <c r="O202" s="1"/>
      <c r="P202" s="1"/>
    </row>
    <row r="203" spans="1:16" x14ac:dyDescent="0.25">
      <c r="A203" s="1"/>
      <c r="B203" s="1"/>
      <c r="C203" s="1"/>
      <c r="D203" s="1"/>
      <c r="E203" s="1"/>
      <c r="F203" s="1"/>
      <c r="G203" s="1"/>
      <c r="H203" s="1"/>
      <c r="I203" s="111"/>
      <c r="J203" s="1"/>
      <c r="K203" s="1"/>
      <c r="L203" s="1"/>
      <c r="M203" s="1"/>
      <c r="N203" s="1"/>
      <c r="O203" s="1"/>
      <c r="P203" s="1"/>
    </row>
    <row r="204" spans="1:16" x14ac:dyDescent="0.25">
      <c r="A204" s="1"/>
      <c r="B204" s="1"/>
      <c r="C204" s="1"/>
      <c r="D204" s="1"/>
      <c r="E204" s="1"/>
      <c r="F204" s="1"/>
      <c r="G204" s="1"/>
      <c r="H204" s="1"/>
      <c r="I204" s="111"/>
      <c r="J204" s="1"/>
      <c r="K204" s="1"/>
      <c r="L204" s="1"/>
      <c r="M204" s="1"/>
      <c r="N204" s="1"/>
      <c r="O204" s="1"/>
      <c r="P204" s="1"/>
    </row>
    <row r="205" spans="1:16" x14ac:dyDescent="0.25">
      <c r="A205" s="1"/>
      <c r="B205" s="1"/>
      <c r="C205" s="1"/>
      <c r="D205" s="1"/>
      <c r="E205" s="1"/>
      <c r="F205" s="1"/>
      <c r="G205" s="1"/>
      <c r="H205" s="1"/>
      <c r="I205" s="111"/>
      <c r="J205" s="1"/>
      <c r="K205" s="1"/>
      <c r="L205" s="1"/>
      <c r="M205" s="1"/>
      <c r="N205" s="1"/>
      <c r="O205" s="1"/>
      <c r="P205" s="1"/>
    </row>
    <row r="206" spans="1:16" x14ac:dyDescent="0.25">
      <c r="A206" s="1"/>
      <c r="B206" s="1"/>
      <c r="C206" s="1"/>
      <c r="D206" s="1"/>
      <c r="E206" s="1"/>
      <c r="F206" s="1"/>
      <c r="G206" s="1"/>
      <c r="H206" s="1"/>
      <c r="I206" s="111"/>
      <c r="J206" s="1"/>
      <c r="K206" s="1"/>
      <c r="L206" s="1"/>
      <c r="M206" s="1"/>
      <c r="N206" s="1"/>
      <c r="O206" s="1"/>
      <c r="P206" s="1"/>
    </row>
    <row r="207" spans="1:16" x14ac:dyDescent="0.25">
      <c r="A207" s="1"/>
      <c r="B207" s="1"/>
      <c r="C207" s="1"/>
      <c r="D207" s="1"/>
      <c r="E207" s="1"/>
      <c r="F207" s="1"/>
      <c r="G207" s="1"/>
      <c r="H207" s="1"/>
      <c r="I207" s="111"/>
      <c r="J207" s="1"/>
      <c r="K207" s="1"/>
      <c r="L207" s="1"/>
      <c r="M207" s="1"/>
      <c r="N207" s="1"/>
      <c r="O207" s="1"/>
      <c r="P207" s="1"/>
    </row>
    <row r="208" spans="1:16" x14ac:dyDescent="0.25">
      <c r="A208" s="1"/>
      <c r="B208" s="1"/>
      <c r="C208" s="1"/>
      <c r="D208" s="1"/>
      <c r="E208" s="1"/>
      <c r="F208" s="1"/>
      <c r="G208" s="1"/>
      <c r="H208" s="1"/>
      <c r="I208" s="111"/>
      <c r="J208" s="1"/>
      <c r="K208" s="1"/>
      <c r="L208" s="1"/>
      <c r="M208" s="1"/>
      <c r="N208" s="1"/>
      <c r="O208" s="1"/>
      <c r="P208" s="1"/>
    </row>
    <row r="209" spans="1:16" x14ac:dyDescent="0.25">
      <c r="A209" s="1"/>
      <c r="B209" s="1"/>
      <c r="C209" s="1"/>
      <c r="D209" s="1"/>
      <c r="E209" s="1"/>
      <c r="F209" s="1"/>
      <c r="G209" s="1"/>
      <c r="H209" s="1"/>
      <c r="I209" s="111"/>
      <c r="J209" s="1"/>
      <c r="K209" s="1"/>
      <c r="L209" s="1"/>
      <c r="M209" s="1"/>
      <c r="N209" s="1"/>
      <c r="O209" s="1"/>
      <c r="P209" s="1"/>
    </row>
    <row r="210" spans="1:16" x14ac:dyDescent="0.25">
      <c r="A210" s="1"/>
      <c r="B210" s="1"/>
      <c r="C210" s="1"/>
      <c r="D210" s="1"/>
      <c r="E210" s="1"/>
      <c r="F210" s="1"/>
      <c r="G210" s="1"/>
      <c r="H210" s="1"/>
      <c r="I210" s="111"/>
      <c r="J210" s="1"/>
      <c r="K210" s="1"/>
      <c r="L210" s="1"/>
      <c r="M210" s="1"/>
      <c r="N210" s="1"/>
      <c r="O210" s="1"/>
      <c r="P210" s="1"/>
    </row>
    <row r="211" spans="1:16" x14ac:dyDescent="0.25">
      <c r="A211" s="1"/>
      <c r="B211" s="1"/>
      <c r="C211" s="1"/>
      <c r="D211" s="1"/>
      <c r="E211" s="1"/>
      <c r="F211" s="1"/>
      <c r="G211" s="1"/>
      <c r="H211" s="1"/>
      <c r="I211" s="111"/>
      <c r="J211" s="1"/>
      <c r="K211" s="1"/>
      <c r="L211" s="1"/>
      <c r="M211" s="1"/>
      <c r="N211" s="1"/>
      <c r="O211" s="1"/>
      <c r="P211" s="1"/>
    </row>
    <row r="212" spans="1:16" x14ac:dyDescent="0.25">
      <c r="A212" s="1"/>
      <c r="B212" s="1"/>
      <c r="C212" s="1"/>
      <c r="D212" s="1"/>
      <c r="E212" s="1"/>
      <c r="F212" s="1"/>
      <c r="G212" s="1"/>
      <c r="H212" s="1"/>
      <c r="I212" s="111"/>
      <c r="J212" s="1"/>
      <c r="K212" s="1"/>
      <c r="L212" s="1"/>
      <c r="M212" s="1"/>
      <c r="N212" s="1"/>
      <c r="O212" s="1"/>
      <c r="P212" s="1"/>
    </row>
    <row r="213" spans="1:16" x14ac:dyDescent="0.25">
      <c r="A213" s="1"/>
      <c r="B213" s="1"/>
      <c r="C213" s="1"/>
      <c r="D213" s="1"/>
      <c r="E213" s="1"/>
      <c r="F213" s="1"/>
      <c r="G213" s="1"/>
      <c r="H213" s="1"/>
      <c r="I213" s="111"/>
      <c r="J213" s="1"/>
      <c r="K213" s="1"/>
      <c r="L213" s="1"/>
      <c r="M213" s="1"/>
      <c r="N213" s="1"/>
      <c r="O213" s="1"/>
      <c r="P213" s="1"/>
    </row>
    <row r="214" spans="1:16" x14ac:dyDescent="0.25">
      <c r="A214" s="1"/>
      <c r="B214" s="1"/>
      <c r="C214" s="1"/>
      <c r="D214" s="1"/>
      <c r="E214" s="1"/>
      <c r="F214" s="1"/>
      <c r="G214" s="1"/>
      <c r="H214" s="1"/>
      <c r="I214" s="111"/>
      <c r="J214" s="1"/>
      <c r="K214" s="1"/>
      <c r="L214" s="1"/>
      <c r="M214" s="1"/>
      <c r="N214" s="1"/>
      <c r="O214" s="1"/>
      <c r="P214" s="1"/>
    </row>
    <row r="215" spans="1:16" x14ac:dyDescent="0.25">
      <c r="A215" s="1"/>
      <c r="B215" s="1"/>
      <c r="C215" s="1"/>
      <c r="D215" s="1"/>
      <c r="E215" s="1"/>
      <c r="F215" s="1"/>
      <c r="G215" s="1"/>
      <c r="H215" s="1"/>
      <c r="I215" s="111"/>
      <c r="J215" s="1"/>
      <c r="K215" s="1"/>
      <c r="L215" s="1"/>
      <c r="M215" s="1"/>
      <c r="N215" s="1"/>
      <c r="O215" s="1"/>
      <c r="P215" s="1"/>
    </row>
    <row r="216" spans="1:16" x14ac:dyDescent="0.25">
      <c r="A216" s="1"/>
      <c r="B216" s="1"/>
      <c r="C216" s="1"/>
      <c r="D216" s="1"/>
      <c r="E216" s="1"/>
      <c r="F216" s="1"/>
      <c r="G216" s="1"/>
      <c r="H216" s="1"/>
      <c r="I216" s="111"/>
      <c r="J216" s="1"/>
      <c r="K216" s="1"/>
      <c r="L216" s="1"/>
      <c r="M216" s="1"/>
      <c r="N216" s="1"/>
      <c r="O216" s="1"/>
      <c r="P216" s="1"/>
    </row>
    <row r="217" spans="1:16" x14ac:dyDescent="0.25">
      <c r="A217" s="1"/>
      <c r="B217" s="1"/>
      <c r="C217" s="1"/>
      <c r="D217" s="1"/>
      <c r="E217" s="1"/>
      <c r="F217" s="1"/>
      <c r="G217" s="1"/>
      <c r="H217" s="1"/>
      <c r="I217" s="111"/>
      <c r="J217" s="1"/>
      <c r="K217" s="1"/>
      <c r="L217" s="1"/>
      <c r="M217" s="1"/>
      <c r="N217" s="1"/>
      <c r="O217" s="1"/>
      <c r="P217" s="1"/>
    </row>
    <row r="218" spans="1:16" x14ac:dyDescent="0.25">
      <c r="A218" s="1"/>
      <c r="B218" s="1"/>
      <c r="C218" s="1"/>
      <c r="D218" s="1"/>
      <c r="E218" s="1"/>
      <c r="F218" s="1"/>
      <c r="G218" s="1"/>
      <c r="H218" s="1"/>
      <c r="I218" s="111"/>
      <c r="J218" s="1"/>
      <c r="K218" s="1"/>
      <c r="L218" s="1"/>
      <c r="M218" s="1"/>
      <c r="N218" s="1"/>
      <c r="O218" s="1"/>
      <c r="P218" s="1"/>
    </row>
    <row r="219" spans="1:16" x14ac:dyDescent="0.25">
      <c r="A219" s="1"/>
      <c r="B219" s="1"/>
      <c r="C219" s="1"/>
      <c r="D219" s="1"/>
      <c r="E219" s="1"/>
      <c r="F219" s="1"/>
      <c r="G219" s="1"/>
      <c r="H219" s="1"/>
      <c r="I219" s="111"/>
      <c r="J219" s="1"/>
      <c r="K219" s="1"/>
      <c r="L219" s="1"/>
      <c r="M219" s="1"/>
      <c r="N219" s="1"/>
      <c r="O219" s="1"/>
      <c r="P219" s="1"/>
    </row>
    <row r="220" spans="1:16" x14ac:dyDescent="0.25">
      <c r="A220" s="1"/>
      <c r="B220" s="1"/>
      <c r="C220" s="1"/>
      <c r="D220" s="1"/>
      <c r="E220" s="1"/>
      <c r="F220" s="1"/>
      <c r="G220" s="1"/>
      <c r="H220" s="1"/>
      <c r="I220" s="111"/>
      <c r="J220" s="1"/>
      <c r="K220" s="1"/>
      <c r="L220" s="1"/>
      <c r="M220" s="1"/>
      <c r="N220" s="1"/>
      <c r="O220" s="1"/>
      <c r="P220" s="1"/>
    </row>
    <row r="221" spans="1:16" x14ac:dyDescent="0.25">
      <c r="A221" s="1"/>
      <c r="B221" s="1"/>
      <c r="C221" s="1"/>
      <c r="D221" s="1"/>
      <c r="E221" s="1"/>
      <c r="F221" s="1"/>
      <c r="G221" s="1"/>
      <c r="H221" s="1"/>
      <c r="I221" s="111"/>
      <c r="J221" s="1"/>
      <c r="K221" s="1"/>
      <c r="L221" s="1"/>
      <c r="M221" s="1"/>
      <c r="N221" s="1"/>
      <c r="O221" s="1"/>
      <c r="P221" s="1"/>
    </row>
    <row r="222" spans="1:16" x14ac:dyDescent="0.25">
      <c r="A222" s="1"/>
      <c r="B222" s="1"/>
      <c r="C222" s="1"/>
      <c r="D222" s="1"/>
      <c r="E222" s="1"/>
      <c r="F222" s="1"/>
      <c r="G222" s="1"/>
      <c r="H222" s="1"/>
      <c r="I222" s="111"/>
      <c r="J222" s="1"/>
      <c r="K222" s="1"/>
      <c r="L222" s="1"/>
      <c r="M222" s="1"/>
      <c r="N222" s="1"/>
      <c r="O222" s="1"/>
      <c r="P222" s="1"/>
    </row>
    <row r="223" spans="1:16" x14ac:dyDescent="0.25">
      <c r="A223" s="1"/>
      <c r="B223" s="1"/>
      <c r="C223" s="1"/>
      <c r="D223" s="1"/>
      <c r="E223" s="1"/>
      <c r="F223" s="1"/>
      <c r="G223" s="1"/>
      <c r="H223" s="1"/>
      <c r="I223" s="111"/>
      <c r="J223" s="1"/>
      <c r="K223" s="1"/>
      <c r="L223" s="1"/>
      <c r="M223" s="1"/>
      <c r="N223" s="1"/>
      <c r="O223" s="1"/>
      <c r="P223" s="1"/>
    </row>
    <row r="224" spans="1:16" x14ac:dyDescent="0.25">
      <c r="A224" s="1"/>
      <c r="B224" s="1"/>
      <c r="C224" s="1"/>
      <c r="D224" s="1"/>
      <c r="E224" s="1"/>
      <c r="F224" s="1"/>
      <c r="G224" s="1"/>
      <c r="H224" s="1"/>
      <c r="I224" s="111"/>
      <c r="J224" s="1"/>
      <c r="K224" s="1"/>
      <c r="L224" s="1"/>
      <c r="M224" s="1"/>
      <c r="N224" s="1"/>
      <c r="O224" s="1"/>
      <c r="P224" s="1"/>
    </row>
    <row r="225" spans="1:16" x14ac:dyDescent="0.25">
      <c r="A225" s="1"/>
      <c r="B225" s="1"/>
      <c r="C225" s="1"/>
      <c r="D225" s="1"/>
      <c r="E225" s="1"/>
      <c r="F225" s="1"/>
      <c r="G225" s="1"/>
      <c r="H225" s="1"/>
      <c r="I225" s="111"/>
      <c r="J225" s="1"/>
      <c r="K225" s="1"/>
      <c r="L225" s="1"/>
      <c r="M225" s="1"/>
      <c r="N225" s="1"/>
      <c r="O225" s="1"/>
      <c r="P225" s="1"/>
    </row>
    <row r="226" spans="1:16" x14ac:dyDescent="0.25">
      <c r="A226" s="1"/>
      <c r="B226" s="1"/>
      <c r="C226" s="1"/>
      <c r="D226" s="1"/>
      <c r="E226" s="1"/>
      <c r="F226" s="1"/>
      <c r="G226" s="1"/>
      <c r="H226" s="1"/>
      <c r="I226" s="111"/>
      <c r="J226" s="1"/>
      <c r="K226" s="1"/>
      <c r="L226" s="1"/>
      <c r="M226" s="1"/>
      <c r="N226" s="1"/>
      <c r="O226" s="1"/>
      <c r="P226" s="1"/>
    </row>
    <row r="227" spans="1:16" x14ac:dyDescent="0.25">
      <c r="A227" s="1"/>
      <c r="B227" s="1"/>
      <c r="C227" s="1"/>
      <c r="D227" s="1"/>
      <c r="E227" s="1"/>
      <c r="F227" s="1"/>
      <c r="G227" s="1"/>
      <c r="H227" s="1"/>
      <c r="I227" s="111"/>
      <c r="J227" s="1"/>
      <c r="K227" s="1"/>
      <c r="L227" s="1"/>
      <c r="M227" s="1"/>
      <c r="N227" s="1"/>
      <c r="O227" s="1"/>
      <c r="P227" s="1"/>
    </row>
    <row r="228" spans="1:16" x14ac:dyDescent="0.25">
      <c r="A228" s="1"/>
      <c r="B228" s="1"/>
      <c r="C228" s="1"/>
      <c r="D228" s="1"/>
      <c r="E228" s="1"/>
      <c r="F228" s="1"/>
      <c r="G228" s="1"/>
      <c r="H228" s="1"/>
      <c r="I228" s="111"/>
      <c r="J228" s="1"/>
      <c r="K228" s="1"/>
      <c r="L228" s="1"/>
      <c r="M228" s="1"/>
      <c r="N228" s="1"/>
      <c r="O228" s="1"/>
      <c r="P228" s="1"/>
    </row>
    <row r="229" spans="1:16" x14ac:dyDescent="0.25">
      <c r="A229" s="1"/>
      <c r="B229" s="1"/>
      <c r="C229" s="1"/>
      <c r="D229" s="1"/>
      <c r="E229" s="1"/>
      <c r="F229" s="1"/>
      <c r="G229" s="1"/>
      <c r="H229" s="1"/>
      <c r="I229" s="111"/>
      <c r="J229" s="1"/>
      <c r="K229" s="1"/>
      <c r="L229" s="1"/>
      <c r="M229" s="1"/>
      <c r="N229" s="1"/>
      <c r="O229" s="1"/>
      <c r="P229" s="1"/>
    </row>
    <row r="230" spans="1:16" x14ac:dyDescent="0.25">
      <c r="A230" s="1"/>
      <c r="B230" s="1"/>
      <c r="C230" s="1"/>
      <c r="D230" s="1"/>
      <c r="E230" s="1"/>
      <c r="F230" s="1"/>
      <c r="G230" s="1"/>
      <c r="H230" s="1"/>
      <c r="I230" s="111"/>
      <c r="J230" s="1"/>
      <c r="K230" s="1"/>
      <c r="L230" s="1"/>
      <c r="M230" s="1"/>
      <c r="N230" s="1"/>
      <c r="O230" s="1"/>
      <c r="P230" s="1"/>
    </row>
    <row r="231" spans="1:16" x14ac:dyDescent="0.25">
      <c r="A231" s="1"/>
      <c r="B231" s="1"/>
      <c r="C231" s="1"/>
      <c r="D231" s="1"/>
      <c r="E231" s="1"/>
      <c r="F231" s="1"/>
      <c r="G231" s="1"/>
      <c r="H231" s="1"/>
      <c r="I231" s="111"/>
      <c r="J231" s="1"/>
      <c r="K231" s="1"/>
      <c r="L231" s="1"/>
      <c r="M231" s="1"/>
      <c r="N231" s="1"/>
      <c r="O231" s="1"/>
      <c r="P231" s="1"/>
    </row>
    <row r="232" spans="1:16" x14ac:dyDescent="0.25">
      <c r="A232" s="1"/>
      <c r="B232" s="1"/>
      <c r="C232" s="1"/>
      <c r="D232" s="1"/>
      <c r="E232" s="1"/>
      <c r="F232" s="1"/>
      <c r="G232" s="1"/>
      <c r="H232" s="1"/>
      <c r="I232" s="111"/>
      <c r="J232" s="1"/>
      <c r="K232" s="1"/>
      <c r="L232" s="1"/>
      <c r="M232" s="1"/>
      <c r="N232" s="1"/>
      <c r="O232" s="1"/>
      <c r="P232" s="1"/>
    </row>
    <row r="233" spans="1:16" x14ac:dyDescent="0.25">
      <c r="A233" s="1"/>
      <c r="B233" s="1"/>
      <c r="C233" s="1"/>
      <c r="D233" s="1"/>
      <c r="E233" s="1"/>
      <c r="F233" s="1"/>
      <c r="G233" s="1"/>
      <c r="H233" s="1"/>
      <c r="I233" s="111"/>
      <c r="J233" s="1"/>
      <c r="K233" s="1"/>
      <c r="L233" s="1"/>
      <c r="M233" s="1"/>
      <c r="N233" s="1"/>
      <c r="O233" s="1"/>
      <c r="P233" s="1"/>
    </row>
    <row r="234" spans="1:16" x14ac:dyDescent="0.25">
      <c r="A234" s="1"/>
      <c r="B234" s="1"/>
      <c r="C234" s="1"/>
      <c r="D234" s="1"/>
      <c r="E234" s="1"/>
      <c r="F234" s="1"/>
      <c r="G234" s="1"/>
      <c r="H234" s="1"/>
      <c r="I234" s="111"/>
      <c r="J234" s="1"/>
      <c r="K234" s="1"/>
      <c r="L234" s="1"/>
      <c r="M234" s="1"/>
      <c r="N234" s="1"/>
      <c r="O234" s="1"/>
      <c r="P234" s="1"/>
    </row>
    <row r="235" spans="1:16" x14ac:dyDescent="0.25">
      <c r="A235" s="1"/>
      <c r="B235" s="1"/>
      <c r="C235" s="1"/>
      <c r="D235" s="1"/>
      <c r="E235" s="1"/>
      <c r="F235" s="1"/>
      <c r="G235" s="1"/>
      <c r="H235" s="1"/>
      <c r="I235" s="111"/>
      <c r="J235" s="1"/>
      <c r="K235" s="1"/>
      <c r="L235" s="1"/>
      <c r="M235" s="1"/>
      <c r="N235" s="1"/>
      <c r="O235" s="1"/>
      <c r="P235" s="1"/>
    </row>
    <row r="236" spans="1:16" x14ac:dyDescent="0.25">
      <c r="A236" s="1"/>
      <c r="B236" s="1"/>
      <c r="C236" s="1"/>
      <c r="D236" s="1"/>
      <c r="E236" s="1"/>
      <c r="F236" s="1"/>
      <c r="G236" s="1"/>
      <c r="H236" s="1"/>
      <c r="I236" s="111"/>
      <c r="J236" s="1"/>
      <c r="K236" s="1"/>
      <c r="L236" s="1"/>
      <c r="M236" s="1"/>
      <c r="N236" s="1"/>
      <c r="O236" s="1"/>
      <c r="P236" s="1"/>
    </row>
    <row r="237" spans="1:16" x14ac:dyDescent="0.25">
      <c r="A237" s="1"/>
      <c r="B237" s="1"/>
      <c r="C237" s="1"/>
      <c r="D237" s="1"/>
      <c r="E237" s="1"/>
      <c r="F237" s="1"/>
      <c r="G237" s="1"/>
      <c r="H237" s="1"/>
      <c r="I237" s="111"/>
      <c r="J237" s="1"/>
      <c r="K237" s="1"/>
      <c r="L237" s="1"/>
      <c r="M237" s="1"/>
      <c r="N237" s="1"/>
      <c r="O237" s="1"/>
      <c r="P237" s="1"/>
    </row>
    <row r="238" spans="1:16" x14ac:dyDescent="0.25">
      <c r="A238" s="1"/>
      <c r="B238" s="1"/>
      <c r="C238" s="1"/>
      <c r="D238" s="1"/>
      <c r="E238" s="1"/>
      <c r="F238" s="1"/>
      <c r="G238" s="1"/>
      <c r="H238" s="1"/>
      <c r="I238" s="111"/>
      <c r="J238" s="1"/>
      <c r="K238" s="1"/>
      <c r="L238" s="1"/>
      <c r="M238" s="1"/>
      <c r="N238" s="1"/>
      <c r="O238" s="1"/>
      <c r="P238" s="1"/>
    </row>
    <row r="239" spans="1:16" x14ac:dyDescent="0.25">
      <c r="A239" s="1"/>
      <c r="B239" s="1"/>
      <c r="C239" s="1"/>
      <c r="D239" s="1"/>
      <c r="E239" s="1"/>
      <c r="F239" s="1"/>
      <c r="G239" s="1"/>
      <c r="H239" s="1"/>
      <c r="I239" s="111"/>
      <c r="J239" s="1"/>
      <c r="K239" s="1"/>
      <c r="L239" s="1"/>
      <c r="M239" s="1"/>
      <c r="N239" s="1"/>
      <c r="O239" s="1"/>
      <c r="P239" s="1"/>
    </row>
    <row r="240" spans="1:16" x14ac:dyDescent="0.25">
      <c r="A240" s="1"/>
      <c r="B240" s="1"/>
      <c r="C240" s="1"/>
      <c r="D240" s="1"/>
      <c r="E240" s="1"/>
      <c r="F240" s="1"/>
      <c r="G240" s="1"/>
      <c r="H240" s="1"/>
      <c r="I240" s="111"/>
      <c r="J240" s="1"/>
      <c r="K240" s="1"/>
      <c r="L240" s="1"/>
      <c r="M240" s="1"/>
      <c r="N240" s="1"/>
      <c r="O240" s="1"/>
      <c r="P240" s="1"/>
    </row>
    <row r="241" spans="1:16" x14ac:dyDescent="0.25">
      <c r="A241" s="1"/>
      <c r="B241" s="1"/>
      <c r="C241" s="1"/>
      <c r="D241" s="1"/>
      <c r="E241" s="1"/>
      <c r="F241" s="1"/>
      <c r="G241" s="1"/>
      <c r="H241" s="1"/>
      <c r="I241" s="111"/>
      <c r="J241" s="1"/>
      <c r="K241" s="1"/>
      <c r="L241" s="1"/>
      <c r="M241" s="1"/>
      <c r="N241" s="1"/>
      <c r="O241" s="1"/>
      <c r="P241" s="1"/>
    </row>
    <row r="242" spans="1:16" x14ac:dyDescent="0.25">
      <c r="A242" s="1"/>
      <c r="B242" s="1"/>
      <c r="C242" s="1"/>
      <c r="D242" s="1"/>
      <c r="E242" s="1"/>
      <c r="F242" s="1"/>
      <c r="G242" s="1"/>
      <c r="H242" s="1"/>
      <c r="I242" s="111"/>
      <c r="J242" s="1"/>
      <c r="K242" s="1"/>
      <c r="L242" s="1"/>
      <c r="M242" s="1"/>
      <c r="N242" s="1"/>
      <c r="O242" s="1"/>
      <c r="P242" s="1"/>
    </row>
    <row r="243" spans="1:16" x14ac:dyDescent="0.25">
      <c r="A243" s="1"/>
      <c r="B243" s="1"/>
      <c r="C243" s="1"/>
      <c r="D243" s="1"/>
      <c r="E243" s="1"/>
      <c r="F243" s="1"/>
      <c r="G243" s="1"/>
      <c r="H243" s="1"/>
      <c r="I243" s="111"/>
      <c r="J243" s="1"/>
      <c r="K243" s="1"/>
      <c r="L243" s="1"/>
      <c r="M243" s="1"/>
      <c r="N243" s="1"/>
      <c r="O243" s="1"/>
      <c r="P243" s="1"/>
    </row>
    <row r="244" spans="1:16" x14ac:dyDescent="0.25">
      <c r="A244" s="1"/>
      <c r="B244" s="1"/>
      <c r="C244" s="1"/>
      <c r="D244" s="1"/>
      <c r="E244" s="1"/>
      <c r="F244" s="1"/>
      <c r="G244" s="1"/>
      <c r="H244" s="1"/>
      <c r="I244" s="111"/>
      <c r="J244" s="1"/>
      <c r="K244" s="1"/>
      <c r="L244" s="1"/>
      <c r="M244" s="1"/>
      <c r="N244" s="1"/>
      <c r="O244" s="1"/>
      <c r="P244" s="1"/>
    </row>
    <row r="245" spans="1:16" x14ac:dyDescent="0.25">
      <c r="A245" s="1"/>
      <c r="B245" s="1"/>
      <c r="C245" s="1"/>
      <c r="D245" s="1"/>
      <c r="E245" s="1"/>
      <c r="F245" s="1"/>
      <c r="G245" s="1"/>
      <c r="H245" s="1"/>
      <c r="I245" s="111"/>
      <c r="J245" s="1"/>
      <c r="K245" s="1"/>
      <c r="L245" s="1"/>
      <c r="M245" s="1"/>
      <c r="N245" s="1"/>
      <c r="O245" s="1"/>
      <c r="P245" s="1"/>
    </row>
    <row r="246" spans="1:16" x14ac:dyDescent="0.25">
      <c r="A246" s="1"/>
      <c r="B246" s="1"/>
      <c r="C246" s="1"/>
      <c r="D246" s="1"/>
      <c r="E246" s="1"/>
      <c r="F246" s="1"/>
      <c r="G246" s="1"/>
      <c r="H246" s="1"/>
      <c r="I246" s="111"/>
      <c r="J246" s="1"/>
      <c r="K246" s="1"/>
      <c r="L246" s="1"/>
      <c r="M246" s="1"/>
      <c r="N246" s="1"/>
      <c r="O246" s="1"/>
      <c r="P246" s="1"/>
    </row>
    <row r="247" spans="1:16" x14ac:dyDescent="0.25">
      <c r="A247" s="1"/>
      <c r="B247" s="1"/>
      <c r="C247" s="1"/>
      <c r="D247" s="1"/>
      <c r="E247" s="1"/>
      <c r="F247" s="1"/>
      <c r="G247" s="1"/>
      <c r="H247" s="1"/>
      <c r="I247" s="111"/>
      <c r="J247" s="1"/>
      <c r="K247" s="1"/>
      <c r="L247" s="1"/>
      <c r="M247" s="1"/>
      <c r="N247" s="1"/>
      <c r="O247" s="1"/>
      <c r="P247" s="1"/>
    </row>
    <row r="248" spans="1:16" x14ac:dyDescent="0.25">
      <c r="A248" s="1"/>
      <c r="B248" s="1"/>
      <c r="C248" s="1"/>
      <c r="D248" s="1"/>
      <c r="E248" s="1"/>
      <c r="F248" s="1"/>
      <c r="G248" s="1"/>
      <c r="H248" s="1"/>
      <c r="I248" s="111"/>
      <c r="J248" s="1"/>
      <c r="K248" s="1"/>
      <c r="L248" s="1"/>
      <c r="M248" s="1"/>
      <c r="N248" s="1"/>
      <c r="O248" s="1"/>
      <c r="P248" s="1"/>
    </row>
    <row r="249" spans="1:16" x14ac:dyDescent="0.25">
      <c r="A249" s="1"/>
      <c r="B249" s="1"/>
      <c r="C249" s="1"/>
      <c r="D249" s="1"/>
      <c r="E249" s="1"/>
      <c r="F249" s="1"/>
      <c r="G249" s="1"/>
      <c r="H249" s="1"/>
      <c r="I249" s="111"/>
      <c r="J249" s="1"/>
      <c r="K249" s="1"/>
      <c r="L249" s="1"/>
      <c r="M249" s="1"/>
      <c r="N249" s="1"/>
      <c r="O249" s="1"/>
      <c r="P249" s="1"/>
    </row>
    <row r="250" spans="1:16" x14ac:dyDescent="0.25">
      <c r="A250" s="1"/>
      <c r="B250" s="1"/>
      <c r="C250" s="1"/>
      <c r="D250" s="1"/>
      <c r="E250" s="1"/>
      <c r="F250" s="1"/>
      <c r="G250" s="1"/>
      <c r="H250" s="1"/>
      <c r="I250" s="111"/>
      <c r="J250" s="1"/>
      <c r="K250" s="1"/>
      <c r="L250" s="1"/>
      <c r="M250" s="1"/>
      <c r="N250" s="1"/>
      <c r="O250" s="1"/>
      <c r="P250" s="1"/>
    </row>
    <row r="251" spans="1:16" x14ac:dyDescent="0.25">
      <c r="A251" s="1"/>
      <c r="B251" s="1"/>
      <c r="C251" s="1"/>
      <c r="D251" s="1"/>
      <c r="E251" s="1"/>
      <c r="F251" s="1"/>
      <c r="G251" s="1"/>
      <c r="H251" s="1"/>
      <c r="I251" s="111"/>
      <c r="J251" s="1"/>
      <c r="K251" s="1"/>
      <c r="L251" s="1"/>
      <c r="M251" s="1"/>
      <c r="N251" s="1"/>
      <c r="O251" s="1"/>
      <c r="P251" s="1"/>
    </row>
    <row r="252" spans="1:16" x14ac:dyDescent="0.25">
      <c r="A252" s="1"/>
      <c r="B252" s="1"/>
      <c r="C252" s="1"/>
      <c r="D252" s="1"/>
      <c r="E252" s="1"/>
      <c r="F252" s="1"/>
      <c r="G252" s="1"/>
      <c r="H252" s="1"/>
      <c r="I252" s="111"/>
      <c r="J252" s="1"/>
      <c r="K252" s="1"/>
      <c r="L252" s="1"/>
      <c r="M252" s="1"/>
      <c r="N252" s="1"/>
      <c r="O252" s="1"/>
      <c r="P252" s="1"/>
    </row>
    <row r="253" spans="1:16" x14ac:dyDescent="0.25">
      <c r="A253" s="1"/>
      <c r="B253" s="1"/>
      <c r="C253" s="1"/>
      <c r="D253" s="1"/>
      <c r="E253" s="1"/>
      <c r="F253" s="1"/>
      <c r="G253" s="1"/>
      <c r="H253" s="1"/>
      <c r="I253" s="111"/>
      <c r="J253" s="1"/>
      <c r="K253" s="1"/>
      <c r="L253" s="1"/>
      <c r="M253" s="1"/>
      <c r="N253" s="1"/>
      <c r="O253" s="1"/>
      <c r="P253" s="1"/>
    </row>
    <row r="254" spans="1:16" x14ac:dyDescent="0.25">
      <c r="A254" s="1"/>
      <c r="B254" s="1"/>
      <c r="C254" s="1"/>
      <c r="D254" s="1"/>
      <c r="E254" s="1"/>
      <c r="F254" s="1"/>
      <c r="G254" s="1"/>
      <c r="H254" s="1"/>
      <c r="I254" s="111"/>
      <c r="J254" s="1"/>
      <c r="K254" s="1"/>
      <c r="L254" s="1"/>
      <c r="M254" s="1"/>
      <c r="N254" s="1"/>
      <c r="O254" s="1"/>
      <c r="P254" s="1"/>
    </row>
    <row r="255" spans="1:16" x14ac:dyDescent="0.25">
      <c r="A255" s="1"/>
      <c r="B255" s="1"/>
      <c r="C255" s="1"/>
      <c r="D255" s="1"/>
      <c r="E255" s="1"/>
      <c r="F255" s="1"/>
      <c r="G255" s="1"/>
      <c r="H255" s="1"/>
      <c r="I255" s="111"/>
      <c r="J255" s="1"/>
      <c r="K255" s="1"/>
      <c r="L255" s="1"/>
      <c r="M255" s="1"/>
      <c r="N255" s="1"/>
      <c r="O255" s="1"/>
      <c r="P255" s="1"/>
    </row>
    <row r="256" spans="1:16" x14ac:dyDescent="0.25">
      <c r="A256" s="1"/>
      <c r="B256" s="1"/>
      <c r="C256" s="1"/>
      <c r="D256" s="1"/>
      <c r="E256" s="1"/>
      <c r="F256" s="1"/>
      <c r="G256" s="1"/>
      <c r="H256" s="1"/>
      <c r="I256" s="111"/>
      <c r="J256" s="1"/>
      <c r="K256" s="1"/>
      <c r="L256" s="1"/>
      <c r="M256" s="1"/>
      <c r="N256" s="1"/>
      <c r="O256" s="1"/>
      <c r="P256" s="1"/>
    </row>
    <row r="257" spans="1:16" x14ac:dyDescent="0.25">
      <c r="A257" s="1"/>
      <c r="B257" s="1"/>
      <c r="C257" s="1"/>
      <c r="D257" s="1"/>
      <c r="E257" s="1"/>
      <c r="F257" s="1"/>
      <c r="G257" s="1"/>
      <c r="H257" s="1"/>
      <c r="I257" s="111"/>
      <c r="J257" s="1"/>
      <c r="K257" s="1"/>
      <c r="L257" s="1"/>
      <c r="M257" s="1"/>
      <c r="N257" s="1"/>
      <c r="O257" s="1"/>
      <c r="P257" s="1"/>
    </row>
    <row r="258" spans="1:16" x14ac:dyDescent="0.25">
      <c r="A258" s="1"/>
      <c r="B258" s="1"/>
      <c r="C258" s="1"/>
      <c r="D258" s="1"/>
      <c r="E258" s="1"/>
      <c r="F258" s="1"/>
      <c r="G258" s="1"/>
      <c r="H258" s="1"/>
      <c r="I258" s="111"/>
      <c r="J258" s="1"/>
      <c r="K258" s="1"/>
      <c r="L258" s="1"/>
      <c r="M258" s="1"/>
      <c r="N258" s="1"/>
      <c r="O258" s="1"/>
      <c r="P258" s="1"/>
    </row>
    <row r="259" spans="1:16" x14ac:dyDescent="0.25">
      <c r="A259" s="1"/>
      <c r="B259" s="1"/>
      <c r="C259" s="1"/>
      <c r="D259" s="1"/>
      <c r="E259" s="1"/>
      <c r="F259" s="1"/>
      <c r="G259" s="1"/>
      <c r="H259" s="1"/>
      <c r="I259" s="111"/>
      <c r="J259" s="1"/>
      <c r="K259" s="1"/>
      <c r="L259" s="1"/>
      <c r="M259" s="1"/>
      <c r="N259" s="1"/>
      <c r="O259" s="1"/>
      <c r="P259" s="1"/>
    </row>
    <row r="260" spans="1:16" x14ac:dyDescent="0.25">
      <c r="A260" s="1"/>
      <c r="B260" s="1"/>
      <c r="C260" s="1"/>
      <c r="D260" s="1"/>
      <c r="E260" s="1"/>
      <c r="F260" s="1"/>
      <c r="G260" s="1"/>
      <c r="H260" s="1"/>
      <c r="I260" s="111"/>
      <c r="J260" s="1"/>
      <c r="K260" s="1"/>
      <c r="L260" s="1"/>
      <c r="M260" s="1"/>
      <c r="N260" s="1"/>
      <c r="O260" s="1"/>
      <c r="P260" s="1"/>
    </row>
    <row r="261" spans="1:16" x14ac:dyDescent="0.25">
      <c r="A261" s="1"/>
      <c r="B261" s="1"/>
      <c r="C261" s="1"/>
      <c r="D261" s="1"/>
      <c r="E261" s="1"/>
      <c r="F261" s="1"/>
      <c r="G261" s="1"/>
      <c r="H261" s="1"/>
      <c r="I261" s="111"/>
      <c r="J261" s="1"/>
      <c r="K261" s="1"/>
      <c r="L261" s="1"/>
      <c r="M261" s="1"/>
      <c r="N261" s="1"/>
      <c r="O261" s="1"/>
      <c r="P261" s="1"/>
    </row>
    <row r="262" spans="1:16" x14ac:dyDescent="0.25">
      <c r="A262" s="1"/>
      <c r="B262" s="1"/>
      <c r="C262" s="1"/>
      <c r="D262" s="1"/>
      <c r="E262" s="1"/>
      <c r="F262" s="1"/>
      <c r="G262" s="1"/>
      <c r="H262" s="1"/>
      <c r="I262" s="111"/>
      <c r="J262" s="1"/>
      <c r="K262" s="1"/>
      <c r="L262" s="1"/>
      <c r="M262" s="1"/>
      <c r="N262" s="1"/>
      <c r="O262" s="1"/>
      <c r="P262" s="1"/>
    </row>
    <row r="263" spans="1:16" x14ac:dyDescent="0.25">
      <c r="A263" s="1"/>
      <c r="B263" s="1"/>
      <c r="C263" s="1"/>
      <c r="D263" s="1"/>
      <c r="E263" s="1"/>
      <c r="F263" s="1"/>
      <c r="G263" s="1"/>
      <c r="H263" s="1"/>
      <c r="I263" s="111"/>
      <c r="J263" s="1"/>
      <c r="K263" s="1"/>
      <c r="L263" s="1"/>
      <c r="M263" s="1"/>
      <c r="N263" s="1"/>
      <c r="O263" s="1"/>
      <c r="P263" s="1"/>
    </row>
    <row r="264" spans="1:16" x14ac:dyDescent="0.25">
      <c r="A264" s="1"/>
      <c r="B264" s="1"/>
      <c r="C264" s="1"/>
      <c r="D264" s="1"/>
      <c r="E264" s="1"/>
      <c r="F264" s="1"/>
      <c r="G264" s="1"/>
      <c r="H264" s="1"/>
      <c r="I264" s="111"/>
      <c r="J264" s="1"/>
      <c r="K264" s="1"/>
      <c r="L264" s="1"/>
      <c r="M264" s="1"/>
      <c r="N264" s="1"/>
      <c r="O264" s="1"/>
      <c r="P264" s="1"/>
    </row>
    <row r="265" spans="1:16" x14ac:dyDescent="0.25">
      <c r="A265" s="1"/>
      <c r="B265" s="1"/>
      <c r="C265" s="1"/>
      <c r="D265" s="1"/>
      <c r="E265" s="1"/>
      <c r="F265" s="1"/>
      <c r="G265" s="1"/>
      <c r="H265" s="1"/>
      <c r="I265" s="111"/>
      <c r="J265" s="1"/>
      <c r="K265" s="1"/>
      <c r="L265" s="1"/>
      <c r="M265" s="1"/>
      <c r="N265" s="1"/>
      <c r="O265" s="1"/>
      <c r="P265" s="1"/>
    </row>
    <row r="266" spans="1:16" x14ac:dyDescent="0.25">
      <c r="A266" s="1"/>
      <c r="B266" s="1"/>
      <c r="C266" s="1"/>
      <c r="D266" s="1"/>
      <c r="E266" s="1"/>
      <c r="F266" s="1"/>
      <c r="G266" s="1"/>
      <c r="H266" s="1"/>
      <c r="I266" s="111"/>
      <c r="J266" s="1"/>
      <c r="K266" s="1"/>
      <c r="L266" s="1"/>
      <c r="M266" s="1"/>
      <c r="N266" s="1"/>
      <c r="O266" s="1"/>
      <c r="P266" s="1"/>
    </row>
    <row r="267" spans="1:16" x14ac:dyDescent="0.25">
      <c r="A267" s="1"/>
      <c r="B267" s="1"/>
      <c r="C267" s="1"/>
      <c r="D267" s="1"/>
      <c r="E267" s="1"/>
      <c r="F267" s="1"/>
      <c r="G267" s="1"/>
      <c r="H267" s="1"/>
      <c r="I267" s="111"/>
      <c r="J267" s="1"/>
      <c r="K267" s="1"/>
      <c r="L267" s="1"/>
      <c r="M267" s="1"/>
      <c r="N267" s="1"/>
      <c r="O267" s="1"/>
      <c r="P267" s="1"/>
    </row>
    <row r="268" spans="1:16" x14ac:dyDescent="0.25">
      <c r="A268" s="1"/>
      <c r="B268" s="1"/>
      <c r="C268" s="1"/>
      <c r="D268" s="1"/>
      <c r="E268" s="1"/>
      <c r="F268" s="1"/>
      <c r="G268" s="1"/>
      <c r="H268" s="1"/>
      <c r="I268" s="111"/>
      <c r="J268" s="1"/>
      <c r="K268" s="1"/>
      <c r="L268" s="1"/>
      <c r="M268" s="1"/>
      <c r="N268" s="1"/>
      <c r="O268" s="1"/>
      <c r="P268" s="1"/>
    </row>
    <row r="269" spans="1:16" x14ac:dyDescent="0.25">
      <c r="A269" s="1"/>
      <c r="B269" s="1"/>
      <c r="C269" s="1"/>
      <c r="D269" s="1"/>
      <c r="E269" s="1"/>
      <c r="F269" s="1"/>
      <c r="G269" s="1"/>
      <c r="H269" s="1"/>
      <c r="I269" s="111"/>
      <c r="J269" s="1"/>
      <c r="K269" s="1"/>
      <c r="L269" s="1"/>
      <c r="M269" s="1"/>
      <c r="N269" s="1"/>
      <c r="O269" s="1"/>
      <c r="P269" s="1"/>
    </row>
    <row r="270" spans="1:16" x14ac:dyDescent="0.25">
      <c r="A270" s="1"/>
      <c r="B270" s="1"/>
      <c r="C270" s="1"/>
      <c r="D270" s="1"/>
      <c r="E270" s="1"/>
      <c r="F270" s="1"/>
      <c r="G270" s="1"/>
      <c r="H270" s="1"/>
      <c r="I270" s="111"/>
      <c r="J270" s="1"/>
      <c r="K270" s="1"/>
      <c r="L270" s="1"/>
      <c r="M270" s="1"/>
      <c r="N270" s="1"/>
      <c r="O270" s="1"/>
      <c r="P270" s="1"/>
    </row>
    <row r="271" spans="1:16" x14ac:dyDescent="0.25">
      <c r="A271" s="1"/>
      <c r="B271" s="1"/>
      <c r="C271" s="1"/>
      <c r="D271" s="1"/>
      <c r="E271" s="1"/>
      <c r="F271" s="1"/>
      <c r="G271" s="1"/>
      <c r="H271" s="1"/>
      <c r="I271" s="111"/>
      <c r="J271" s="1"/>
      <c r="K271" s="1"/>
      <c r="L271" s="1"/>
      <c r="M271" s="1"/>
      <c r="N271" s="1"/>
      <c r="O271" s="1"/>
      <c r="P271" s="1"/>
    </row>
    <row r="272" spans="1:16" x14ac:dyDescent="0.25">
      <c r="A272" s="1"/>
      <c r="B272" s="1"/>
      <c r="C272" s="1"/>
      <c r="D272" s="1"/>
      <c r="E272" s="1"/>
      <c r="F272" s="1"/>
      <c r="G272" s="1"/>
      <c r="H272" s="1"/>
      <c r="I272" s="111"/>
      <c r="J272" s="1"/>
      <c r="K272" s="1"/>
      <c r="L272" s="1"/>
      <c r="M272" s="1"/>
      <c r="N272" s="1"/>
      <c r="O272" s="1"/>
      <c r="P272" s="1"/>
    </row>
    <row r="273" spans="1:16" x14ac:dyDescent="0.25">
      <c r="A273" s="1"/>
      <c r="B273" s="1"/>
      <c r="C273" s="1"/>
      <c r="D273" s="1"/>
      <c r="E273" s="1"/>
      <c r="F273" s="1"/>
      <c r="G273" s="1"/>
      <c r="H273" s="1"/>
      <c r="I273" s="111"/>
      <c r="J273" s="1"/>
      <c r="K273" s="1"/>
      <c r="L273" s="1"/>
      <c r="M273" s="1"/>
      <c r="N273" s="1"/>
      <c r="O273" s="1"/>
      <c r="P273" s="1"/>
    </row>
    <row r="274" spans="1:16" x14ac:dyDescent="0.25">
      <c r="A274" s="1"/>
      <c r="B274" s="1"/>
      <c r="C274" s="1"/>
      <c r="D274" s="1"/>
      <c r="E274" s="1"/>
      <c r="F274" s="1"/>
      <c r="G274" s="1"/>
      <c r="H274" s="1"/>
      <c r="I274" s="111"/>
      <c r="J274" s="1"/>
      <c r="K274" s="1"/>
      <c r="L274" s="1"/>
      <c r="M274" s="1"/>
      <c r="N274" s="1"/>
      <c r="O274" s="1"/>
      <c r="P274" s="1"/>
    </row>
    <row r="275" spans="1:16" x14ac:dyDescent="0.25">
      <c r="A275" s="1"/>
      <c r="B275" s="1"/>
      <c r="C275" s="1"/>
      <c r="D275" s="1"/>
      <c r="E275" s="1"/>
      <c r="F275" s="1"/>
      <c r="G275" s="1"/>
      <c r="H275" s="1"/>
      <c r="I275" s="111"/>
      <c r="J275" s="1"/>
      <c r="K275" s="1"/>
      <c r="L275" s="1"/>
      <c r="M275" s="1"/>
      <c r="N275" s="1"/>
      <c r="O275" s="1"/>
      <c r="P275" s="1"/>
    </row>
    <row r="276" spans="1:16" x14ac:dyDescent="0.25">
      <c r="A276" s="1"/>
      <c r="B276" s="1"/>
      <c r="C276" s="1"/>
      <c r="D276" s="1"/>
      <c r="E276" s="1"/>
      <c r="F276" s="1"/>
      <c r="G276" s="1"/>
      <c r="H276" s="1"/>
      <c r="I276" s="111"/>
      <c r="J276" s="1"/>
      <c r="K276" s="1"/>
      <c r="L276" s="1"/>
      <c r="M276" s="1"/>
      <c r="N276" s="1"/>
      <c r="O276" s="1"/>
      <c r="P276" s="1"/>
    </row>
    <row r="277" spans="1:16" x14ac:dyDescent="0.25">
      <c r="A277" s="1"/>
      <c r="B277" s="1"/>
      <c r="C277" s="1"/>
      <c r="D277" s="1"/>
      <c r="E277" s="1"/>
      <c r="F277" s="1"/>
      <c r="G277" s="1"/>
      <c r="H277" s="1"/>
      <c r="I277" s="111"/>
      <c r="J277" s="1"/>
      <c r="K277" s="1"/>
      <c r="L277" s="1"/>
      <c r="M277" s="1"/>
      <c r="N277" s="1"/>
      <c r="O277" s="1"/>
      <c r="P277" s="1"/>
    </row>
    <row r="278" spans="1:16" x14ac:dyDescent="0.25">
      <c r="A278" s="1"/>
      <c r="B278" s="1"/>
      <c r="C278" s="1"/>
      <c r="D278" s="1"/>
      <c r="E278" s="1"/>
      <c r="F278" s="1"/>
      <c r="G278" s="1"/>
      <c r="H278" s="1"/>
      <c r="I278" s="111"/>
      <c r="J278" s="1"/>
      <c r="K278" s="1"/>
      <c r="L278" s="1"/>
      <c r="M278" s="1"/>
      <c r="N278" s="1"/>
      <c r="O278" s="1"/>
      <c r="P278" s="1"/>
    </row>
    <row r="279" spans="1:16" x14ac:dyDescent="0.25">
      <c r="A279" s="1"/>
      <c r="B279" s="1"/>
      <c r="C279" s="1"/>
      <c r="D279" s="1"/>
      <c r="E279" s="1"/>
      <c r="F279" s="1"/>
      <c r="G279" s="1"/>
      <c r="H279" s="1"/>
      <c r="I279" s="111"/>
      <c r="J279" s="1"/>
      <c r="K279" s="1"/>
      <c r="L279" s="1"/>
      <c r="M279" s="1"/>
      <c r="N279" s="1"/>
      <c r="O279" s="1"/>
      <c r="P279" s="1"/>
    </row>
    <row r="280" spans="1:16" x14ac:dyDescent="0.25">
      <c r="A280" s="1"/>
      <c r="B280" s="1"/>
      <c r="C280" s="1"/>
      <c r="D280" s="1"/>
      <c r="E280" s="1"/>
      <c r="F280" s="1"/>
      <c r="G280" s="1"/>
      <c r="H280" s="1"/>
      <c r="I280" s="111"/>
      <c r="J280" s="1"/>
      <c r="K280" s="1"/>
      <c r="L280" s="1"/>
      <c r="M280" s="1"/>
      <c r="N280" s="1"/>
      <c r="O280" s="1"/>
      <c r="P280" s="1"/>
    </row>
    <row r="281" spans="1:16" x14ac:dyDescent="0.25">
      <c r="A281" s="1"/>
      <c r="B281" s="1"/>
      <c r="C281" s="1"/>
      <c r="D281" s="1"/>
      <c r="E281" s="1"/>
      <c r="F281" s="1"/>
      <c r="G281" s="1"/>
      <c r="H281" s="1"/>
      <c r="I281" s="111"/>
      <c r="J281" s="1"/>
      <c r="K281" s="1"/>
      <c r="L281" s="1"/>
      <c r="M281" s="1"/>
      <c r="N281" s="1"/>
      <c r="O281" s="1"/>
      <c r="P281" s="1"/>
    </row>
    <row r="282" spans="1:16" x14ac:dyDescent="0.25">
      <c r="A282" s="1"/>
      <c r="B282" s="1"/>
      <c r="C282" s="1"/>
      <c r="D282" s="1"/>
      <c r="E282" s="1"/>
      <c r="F282" s="1"/>
      <c r="G282" s="1"/>
      <c r="H282" s="1"/>
      <c r="I282" s="111"/>
      <c r="J282" s="1"/>
      <c r="K282" s="1"/>
      <c r="L282" s="1"/>
      <c r="M282" s="1"/>
      <c r="N282" s="1"/>
      <c r="O282" s="1"/>
      <c r="P282" s="1"/>
    </row>
    <row r="283" spans="1:16" x14ac:dyDescent="0.25">
      <c r="A283" s="1"/>
      <c r="B283" s="1"/>
      <c r="C283" s="1"/>
      <c r="D283" s="1"/>
      <c r="E283" s="1"/>
      <c r="F283" s="1"/>
      <c r="G283" s="1"/>
      <c r="H283" s="1"/>
      <c r="I283" s="111"/>
      <c r="J283" s="1"/>
      <c r="K283" s="1"/>
      <c r="L283" s="1"/>
      <c r="M283" s="1"/>
      <c r="N283" s="1"/>
      <c r="O283" s="1"/>
      <c r="P283" s="1"/>
    </row>
    <row r="284" spans="1:16" x14ac:dyDescent="0.25">
      <c r="A284" s="1"/>
      <c r="B284" s="1"/>
      <c r="C284" s="1"/>
      <c r="D284" s="1"/>
      <c r="E284" s="1"/>
      <c r="F284" s="1"/>
      <c r="G284" s="1"/>
      <c r="H284" s="1"/>
      <c r="I284" s="111"/>
      <c r="J284" s="1"/>
      <c r="K284" s="1"/>
      <c r="L284" s="1"/>
      <c r="M284" s="1"/>
      <c r="N284" s="1"/>
      <c r="O284" s="1"/>
      <c r="P284" s="1"/>
    </row>
    <row r="285" spans="1:16" x14ac:dyDescent="0.25">
      <c r="A285" s="1"/>
      <c r="B285" s="1"/>
      <c r="C285" s="1"/>
      <c r="D285" s="1"/>
      <c r="E285" s="1"/>
      <c r="F285" s="1"/>
      <c r="G285" s="1"/>
      <c r="H285" s="1"/>
      <c r="I285" s="111"/>
      <c r="J285" s="1"/>
      <c r="K285" s="1"/>
      <c r="L285" s="1"/>
      <c r="M285" s="1"/>
      <c r="N285" s="1"/>
      <c r="O285" s="1"/>
      <c r="P285" s="1"/>
    </row>
    <row r="286" spans="1:16" x14ac:dyDescent="0.25">
      <c r="A286" s="1"/>
      <c r="B286" s="1"/>
      <c r="C286" s="1"/>
      <c r="D286" s="1"/>
      <c r="E286" s="1"/>
      <c r="F286" s="1"/>
      <c r="G286" s="1"/>
      <c r="H286" s="1"/>
      <c r="I286" s="111"/>
      <c r="J286" s="1"/>
      <c r="K286" s="1"/>
      <c r="L286" s="1"/>
      <c r="M286" s="1"/>
      <c r="N286" s="1"/>
      <c r="O286" s="1"/>
      <c r="P286" s="1"/>
    </row>
    <row r="287" spans="1:16" x14ac:dyDescent="0.25">
      <c r="A287" s="1"/>
      <c r="B287" s="1"/>
      <c r="C287" s="1"/>
      <c r="D287" s="1"/>
      <c r="E287" s="1"/>
      <c r="F287" s="1"/>
      <c r="G287" s="1"/>
      <c r="H287" s="1"/>
      <c r="I287" s="111"/>
      <c r="J287" s="1"/>
      <c r="K287" s="1"/>
      <c r="L287" s="1"/>
      <c r="M287" s="1"/>
      <c r="N287" s="1"/>
      <c r="O287" s="1"/>
      <c r="P287" s="1"/>
    </row>
    <row r="288" spans="1:16" x14ac:dyDescent="0.25">
      <c r="A288" s="1"/>
      <c r="B288" s="1"/>
      <c r="C288" s="1"/>
      <c r="D288" s="1"/>
      <c r="E288" s="1"/>
      <c r="F288" s="1"/>
      <c r="G288" s="1"/>
      <c r="H288" s="1"/>
      <c r="I288" s="111"/>
      <c r="J288" s="1"/>
      <c r="K288" s="1"/>
      <c r="L288" s="1"/>
      <c r="M288" s="1"/>
      <c r="N288" s="1"/>
      <c r="O288" s="1"/>
      <c r="P288" s="1"/>
    </row>
    <row r="289" spans="1:16" x14ac:dyDescent="0.25">
      <c r="A289" s="1"/>
      <c r="B289" s="1"/>
      <c r="C289" s="1"/>
      <c r="D289" s="1"/>
      <c r="E289" s="1"/>
      <c r="F289" s="1"/>
      <c r="G289" s="1"/>
      <c r="H289" s="1"/>
      <c r="I289" s="111"/>
      <c r="J289" s="1"/>
      <c r="K289" s="1"/>
      <c r="L289" s="1"/>
      <c r="M289" s="1"/>
      <c r="N289" s="1"/>
      <c r="O289" s="1"/>
      <c r="P289" s="1"/>
    </row>
    <row r="290" spans="1:16" x14ac:dyDescent="0.25">
      <c r="A290" s="1"/>
      <c r="B290" s="1"/>
      <c r="C290" s="1"/>
      <c r="D290" s="1"/>
      <c r="E290" s="1"/>
      <c r="F290" s="1"/>
      <c r="G290" s="1"/>
      <c r="H290" s="1"/>
      <c r="I290" s="111"/>
      <c r="J290" s="1"/>
      <c r="K290" s="1"/>
      <c r="L290" s="1"/>
      <c r="M290" s="1"/>
      <c r="N290" s="1"/>
      <c r="O290" s="1"/>
      <c r="P290" s="1"/>
    </row>
    <row r="291" spans="1:16" x14ac:dyDescent="0.25">
      <c r="A291" s="1"/>
      <c r="B291" s="1"/>
      <c r="C291" s="1"/>
      <c r="D291" s="1"/>
      <c r="E291" s="1"/>
      <c r="F291" s="1"/>
      <c r="G291" s="1"/>
      <c r="H291" s="1"/>
      <c r="I291" s="111"/>
      <c r="J291" s="1"/>
      <c r="K291" s="1"/>
      <c r="L291" s="1"/>
      <c r="M291" s="1"/>
      <c r="N291" s="1"/>
      <c r="O291" s="1"/>
      <c r="P291" s="1"/>
    </row>
    <row r="292" spans="1:16" x14ac:dyDescent="0.25">
      <c r="A292" s="1"/>
      <c r="B292" s="1"/>
      <c r="C292" s="1"/>
      <c r="D292" s="1"/>
      <c r="E292" s="1"/>
      <c r="F292" s="1"/>
      <c r="G292" s="1"/>
      <c r="H292" s="1"/>
      <c r="I292" s="111"/>
      <c r="J292" s="1"/>
      <c r="K292" s="1"/>
      <c r="L292" s="1"/>
      <c r="M292" s="1"/>
      <c r="N292" s="1"/>
      <c r="O292" s="1"/>
      <c r="P292" s="1"/>
    </row>
    <row r="293" spans="1:16" x14ac:dyDescent="0.25">
      <c r="A293" s="1"/>
      <c r="B293" s="1"/>
      <c r="C293" s="1"/>
      <c r="D293" s="1"/>
      <c r="E293" s="1"/>
      <c r="F293" s="1"/>
      <c r="G293" s="1"/>
      <c r="H293" s="1"/>
      <c r="I293" s="111"/>
      <c r="J293" s="1"/>
      <c r="K293" s="1"/>
      <c r="L293" s="1"/>
      <c r="M293" s="1"/>
      <c r="N293" s="1"/>
      <c r="O293" s="1"/>
      <c r="P293" s="1"/>
    </row>
    <row r="294" spans="1:16" x14ac:dyDescent="0.25">
      <c r="A294" s="1"/>
      <c r="B294" s="1"/>
      <c r="C294" s="1"/>
      <c r="D294" s="1"/>
      <c r="E294" s="1"/>
      <c r="F294" s="1"/>
      <c r="G294" s="1"/>
      <c r="H294" s="1"/>
      <c r="I294" s="111"/>
      <c r="J294" s="1"/>
      <c r="K294" s="1"/>
      <c r="L294" s="1"/>
      <c r="M294" s="1"/>
      <c r="N294" s="1"/>
      <c r="O294" s="1"/>
      <c r="P294" s="1"/>
    </row>
    <row r="295" spans="1:16" x14ac:dyDescent="0.25">
      <c r="A295" s="1"/>
      <c r="B295" s="1"/>
      <c r="C295" s="1"/>
      <c r="D295" s="1"/>
      <c r="E295" s="1"/>
      <c r="F295" s="1"/>
      <c r="G295" s="1"/>
      <c r="H295" s="1"/>
      <c r="I295" s="111"/>
      <c r="J295" s="1"/>
      <c r="K295" s="1"/>
      <c r="L295" s="1"/>
      <c r="M295" s="1"/>
      <c r="N295" s="1"/>
      <c r="O295" s="1"/>
      <c r="P295" s="1"/>
    </row>
    <row r="296" spans="1:16" x14ac:dyDescent="0.25">
      <c r="A296" s="1"/>
      <c r="B296" s="1"/>
      <c r="C296" s="1"/>
      <c r="D296" s="1"/>
      <c r="E296" s="1"/>
      <c r="F296" s="1"/>
      <c r="G296" s="1"/>
      <c r="H296" s="1"/>
      <c r="I296" s="111"/>
      <c r="J296" s="1"/>
      <c r="K296" s="1"/>
      <c r="L296" s="1"/>
      <c r="M296" s="1"/>
      <c r="N296" s="1"/>
      <c r="O296" s="1"/>
      <c r="P296" s="1"/>
    </row>
    <row r="297" spans="1:16" x14ac:dyDescent="0.25">
      <c r="A297" s="1"/>
      <c r="B297" s="1"/>
      <c r="C297" s="1"/>
      <c r="D297" s="1"/>
      <c r="E297" s="1"/>
      <c r="F297" s="1"/>
      <c r="G297" s="1"/>
      <c r="H297" s="1"/>
      <c r="I297" s="111"/>
      <c r="J297" s="1"/>
      <c r="K297" s="1"/>
      <c r="L297" s="1"/>
      <c r="M297" s="1"/>
      <c r="N297" s="1"/>
      <c r="O297" s="1"/>
      <c r="P297" s="1"/>
    </row>
    <row r="298" spans="1:16" x14ac:dyDescent="0.25">
      <c r="A298" s="1"/>
      <c r="B298" s="1"/>
      <c r="C298" s="1"/>
      <c r="D298" s="1"/>
      <c r="E298" s="1"/>
      <c r="F298" s="1"/>
      <c r="G298" s="1"/>
      <c r="H298" s="1"/>
      <c r="I298" s="111"/>
      <c r="J298" s="1"/>
      <c r="K298" s="1"/>
      <c r="L298" s="1"/>
      <c r="M298" s="1"/>
      <c r="N298" s="1"/>
      <c r="O298" s="1"/>
      <c r="P298" s="1"/>
    </row>
    <row r="299" spans="1:16" x14ac:dyDescent="0.25">
      <c r="A299" s="1"/>
      <c r="B299" s="1"/>
      <c r="C299" s="1"/>
      <c r="D299" s="1"/>
      <c r="E299" s="1"/>
      <c r="F299" s="1"/>
      <c r="G299" s="1"/>
      <c r="H299" s="1"/>
      <c r="I299" s="111"/>
      <c r="J299" s="1"/>
      <c r="K299" s="1"/>
      <c r="L299" s="1"/>
      <c r="M299" s="1"/>
      <c r="N299" s="1"/>
      <c r="O299" s="1"/>
      <c r="P299" s="1"/>
    </row>
    <row r="300" spans="1:16" x14ac:dyDescent="0.25">
      <c r="A300" s="1"/>
      <c r="B300" s="1"/>
      <c r="C300" s="1"/>
      <c r="D300" s="1"/>
      <c r="E300" s="1"/>
      <c r="F300" s="1"/>
      <c r="G300" s="1"/>
      <c r="H300" s="1"/>
      <c r="I300" s="111"/>
      <c r="J300" s="1"/>
      <c r="K300" s="1"/>
      <c r="L300" s="1"/>
      <c r="M300" s="1"/>
      <c r="N300" s="1"/>
      <c r="O300" s="1"/>
      <c r="P300" s="1"/>
    </row>
    <row r="301" spans="1:16" x14ac:dyDescent="0.25">
      <c r="A301" s="1"/>
      <c r="B301" s="1"/>
      <c r="C301" s="1"/>
      <c r="D301" s="1"/>
      <c r="E301" s="1"/>
      <c r="F301" s="1"/>
      <c r="G301" s="1"/>
      <c r="H301" s="1"/>
      <c r="I301" s="111"/>
      <c r="J301" s="1"/>
      <c r="K301" s="1"/>
      <c r="L301" s="1"/>
      <c r="M301" s="1"/>
      <c r="N301" s="1"/>
      <c r="O301" s="1"/>
      <c r="P301" s="1"/>
    </row>
    <row r="302" spans="1:16" x14ac:dyDescent="0.25">
      <c r="A302" s="1"/>
      <c r="B302" s="1"/>
      <c r="C302" s="1"/>
      <c r="D302" s="1"/>
      <c r="E302" s="1"/>
      <c r="F302" s="1"/>
      <c r="G302" s="1"/>
      <c r="H302" s="1"/>
      <c r="I302" s="111"/>
      <c r="J302" s="1"/>
      <c r="K302" s="1"/>
      <c r="L302" s="1"/>
      <c r="M302" s="1"/>
      <c r="N302" s="1"/>
      <c r="O302" s="1"/>
      <c r="P302" s="1"/>
    </row>
    <row r="303" spans="1:16" x14ac:dyDescent="0.25">
      <c r="A303" s="1"/>
      <c r="B303" s="1"/>
      <c r="C303" s="1"/>
      <c r="D303" s="1"/>
      <c r="E303" s="1"/>
      <c r="F303" s="1"/>
      <c r="G303" s="1"/>
      <c r="H303" s="1"/>
      <c r="I303" s="111"/>
      <c r="J303" s="1"/>
      <c r="K303" s="1"/>
      <c r="L303" s="1"/>
      <c r="M303" s="1"/>
      <c r="N303" s="1"/>
      <c r="O303" s="1"/>
      <c r="P303" s="1"/>
    </row>
    <row r="304" spans="1:16" x14ac:dyDescent="0.25">
      <c r="A304" s="1"/>
      <c r="B304" s="1"/>
      <c r="C304" s="1"/>
      <c r="D304" s="1"/>
      <c r="E304" s="1"/>
      <c r="F304" s="1"/>
      <c r="G304" s="1"/>
      <c r="H304" s="1"/>
      <c r="I304" s="111"/>
      <c r="J304" s="1"/>
      <c r="K304" s="1"/>
      <c r="L304" s="1"/>
      <c r="M304" s="1"/>
      <c r="N304" s="1"/>
      <c r="O304" s="1"/>
      <c r="P304" s="1"/>
    </row>
    <row r="305" spans="1:16" x14ac:dyDescent="0.25">
      <c r="A305" s="1"/>
      <c r="B305" s="1"/>
      <c r="C305" s="1"/>
      <c r="D305" s="1"/>
      <c r="E305" s="1"/>
      <c r="F305" s="1"/>
      <c r="G305" s="1"/>
      <c r="H305" s="1"/>
      <c r="I305" s="111"/>
      <c r="J305" s="1"/>
      <c r="K305" s="1"/>
      <c r="L305" s="1"/>
      <c r="M305" s="1"/>
      <c r="N305" s="1"/>
      <c r="O305" s="1"/>
      <c r="P305" s="1"/>
    </row>
    <row r="306" spans="1:16" x14ac:dyDescent="0.25">
      <c r="A306" s="1"/>
      <c r="B306" s="1"/>
      <c r="C306" s="1"/>
      <c r="D306" s="1"/>
      <c r="E306" s="1"/>
      <c r="F306" s="1"/>
      <c r="G306" s="1"/>
      <c r="H306" s="1"/>
      <c r="I306" s="111"/>
      <c r="J306" s="1"/>
      <c r="K306" s="1"/>
      <c r="L306" s="1"/>
      <c r="M306" s="1"/>
      <c r="N306" s="1"/>
      <c r="O306" s="1"/>
      <c r="P306" s="1"/>
    </row>
    <row r="307" spans="1:16" x14ac:dyDescent="0.25">
      <c r="A307" s="1"/>
      <c r="B307" s="1"/>
      <c r="C307" s="1"/>
      <c r="D307" s="1"/>
      <c r="E307" s="1"/>
      <c r="F307" s="1"/>
      <c r="G307" s="1"/>
      <c r="H307" s="1"/>
      <c r="I307" s="111"/>
      <c r="J307" s="1"/>
      <c r="K307" s="1"/>
      <c r="L307" s="1"/>
      <c r="M307" s="1"/>
      <c r="N307" s="1"/>
      <c r="O307" s="1"/>
      <c r="P307" s="1"/>
    </row>
    <row r="308" spans="1:16" x14ac:dyDescent="0.25">
      <c r="A308" s="1"/>
      <c r="B308" s="1"/>
      <c r="C308" s="1"/>
      <c r="D308" s="1"/>
      <c r="E308" s="1"/>
      <c r="F308" s="1"/>
      <c r="G308" s="1"/>
      <c r="H308" s="1"/>
      <c r="I308" s="111"/>
      <c r="J308" s="1"/>
      <c r="K308" s="1"/>
      <c r="L308" s="1"/>
      <c r="M308" s="1"/>
      <c r="N308" s="1"/>
      <c r="O308" s="1"/>
      <c r="P308" s="1"/>
    </row>
    <row r="309" spans="1:16" x14ac:dyDescent="0.25">
      <c r="A309" s="1"/>
      <c r="B309" s="1"/>
      <c r="C309" s="1"/>
      <c r="D309" s="1"/>
      <c r="E309" s="1"/>
      <c r="F309" s="1"/>
      <c r="G309" s="1"/>
      <c r="H309" s="1"/>
      <c r="I309" s="111"/>
      <c r="J309" s="1"/>
      <c r="K309" s="1"/>
      <c r="L309" s="1"/>
      <c r="M309" s="1"/>
      <c r="N309" s="1"/>
      <c r="O309" s="1"/>
      <c r="P309" s="1"/>
    </row>
    <row r="310" spans="1:16" x14ac:dyDescent="0.25">
      <c r="A310" s="1"/>
      <c r="B310" s="1"/>
      <c r="C310" s="1"/>
      <c r="D310" s="1"/>
      <c r="E310" s="1"/>
      <c r="F310" s="1"/>
      <c r="G310" s="1"/>
      <c r="H310" s="1"/>
      <c r="I310" s="111"/>
      <c r="J310" s="1"/>
      <c r="K310" s="1"/>
      <c r="L310" s="1"/>
      <c r="M310" s="1"/>
      <c r="N310" s="1"/>
      <c r="O310" s="1"/>
      <c r="P310" s="1"/>
    </row>
    <row r="311" spans="1:16" x14ac:dyDescent="0.25">
      <c r="A311" s="1"/>
      <c r="B311" s="1"/>
      <c r="C311" s="1"/>
      <c r="D311" s="1"/>
      <c r="E311" s="1"/>
      <c r="F311" s="1"/>
      <c r="G311" s="1"/>
      <c r="H311" s="1"/>
      <c r="I311" s="111"/>
      <c r="J311" s="1"/>
      <c r="K311" s="1"/>
      <c r="L311" s="1"/>
      <c r="M311" s="1"/>
      <c r="N311" s="1"/>
      <c r="O311" s="1"/>
      <c r="P311" s="1"/>
    </row>
    <row r="312" spans="1:16" x14ac:dyDescent="0.25">
      <c r="A312" s="1"/>
      <c r="B312" s="1"/>
      <c r="C312" s="1"/>
      <c r="D312" s="1"/>
      <c r="E312" s="1"/>
      <c r="F312" s="1"/>
      <c r="G312" s="1"/>
      <c r="H312" s="1"/>
      <c r="I312" s="111"/>
      <c r="J312" s="1"/>
      <c r="K312" s="1"/>
      <c r="L312" s="1"/>
      <c r="M312" s="1"/>
      <c r="N312" s="1"/>
      <c r="O312" s="1"/>
      <c r="P312" s="1"/>
    </row>
    <row r="313" spans="1:16" x14ac:dyDescent="0.25">
      <c r="A313" s="1"/>
      <c r="B313" s="1"/>
      <c r="C313" s="1"/>
      <c r="D313" s="1"/>
      <c r="E313" s="1"/>
      <c r="F313" s="1"/>
      <c r="G313" s="1"/>
      <c r="H313" s="1"/>
      <c r="I313" s="111"/>
      <c r="J313" s="1"/>
      <c r="K313" s="1"/>
      <c r="L313" s="1"/>
      <c r="M313" s="1"/>
      <c r="N313" s="1"/>
      <c r="O313" s="1"/>
      <c r="P313" s="1"/>
    </row>
    <row r="314" spans="1:16" x14ac:dyDescent="0.25">
      <c r="A314" s="1"/>
      <c r="B314" s="1"/>
      <c r="C314" s="1"/>
      <c r="D314" s="1"/>
      <c r="E314" s="1"/>
      <c r="F314" s="1"/>
      <c r="G314" s="1"/>
      <c r="H314" s="1"/>
      <c r="I314" s="111"/>
      <c r="J314" s="1"/>
      <c r="K314" s="1"/>
      <c r="L314" s="1"/>
      <c r="M314" s="1"/>
      <c r="N314" s="1"/>
      <c r="O314" s="1"/>
      <c r="P314" s="1"/>
    </row>
    <row r="315" spans="1:16" x14ac:dyDescent="0.25">
      <c r="A315" s="1"/>
      <c r="B315" s="1"/>
      <c r="C315" s="1"/>
      <c r="D315" s="1"/>
      <c r="E315" s="1"/>
      <c r="F315" s="1"/>
      <c r="G315" s="1"/>
      <c r="H315" s="1"/>
      <c r="I315" s="111"/>
      <c r="J315" s="1"/>
      <c r="K315" s="1"/>
      <c r="L315" s="1"/>
      <c r="M315" s="1"/>
      <c r="N315" s="1"/>
      <c r="O315" s="1"/>
      <c r="P315" s="1"/>
    </row>
    <row r="316" spans="1:16" x14ac:dyDescent="0.25">
      <c r="A316" s="1"/>
      <c r="B316" s="1"/>
      <c r="C316" s="1"/>
      <c r="D316" s="1"/>
      <c r="E316" s="1"/>
      <c r="F316" s="1"/>
      <c r="G316" s="1"/>
      <c r="H316" s="1"/>
      <c r="I316" s="111"/>
      <c r="J316" s="1"/>
      <c r="K316" s="1"/>
      <c r="L316" s="1"/>
      <c r="M316" s="1"/>
      <c r="N316" s="1"/>
      <c r="O316" s="1"/>
      <c r="P316" s="1"/>
    </row>
    <row r="317" spans="1:16" x14ac:dyDescent="0.25">
      <c r="A317" s="1"/>
      <c r="B317" s="1"/>
      <c r="C317" s="1"/>
      <c r="D317" s="1"/>
      <c r="E317" s="1"/>
      <c r="F317" s="1"/>
      <c r="G317" s="1"/>
      <c r="H317" s="1"/>
      <c r="I317" s="111"/>
      <c r="J317" s="1"/>
      <c r="K317" s="1"/>
      <c r="L317" s="1"/>
      <c r="M317" s="1"/>
      <c r="N317" s="1"/>
      <c r="O317" s="1"/>
      <c r="P317" s="1"/>
    </row>
    <row r="318" spans="1:16" x14ac:dyDescent="0.25">
      <c r="A318" s="1"/>
      <c r="B318" s="1"/>
      <c r="C318" s="1"/>
      <c r="D318" s="1"/>
      <c r="E318" s="1"/>
      <c r="F318" s="1"/>
      <c r="G318" s="1"/>
      <c r="H318" s="1"/>
      <c r="I318" s="111"/>
      <c r="J318" s="1"/>
      <c r="K318" s="1"/>
      <c r="L318" s="1"/>
      <c r="M318" s="1"/>
      <c r="N318" s="1"/>
      <c r="O318" s="1"/>
      <c r="P318" s="1"/>
    </row>
    <row r="319" spans="1:16" x14ac:dyDescent="0.25">
      <c r="A319" s="1"/>
      <c r="B319" s="1"/>
      <c r="C319" s="1"/>
      <c r="D319" s="1"/>
      <c r="E319" s="1"/>
      <c r="F319" s="1"/>
      <c r="G319" s="1"/>
      <c r="H319" s="1"/>
      <c r="I319" s="111"/>
      <c r="J319" s="1"/>
      <c r="K319" s="1"/>
      <c r="L319" s="1"/>
      <c r="M319" s="1"/>
      <c r="N319" s="1"/>
      <c r="O319" s="1"/>
      <c r="P319" s="1"/>
    </row>
    <row r="320" spans="1:16" x14ac:dyDescent="0.25">
      <c r="A320" s="1"/>
      <c r="B320" s="1"/>
      <c r="C320" s="1"/>
      <c r="D320" s="1"/>
      <c r="E320" s="1"/>
      <c r="F320" s="1"/>
      <c r="G320" s="1"/>
      <c r="H320" s="1"/>
      <c r="I320" s="111"/>
      <c r="J320" s="1"/>
      <c r="K320" s="1"/>
      <c r="L320" s="1"/>
      <c r="M320" s="1"/>
      <c r="N320" s="1"/>
      <c r="O320" s="1"/>
      <c r="P320" s="1"/>
    </row>
    <row r="321" spans="1:16" x14ac:dyDescent="0.25">
      <c r="A321" s="1"/>
      <c r="B321" s="1"/>
      <c r="C321" s="1"/>
      <c r="D321" s="1"/>
      <c r="E321" s="1"/>
      <c r="F321" s="1"/>
      <c r="G321" s="1"/>
      <c r="H321" s="1"/>
      <c r="I321" s="111"/>
      <c r="J321" s="1"/>
      <c r="K321" s="1"/>
      <c r="L321" s="1"/>
      <c r="M321" s="1"/>
      <c r="N321" s="1"/>
      <c r="O321" s="1"/>
      <c r="P321" s="1"/>
    </row>
    <row r="322" spans="1:16" x14ac:dyDescent="0.25">
      <c r="A322" s="1"/>
      <c r="B322" s="1"/>
      <c r="C322" s="1"/>
      <c r="D322" s="1"/>
      <c r="E322" s="1"/>
      <c r="F322" s="1"/>
      <c r="G322" s="1"/>
      <c r="H322" s="1"/>
      <c r="I322" s="111"/>
      <c r="J322" s="1"/>
      <c r="K322" s="1"/>
      <c r="L322" s="1"/>
      <c r="M322" s="1"/>
      <c r="N322" s="1"/>
      <c r="O322" s="1"/>
      <c r="P322" s="1"/>
    </row>
    <row r="323" spans="1:16" x14ac:dyDescent="0.25">
      <c r="A323" s="1"/>
      <c r="B323" s="1"/>
      <c r="C323" s="1"/>
      <c r="D323" s="1"/>
      <c r="E323" s="1"/>
      <c r="F323" s="1"/>
      <c r="G323" s="1"/>
      <c r="H323" s="1"/>
      <c r="I323" s="111"/>
      <c r="J323" s="1"/>
      <c r="K323" s="1"/>
      <c r="L323" s="1"/>
      <c r="M323" s="1"/>
      <c r="N323" s="1"/>
      <c r="O323" s="1"/>
      <c r="P323" s="1"/>
    </row>
    <row r="324" spans="1:16" x14ac:dyDescent="0.25">
      <c r="A324" s="1"/>
      <c r="B324" s="1"/>
      <c r="C324" s="1"/>
      <c r="D324" s="1"/>
      <c r="E324" s="1"/>
      <c r="F324" s="1"/>
      <c r="G324" s="1"/>
      <c r="H324" s="1"/>
      <c r="I324" s="111"/>
      <c r="J324" s="1"/>
      <c r="K324" s="1"/>
      <c r="L324" s="1"/>
      <c r="M324" s="1"/>
      <c r="N324" s="1"/>
      <c r="O324" s="1"/>
      <c r="P324" s="1"/>
    </row>
    <row r="325" spans="1:16" x14ac:dyDescent="0.25">
      <c r="A325" s="1"/>
      <c r="B325" s="1"/>
      <c r="C325" s="1"/>
      <c r="D325" s="1"/>
      <c r="E325" s="1"/>
      <c r="F325" s="1"/>
      <c r="G325" s="1"/>
      <c r="H325" s="1"/>
      <c r="I325" s="111"/>
      <c r="J325" s="1"/>
      <c r="K325" s="1"/>
      <c r="L325" s="1"/>
      <c r="M325" s="1"/>
      <c r="N325" s="1"/>
      <c r="O325" s="1"/>
      <c r="P325" s="1"/>
    </row>
    <row r="326" spans="1:16" x14ac:dyDescent="0.25">
      <c r="A326" s="1"/>
      <c r="B326" s="1"/>
      <c r="C326" s="1"/>
      <c r="D326" s="1"/>
      <c r="E326" s="1"/>
      <c r="F326" s="1"/>
      <c r="G326" s="1"/>
      <c r="H326" s="1"/>
      <c r="I326" s="111"/>
      <c r="J326" s="1"/>
      <c r="K326" s="1"/>
      <c r="L326" s="1"/>
      <c r="M326" s="1"/>
      <c r="N326" s="1"/>
      <c r="O326" s="1"/>
      <c r="P326" s="1"/>
    </row>
    <row r="327" spans="1:16" x14ac:dyDescent="0.25">
      <c r="A327" s="1"/>
      <c r="B327" s="1"/>
      <c r="C327" s="1"/>
      <c r="D327" s="1"/>
      <c r="E327" s="1"/>
      <c r="F327" s="1"/>
      <c r="G327" s="1"/>
      <c r="H327" s="1"/>
      <c r="I327" s="111"/>
      <c r="J327" s="1"/>
      <c r="K327" s="1"/>
      <c r="L327" s="1"/>
      <c r="M327" s="1"/>
      <c r="N327" s="1"/>
      <c r="O327" s="1"/>
      <c r="P327" s="1"/>
    </row>
    <row r="328" spans="1:16" x14ac:dyDescent="0.25">
      <c r="A328" s="1"/>
      <c r="B328" s="1"/>
      <c r="C328" s="1"/>
      <c r="D328" s="1"/>
      <c r="E328" s="1"/>
      <c r="F328" s="1"/>
      <c r="G328" s="1"/>
      <c r="H328" s="1"/>
      <c r="I328" s="111"/>
      <c r="J328" s="1"/>
      <c r="K328" s="1"/>
      <c r="L328" s="1"/>
      <c r="M328" s="1"/>
      <c r="N328" s="1"/>
      <c r="O328" s="1"/>
      <c r="P328" s="1"/>
    </row>
    <row r="329" spans="1:16" x14ac:dyDescent="0.25">
      <c r="A329" s="1"/>
      <c r="B329" s="1"/>
      <c r="C329" s="1"/>
      <c r="D329" s="1"/>
      <c r="E329" s="1"/>
      <c r="F329" s="1"/>
      <c r="G329" s="1"/>
      <c r="H329" s="1"/>
      <c r="I329" s="111"/>
      <c r="J329" s="1"/>
      <c r="K329" s="1"/>
      <c r="L329" s="1"/>
      <c r="M329" s="1"/>
      <c r="N329" s="1"/>
      <c r="O329" s="1"/>
      <c r="P329" s="1"/>
    </row>
    <row r="330" spans="1:16" x14ac:dyDescent="0.25">
      <c r="A330" s="1"/>
      <c r="B330" s="1"/>
      <c r="C330" s="1"/>
      <c r="D330" s="1"/>
      <c r="E330" s="1"/>
      <c r="F330" s="1"/>
      <c r="G330" s="1"/>
      <c r="H330" s="1"/>
      <c r="I330" s="111"/>
      <c r="J330" s="1"/>
      <c r="K330" s="1"/>
      <c r="L330" s="1"/>
      <c r="M330" s="1"/>
      <c r="N330" s="1"/>
      <c r="O330" s="1"/>
      <c r="P330" s="1"/>
    </row>
    <row r="331" spans="1:16" x14ac:dyDescent="0.25">
      <c r="A331" s="1"/>
      <c r="B331" s="1"/>
      <c r="C331" s="1"/>
      <c r="D331" s="1"/>
      <c r="E331" s="1"/>
      <c r="F331" s="1"/>
      <c r="G331" s="1"/>
      <c r="H331" s="1"/>
      <c r="I331" s="111"/>
      <c r="J331" s="1"/>
      <c r="K331" s="1"/>
      <c r="L331" s="1"/>
      <c r="M331" s="1"/>
      <c r="N331" s="1"/>
      <c r="O331" s="1"/>
      <c r="P331" s="1"/>
    </row>
    <row r="332" spans="1:16" x14ac:dyDescent="0.25">
      <c r="A332" s="1"/>
      <c r="B332" s="1"/>
      <c r="C332" s="1"/>
      <c r="D332" s="1"/>
      <c r="E332" s="1"/>
      <c r="F332" s="1"/>
      <c r="G332" s="1"/>
      <c r="H332" s="1"/>
      <c r="I332" s="111"/>
      <c r="J332" s="1"/>
      <c r="K332" s="1"/>
      <c r="L332" s="1"/>
      <c r="M332" s="1"/>
      <c r="N332" s="1"/>
      <c r="O332" s="1"/>
      <c r="P332" s="1"/>
    </row>
    <row r="333" spans="1:16" x14ac:dyDescent="0.25">
      <c r="A333" s="1"/>
      <c r="B333" s="1"/>
      <c r="C333" s="1"/>
      <c r="D333" s="1"/>
      <c r="E333" s="1"/>
      <c r="F333" s="1"/>
      <c r="G333" s="1"/>
      <c r="H333" s="1"/>
      <c r="I333" s="111"/>
      <c r="J333" s="1"/>
      <c r="K333" s="1"/>
      <c r="L333" s="1"/>
      <c r="M333" s="1"/>
      <c r="N333" s="1"/>
      <c r="O333" s="1"/>
      <c r="P333" s="1"/>
    </row>
    <row r="334" spans="1:16" x14ac:dyDescent="0.25">
      <c r="A334" s="1"/>
      <c r="B334" s="1"/>
      <c r="C334" s="1"/>
      <c r="D334" s="1"/>
      <c r="E334" s="1"/>
      <c r="F334" s="1"/>
      <c r="G334" s="1"/>
      <c r="H334" s="1"/>
      <c r="I334" s="111"/>
      <c r="J334" s="1"/>
      <c r="K334" s="1"/>
      <c r="L334" s="1"/>
      <c r="M334" s="1"/>
      <c r="N334" s="1"/>
      <c r="O334" s="1"/>
      <c r="P334" s="1"/>
    </row>
    <row r="335" spans="1:16" x14ac:dyDescent="0.25">
      <c r="A335" s="1"/>
      <c r="B335" s="1"/>
      <c r="C335" s="1"/>
      <c r="D335" s="1"/>
      <c r="E335" s="1"/>
      <c r="F335" s="1"/>
      <c r="G335" s="1"/>
      <c r="H335" s="1"/>
      <c r="I335" s="111"/>
      <c r="J335" s="1"/>
      <c r="K335" s="1"/>
      <c r="L335" s="1"/>
      <c r="M335" s="1"/>
      <c r="N335" s="1"/>
      <c r="O335" s="1"/>
      <c r="P335" s="1"/>
    </row>
    <row r="336" spans="1:16" x14ac:dyDescent="0.25">
      <c r="A336" s="1"/>
      <c r="B336" s="1"/>
      <c r="C336" s="1"/>
      <c r="D336" s="1"/>
      <c r="E336" s="1"/>
      <c r="F336" s="1"/>
      <c r="G336" s="1"/>
      <c r="H336" s="1"/>
      <c r="I336" s="111"/>
      <c r="J336" s="1"/>
      <c r="K336" s="1"/>
      <c r="L336" s="1"/>
      <c r="M336" s="1"/>
      <c r="N336" s="1"/>
      <c r="O336" s="1"/>
      <c r="P336" s="1"/>
    </row>
    <row r="337" spans="1:16" x14ac:dyDescent="0.25">
      <c r="A337" s="1"/>
      <c r="B337" s="1"/>
      <c r="C337" s="1"/>
      <c r="D337" s="1"/>
      <c r="E337" s="1"/>
      <c r="F337" s="1"/>
      <c r="G337" s="1"/>
      <c r="H337" s="1"/>
      <c r="I337" s="111"/>
      <c r="J337" s="1"/>
      <c r="K337" s="1"/>
      <c r="L337" s="1"/>
      <c r="M337" s="1"/>
      <c r="N337" s="1"/>
      <c r="O337" s="1"/>
      <c r="P337" s="1"/>
    </row>
    <row r="338" spans="1:16" x14ac:dyDescent="0.25">
      <c r="A338" s="1"/>
      <c r="B338" s="1"/>
      <c r="C338" s="1"/>
      <c r="D338" s="1"/>
      <c r="E338" s="1"/>
      <c r="F338" s="1"/>
      <c r="G338" s="1"/>
      <c r="H338" s="1"/>
      <c r="I338" s="111"/>
      <c r="J338" s="1"/>
      <c r="K338" s="1"/>
      <c r="L338" s="1"/>
      <c r="M338" s="1"/>
      <c r="N338" s="1"/>
      <c r="O338" s="1"/>
      <c r="P338" s="1"/>
    </row>
    <row r="339" spans="1:16" x14ac:dyDescent="0.25">
      <c r="A339" s="1"/>
      <c r="B339" s="1"/>
      <c r="C339" s="1"/>
      <c r="D339" s="1"/>
      <c r="E339" s="1"/>
      <c r="F339" s="1"/>
      <c r="G339" s="1"/>
      <c r="H339" s="1"/>
      <c r="I339" s="111"/>
      <c r="J339" s="1"/>
      <c r="K339" s="1"/>
      <c r="L339" s="1"/>
      <c r="M339" s="1"/>
      <c r="N339" s="1"/>
      <c r="O339" s="1"/>
      <c r="P339" s="1"/>
    </row>
    <row r="340" spans="1:16" x14ac:dyDescent="0.25">
      <c r="A340" s="1"/>
      <c r="B340" s="1"/>
      <c r="C340" s="1"/>
      <c r="D340" s="1"/>
      <c r="E340" s="1"/>
      <c r="F340" s="1"/>
      <c r="G340" s="1"/>
      <c r="H340" s="1"/>
      <c r="I340" s="111"/>
      <c r="J340" s="1"/>
      <c r="K340" s="1"/>
      <c r="L340" s="1"/>
      <c r="M340" s="1"/>
      <c r="N340" s="1"/>
      <c r="O340" s="1"/>
      <c r="P340" s="1"/>
    </row>
    <row r="341" spans="1:16" x14ac:dyDescent="0.25">
      <c r="A341" s="1"/>
      <c r="B341" s="1"/>
      <c r="C341" s="1"/>
      <c r="D341" s="1"/>
      <c r="E341" s="1"/>
      <c r="F341" s="1"/>
      <c r="G341" s="1"/>
      <c r="H341" s="1"/>
      <c r="I341" s="111"/>
      <c r="J341" s="1"/>
      <c r="K341" s="1"/>
      <c r="L341" s="1"/>
      <c r="M341" s="1"/>
      <c r="N341" s="1"/>
      <c r="O341" s="1"/>
      <c r="P341" s="1"/>
    </row>
    <row r="342" spans="1:16" x14ac:dyDescent="0.25">
      <c r="A342" s="1"/>
      <c r="B342" s="1"/>
      <c r="C342" s="1"/>
      <c r="D342" s="1"/>
      <c r="E342" s="1"/>
      <c r="F342" s="1"/>
      <c r="G342" s="1"/>
      <c r="H342" s="1"/>
      <c r="I342" s="111"/>
      <c r="J342" s="1"/>
      <c r="K342" s="1"/>
      <c r="L342" s="1"/>
      <c r="M342" s="1"/>
      <c r="N342" s="1"/>
      <c r="O342" s="1"/>
      <c r="P342" s="1"/>
    </row>
    <row r="343" spans="1:16" x14ac:dyDescent="0.25">
      <c r="A343" s="1"/>
      <c r="B343" s="1"/>
      <c r="C343" s="1"/>
      <c r="D343" s="1"/>
      <c r="E343" s="1"/>
      <c r="F343" s="1"/>
      <c r="G343" s="1"/>
      <c r="H343" s="1"/>
      <c r="I343" s="111"/>
      <c r="J343" s="1"/>
      <c r="K343" s="1"/>
      <c r="L343" s="1"/>
      <c r="M343" s="1"/>
      <c r="N343" s="1"/>
      <c r="O343" s="1"/>
      <c r="P343" s="1"/>
    </row>
    <row r="344" spans="1:16" x14ac:dyDescent="0.25">
      <c r="A344" s="1"/>
      <c r="B344" s="1"/>
      <c r="C344" s="1"/>
      <c r="D344" s="1"/>
      <c r="E344" s="1"/>
      <c r="F344" s="1"/>
      <c r="G344" s="1"/>
      <c r="H344" s="1"/>
      <c r="I344" s="111"/>
      <c r="J344" s="1"/>
      <c r="K344" s="1"/>
      <c r="L344" s="1"/>
      <c r="M344" s="1"/>
      <c r="N344" s="1"/>
      <c r="O344" s="1"/>
      <c r="P344" s="1"/>
    </row>
    <row r="345" spans="1:16" x14ac:dyDescent="0.25">
      <c r="A345" s="1"/>
      <c r="B345" s="1"/>
      <c r="C345" s="1"/>
      <c r="D345" s="1"/>
      <c r="E345" s="1"/>
      <c r="F345" s="1"/>
      <c r="G345" s="1"/>
      <c r="H345" s="1"/>
      <c r="I345" s="111"/>
      <c r="J345" s="1"/>
      <c r="K345" s="1"/>
      <c r="L345" s="1"/>
      <c r="M345" s="1"/>
      <c r="N345" s="1"/>
      <c r="O345" s="1"/>
      <c r="P345" s="1"/>
    </row>
    <row r="346" spans="1:16" x14ac:dyDescent="0.25">
      <c r="A346" s="1"/>
      <c r="B346" s="1"/>
      <c r="C346" s="1"/>
      <c r="D346" s="1"/>
      <c r="E346" s="1"/>
      <c r="F346" s="1"/>
      <c r="G346" s="1"/>
      <c r="H346" s="1"/>
      <c r="I346" s="111"/>
      <c r="J346" s="1"/>
      <c r="K346" s="1"/>
      <c r="L346" s="1"/>
      <c r="M346" s="1"/>
      <c r="N346" s="1"/>
      <c r="O346" s="1"/>
      <c r="P346" s="1"/>
    </row>
    <row r="347" spans="1:16" x14ac:dyDescent="0.25">
      <c r="A347" s="1"/>
      <c r="B347" s="1"/>
      <c r="C347" s="1"/>
      <c r="D347" s="1"/>
      <c r="E347" s="1"/>
      <c r="F347" s="1"/>
      <c r="G347" s="1"/>
      <c r="H347" s="1"/>
      <c r="I347" s="111"/>
      <c r="J347" s="1"/>
      <c r="K347" s="1"/>
      <c r="L347" s="1"/>
      <c r="M347" s="1"/>
      <c r="N347" s="1"/>
      <c r="O347" s="1"/>
      <c r="P347" s="1"/>
    </row>
    <row r="348" spans="1:16" x14ac:dyDescent="0.25">
      <c r="A348" s="1"/>
      <c r="B348" s="1"/>
      <c r="C348" s="1"/>
      <c r="D348" s="1"/>
      <c r="E348" s="1"/>
      <c r="F348" s="1"/>
      <c r="G348" s="1"/>
      <c r="H348" s="1"/>
      <c r="I348" s="111"/>
      <c r="J348" s="1"/>
      <c r="K348" s="1"/>
      <c r="L348" s="1"/>
      <c r="M348" s="1"/>
      <c r="N348" s="1"/>
      <c r="O348" s="1"/>
      <c r="P348" s="1"/>
    </row>
    <row r="349" spans="1:16" x14ac:dyDescent="0.25">
      <c r="A349" s="1"/>
      <c r="B349" s="1"/>
      <c r="C349" s="1"/>
      <c r="D349" s="1"/>
      <c r="E349" s="1"/>
      <c r="F349" s="1"/>
      <c r="G349" s="1"/>
      <c r="H349" s="1"/>
      <c r="I349" s="111"/>
      <c r="J349" s="1"/>
      <c r="K349" s="1"/>
      <c r="L349" s="1"/>
      <c r="M349" s="1"/>
      <c r="N349" s="1"/>
      <c r="O349" s="1"/>
      <c r="P349" s="1"/>
    </row>
    <row r="350" spans="1:16" x14ac:dyDescent="0.25">
      <c r="A350" s="1"/>
      <c r="B350" s="1"/>
      <c r="C350" s="1"/>
      <c r="D350" s="1"/>
      <c r="E350" s="1"/>
      <c r="F350" s="1"/>
      <c r="G350" s="1"/>
      <c r="H350" s="1"/>
      <c r="I350" s="111"/>
      <c r="J350" s="1"/>
      <c r="K350" s="1"/>
      <c r="L350" s="1"/>
      <c r="M350" s="1"/>
      <c r="N350" s="1"/>
      <c r="O350" s="1"/>
      <c r="P350" s="1"/>
    </row>
    <row r="351" spans="1:16" x14ac:dyDescent="0.25">
      <c r="A351" s="1"/>
      <c r="B351" s="1"/>
      <c r="C351" s="1"/>
      <c r="D351" s="1"/>
      <c r="E351" s="1"/>
      <c r="F351" s="1"/>
      <c r="G351" s="1"/>
      <c r="H351" s="1"/>
      <c r="I351" s="111"/>
      <c r="J351" s="1"/>
      <c r="K351" s="1"/>
      <c r="L351" s="1"/>
      <c r="M351" s="1"/>
      <c r="N351" s="1"/>
      <c r="O351" s="1"/>
      <c r="P351" s="1"/>
    </row>
    <row r="352" spans="1:16" x14ac:dyDescent="0.25">
      <c r="A352" s="1"/>
      <c r="B352" s="1"/>
      <c r="C352" s="1"/>
      <c r="D352" s="1"/>
      <c r="E352" s="1"/>
      <c r="F352" s="1"/>
      <c r="G352" s="1"/>
      <c r="H352" s="1"/>
      <c r="I352" s="111"/>
      <c r="J352" s="1"/>
      <c r="K352" s="1"/>
      <c r="L352" s="1"/>
      <c r="M352" s="1"/>
      <c r="N352" s="1"/>
      <c r="O352" s="1"/>
      <c r="P352" s="1"/>
    </row>
    <row r="353" spans="1:16" x14ac:dyDescent="0.25">
      <c r="A353" s="1"/>
      <c r="B353" s="1"/>
      <c r="C353" s="1"/>
      <c r="D353" s="1"/>
      <c r="E353" s="1"/>
      <c r="F353" s="1"/>
      <c r="G353" s="1"/>
      <c r="H353" s="1"/>
      <c r="I353" s="111"/>
      <c r="J353" s="1"/>
      <c r="K353" s="1"/>
      <c r="L353" s="1"/>
      <c r="M353" s="1"/>
      <c r="N353" s="1"/>
      <c r="O353" s="1"/>
      <c r="P353" s="1"/>
    </row>
    <row r="354" spans="1:16" x14ac:dyDescent="0.25">
      <c r="A354" s="1"/>
      <c r="B354" s="1"/>
      <c r="C354" s="1"/>
      <c r="D354" s="1"/>
      <c r="E354" s="1"/>
      <c r="F354" s="1"/>
      <c r="G354" s="1"/>
      <c r="H354" s="1"/>
      <c r="I354" s="111"/>
      <c r="J354" s="1"/>
      <c r="K354" s="1"/>
      <c r="L354" s="1"/>
      <c r="M354" s="1"/>
      <c r="N354" s="1"/>
      <c r="O354" s="1"/>
      <c r="P354" s="1"/>
    </row>
    <row r="355" spans="1:16" x14ac:dyDescent="0.25">
      <c r="A355" s="1"/>
      <c r="B355" s="1"/>
      <c r="C355" s="1"/>
      <c r="D355" s="1"/>
      <c r="E355" s="1"/>
      <c r="F355" s="1"/>
      <c r="G355" s="1"/>
      <c r="H355" s="1"/>
      <c r="I355" s="111"/>
      <c r="J355" s="1"/>
      <c r="K355" s="1"/>
      <c r="L355" s="1"/>
      <c r="M355" s="1"/>
      <c r="N355" s="1"/>
      <c r="O355" s="1"/>
      <c r="P355" s="1"/>
    </row>
    <row r="356" spans="1:16" x14ac:dyDescent="0.25">
      <c r="A356" s="1"/>
      <c r="B356" s="1"/>
      <c r="C356" s="1"/>
      <c r="D356" s="1"/>
      <c r="E356" s="1"/>
      <c r="F356" s="1"/>
      <c r="G356" s="1"/>
      <c r="H356" s="1"/>
      <c r="I356" s="111"/>
      <c r="J356" s="1"/>
      <c r="K356" s="1"/>
      <c r="L356" s="1"/>
      <c r="M356" s="1"/>
      <c r="N356" s="1"/>
      <c r="O356" s="1"/>
      <c r="P356" s="1"/>
    </row>
    <row r="357" spans="1:16" x14ac:dyDescent="0.25">
      <c r="A357" s="1"/>
      <c r="B357" s="1"/>
      <c r="C357" s="1"/>
      <c r="D357" s="1"/>
      <c r="E357" s="1"/>
      <c r="F357" s="1"/>
      <c r="G357" s="1"/>
      <c r="H357" s="1"/>
      <c r="I357" s="111"/>
      <c r="J357" s="1"/>
      <c r="K357" s="1"/>
      <c r="L357" s="1"/>
      <c r="M357" s="1"/>
      <c r="N357" s="1"/>
      <c r="O357" s="1"/>
      <c r="P357" s="1"/>
    </row>
    <row r="358" spans="1:16" x14ac:dyDescent="0.25">
      <c r="A358" s="1"/>
      <c r="B358" s="1"/>
      <c r="C358" s="1"/>
      <c r="D358" s="1"/>
      <c r="E358" s="1"/>
      <c r="F358" s="1"/>
      <c r="G358" s="1"/>
      <c r="H358" s="1"/>
      <c r="I358" s="111"/>
      <c r="J358" s="1"/>
      <c r="K358" s="1"/>
      <c r="L358" s="1"/>
      <c r="M358" s="1"/>
      <c r="N358" s="1"/>
      <c r="O358" s="1"/>
      <c r="P358" s="1"/>
    </row>
    <row r="359" spans="1:16" x14ac:dyDescent="0.25">
      <c r="A359" s="1"/>
      <c r="B359" s="1"/>
      <c r="C359" s="1"/>
      <c r="D359" s="1"/>
      <c r="E359" s="1"/>
      <c r="F359" s="1"/>
      <c r="G359" s="1"/>
      <c r="H359" s="1"/>
      <c r="I359" s="111"/>
      <c r="J359" s="1"/>
      <c r="K359" s="1"/>
      <c r="L359" s="1"/>
      <c r="M359" s="1"/>
      <c r="N359" s="1"/>
      <c r="O359" s="1"/>
      <c r="P359" s="1"/>
    </row>
    <row r="360" spans="1:16" x14ac:dyDescent="0.25">
      <c r="A360" s="1"/>
      <c r="B360" s="1"/>
      <c r="C360" s="1"/>
      <c r="D360" s="1"/>
      <c r="E360" s="1"/>
      <c r="F360" s="1"/>
      <c r="G360" s="1"/>
      <c r="H360" s="1"/>
      <c r="I360" s="111"/>
      <c r="J360" s="1"/>
      <c r="K360" s="1"/>
      <c r="L360" s="1"/>
      <c r="M360" s="1"/>
      <c r="N360" s="1"/>
      <c r="O360" s="1"/>
      <c r="P360" s="1"/>
    </row>
    <row r="361" spans="1:16" x14ac:dyDescent="0.25">
      <c r="A361" s="1"/>
      <c r="B361" s="1"/>
      <c r="C361" s="1"/>
      <c r="D361" s="1"/>
      <c r="E361" s="1"/>
      <c r="F361" s="1"/>
      <c r="G361" s="1"/>
      <c r="H361" s="1"/>
      <c r="I361" s="111"/>
      <c r="J361" s="1"/>
      <c r="K361" s="1"/>
      <c r="L361" s="1"/>
      <c r="M361" s="1"/>
      <c r="N361" s="1"/>
      <c r="O361" s="1"/>
      <c r="P361" s="1"/>
    </row>
    <row r="362" spans="1:16" x14ac:dyDescent="0.25">
      <c r="A362" s="1"/>
      <c r="B362" s="1"/>
      <c r="C362" s="1"/>
      <c r="D362" s="1"/>
      <c r="E362" s="1"/>
      <c r="F362" s="1"/>
      <c r="G362" s="1"/>
      <c r="H362" s="1"/>
      <c r="I362" s="111"/>
      <c r="J362" s="1"/>
      <c r="K362" s="1"/>
      <c r="L362" s="1"/>
      <c r="M362" s="1"/>
      <c r="N362" s="1"/>
      <c r="O362" s="1"/>
      <c r="P362" s="1"/>
    </row>
    <row r="363" spans="1:16" x14ac:dyDescent="0.25">
      <c r="A363" s="1"/>
      <c r="B363" s="1"/>
      <c r="C363" s="1"/>
      <c r="D363" s="1"/>
      <c r="E363" s="1"/>
      <c r="F363" s="1"/>
      <c r="G363" s="1"/>
      <c r="H363" s="1"/>
      <c r="I363" s="111"/>
      <c r="J363" s="1"/>
      <c r="K363" s="1"/>
      <c r="L363" s="1"/>
      <c r="M363" s="1"/>
      <c r="N363" s="1"/>
      <c r="O363" s="1"/>
      <c r="P363" s="1"/>
    </row>
    <row r="364" spans="1:16" x14ac:dyDescent="0.25">
      <c r="A364" s="1"/>
      <c r="B364" s="1"/>
      <c r="C364" s="1"/>
      <c r="D364" s="1"/>
      <c r="E364" s="1"/>
      <c r="F364" s="1"/>
      <c r="G364" s="1"/>
      <c r="H364" s="1"/>
      <c r="I364" s="111"/>
      <c r="J364" s="1"/>
      <c r="K364" s="1"/>
      <c r="L364" s="1"/>
      <c r="M364" s="1"/>
      <c r="N364" s="1"/>
      <c r="O364" s="1"/>
      <c r="P364" s="1"/>
    </row>
    <row r="365" spans="1:16" x14ac:dyDescent="0.25">
      <c r="A365" s="1"/>
      <c r="B365" s="1"/>
      <c r="C365" s="1"/>
      <c r="D365" s="1"/>
      <c r="E365" s="1"/>
      <c r="F365" s="1"/>
      <c r="G365" s="1"/>
      <c r="H365" s="1"/>
      <c r="I365" s="111"/>
      <c r="J365" s="1"/>
      <c r="K365" s="1"/>
      <c r="L365" s="1"/>
      <c r="M365" s="1"/>
      <c r="N365" s="1"/>
      <c r="O365" s="1"/>
      <c r="P365" s="1"/>
    </row>
    <row r="366" spans="1:16" x14ac:dyDescent="0.25">
      <c r="A366" s="1"/>
      <c r="B366" s="1"/>
      <c r="C366" s="1"/>
      <c r="D366" s="1"/>
      <c r="E366" s="1"/>
      <c r="F366" s="1"/>
      <c r="G366" s="1"/>
      <c r="H366" s="1"/>
      <c r="I366" s="111"/>
      <c r="J366" s="1"/>
      <c r="K366" s="1"/>
      <c r="L366" s="1"/>
      <c r="M366" s="1"/>
      <c r="N366" s="1"/>
      <c r="O366" s="1"/>
      <c r="P366" s="1"/>
    </row>
    <row r="367" spans="1:16" x14ac:dyDescent="0.25">
      <c r="A367" s="1"/>
      <c r="B367" s="1"/>
      <c r="C367" s="1"/>
      <c r="D367" s="1"/>
      <c r="E367" s="1"/>
      <c r="F367" s="1"/>
      <c r="G367" s="1"/>
      <c r="H367" s="1"/>
      <c r="I367" s="111"/>
      <c r="J367" s="1"/>
      <c r="K367" s="1"/>
      <c r="L367" s="1"/>
      <c r="M367" s="1"/>
      <c r="N367" s="1"/>
      <c r="O367" s="1"/>
      <c r="P367" s="1"/>
    </row>
    <row r="368" spans="1:16" x14ac:dyDescent="0.25">
      <c r="A368" s="1"/>
      <c r="B368" s="1"/>
      <c r="C368" s="1"/>
      <c r="D368" s="1"/>
      <c r="E368" s="1"/>
      <c r="F368" s="1"/>
      <c r="G368" s="1"/>
      <c r="H368" s="1"/>
      <c r="I368" s="111"/>
      <c r="J368" s="1"/>
      <c r="K368" s="1"/>
      <c r="L368" s="1"/>
      <c r="M368" s="1"/>
      <c r="N368" s="1"/>
      <c r="O368" s="1"/>
      <c r="P368" s="1"/>
    </row>
    <row r="369" spans="1:16" x14ac:dyDescent="0.25">
      <c r="A369" s="1"/>
      <c r="B369" s="1"/>
      <c r="C369" s="1"/>
      <c r="D369" s="1"/>
      <c r="E369" s="1"/>
      <c r="F369" s="1"/>
      <c r="G369" s="1"/>
      <c r="H369" s="1"/>
      <c r="I369" s="111"/>
      <c r="J369" s="1"/>
      <c r="K369" s="1"/>
      <c r="L369" s="1"/>
      <c r="M369" s="1"/>
      <c r="N369" s="1"/>
      <c r="O369" s="1"/>
      <c r="P369" s="1"/>
    </row>
    <row r="370" spans="1:16" x14ac:dyDescent="0.25">
      <c r="A370" s="1"/>
      <c r="B370" s="1"/>
      <c r="C370" s="1"/>
      <c r="D370" s="1"/>
      <c r="E370" s="1"/>
      <c r="F370" s="1"/>
      <c r="G370" s="1"/>
      <c r="H370" s="1"/>
      <c r="I370" s="111"/>
      <c r="J370" s="1"/>
      <c r="K370" s="1"/>
      <c r="L370" s="1"/>
      <c r="M370" s="1"/>
      <c r="N370" s="1"/>
      <c r="O370" s="1"/>
      <c r="P370" s="1"/>
    </row>
    <row r="371" spans="1:16" x14ac:dyDescent="0.25">
      <c r="A371" s="1"/>
      <c r="B371" s="1"/>
      <c r="C371" s="1"/>
      <c r="D371" s="1"/>
      <c r="E371" s="1"/>
      <c r="F371" s="1"/>
      <c r="G371" s="1"/>
      <c r="H371" s="1"/>
      <c r="I371" s="111"/>
      <c r="J371" s="1"/>
      <c r="K371" s="1"/>
      <c r="L371" s="1"/>
      <c r="M371" s="1"/>
      <c r="N371" s="1"/>
      <c r="O371" s="1"/>
      <c r="P371" s="1"/>
    </row>
    <row r="372" spans="1:16" x14ac:dyDescent="0.25">
      <c r="A372" s="1"/>
      <c r="B372" s="1"/>
      <c r="C372" s="1"/>
      <c r="D372" s="1"/>
      <c r="E372" s="1"/>
      <c r="F372" s="1"/>
      <c r="G372" s="1"/>
      <c r="H372" s="1"/>
      <c r="I372" s="111"/>
      <c r="J372" s="1"/>
      <c r="K372" s="1"/>
      <c r="L372" s="1"/>
      <c r="M372" s="1"/>
      <c r="N372" s="1"/>
      <c r="O372" s="1"/>
      <c r="P372" s="1"/>
    </row>
    <row r="373" spans="1:16" x14ac:dyDescent="0.25">
      <c r="A373" s="1"/>
      <c r="B373" s="1"/>
      <c r="C373" s="1"/>
      <c r="D373" s="1"/>
      <c r="E373" s="1"/>
      <c r="F373" s="1"/>
      <c r="G373" s="1"/>
      <c r="H373" s="1"/>
      <c r="I373" s="111"/>
      <c r="J373" s="1"/>
      <c r="K373" s="1"/>
      <c r="L373" s="1"/>
      <c r="M373" s="1"/>
      <c r="N373" s="1"/>
      <c r="O373" s="1"/>
      <c r="P373" s="1"/>
    </row>
    <row r="374" spans="1:16" x14ac:dyDescent="0.25">
      <c r="A374" s="1"/>
      <c r="B374" s="1"/>
      <c r="C374" s="1"/>
      <c r="D374" s="1"/>
      <c r="E374" s="1"/>
      <c r="F374" s="1"/>
      <c r="G374" s="1"/>
      <c r="H374" s="1"/>
      <c r="I374" s="111"/>
      <c r="J374" s="1"/>
      <c r="K374" s="1"/>
      <c r="L374" s="1"/>
      <c r="M374" s="1"/>
      <c r="N374" s="1"/>
      <c r="O374" s="1"/>
      <c r="P374" s="1"/>
    </row>
    <row r="375" spans="1:16" x14ac:dyDescent="0.25">
      <c r="A375" s="1"/>
      <c r="B375" s="1"/>
      <c r="C375" s="1"/>
      <c r="D375" s="1"/>
      <c r="E375" s="1"/>
      <c r="F375" s="1"/>
      <c r="G375" s="1"/>
      <c r="H375" s="1"/>
      <c r="I375" s="111"/>
      <c r="J375" s="1"/>
      <c r="K375" s="1"/>
      <c r="L375" s="1"/>
      <c r="M375" s="1"/>
      <c r="N375" s="1"/>
      <c r="O375" s="1"/>
      <c r="P375" s="1"/>
    </row>
    <row r="376" spans="1:16" x14ac:dyDescent="0.25">
      <c r="A376" s="1"/>
      <c r="B376" s="1"/>
      <c r="C376" s="1"/>
      <c r="D376" s="1"/>
      <c r="E376" s="1"/>
      <c r="F376" s="1"/>
      <c r="G376" s="1"/>
      <c r="H376" s="1"/>
      <c r="I376" s="111"/>
      <c r="J376" s="1"/>
      <c r="K376" s="1"/>
      <c r="L376" s="1"/>
      <c r="M376" s="1"/>
      <c r="N376" s="1"/>
      <c r="O376" s="1"/>
      <c r="P376" s="1"/>
    </row>
    <row r="377" spans="1:16" x14ac:dyDescent="0.25">
      <c r="A377" s="1"/>
      <c r="B377" s="1"/>
      <c r="C377" s="1"/>
      <c r="D377" s="1"/>
      <c r="E377" s="1"/>
      <c r="F377" s="1"/>
      <c r="G377" s="1"/>
      <c r="H377" s="1"/>
      <c r="I377" s="111"/>
      <c r="J377" s="1"/>
      <c r="K377" s="1"/>
      <c r="L377" s="1"/>
      <c r="M377" s="1"/>
      <c r="N377" s="1"/>
      <c r="O377" s="1"/>
      <c r="P377" s="1"/>
    </row>
    <row r="378" spans="1:16" x14ac:dyDescent="0.25">
      <c r="A378" s="1"/>
      <c r="B378" s="1"/>
      <c r="C378" s="1"/>
      <c r="D378" s="1"/>
      <c r="E378" s="1"/>
      <c r="F378" s="1"/>
      <c r="G378" s="1"/>
      <c r="H378" s="1"/>
      <c r="I378" s="111"/>
      <c r="J378" s="1"/>
      <c r="K378" s="1"/>
      <c r="L378" s="1"/>
      <c r="M378" s="1"/>
      <c r="N378" s="1"/>
      <c r="O378" s="1"/>
      <c r="P378" s="1"/>
    </row>
    <row r="379" spans="1:16" x14ac:dyDescent="0.25">
      <c r="A379" s="1"/>
      <c r="B379" s="1"/>
      <c r="C379" s="1"/>
      <c r="D379" s="1"/>
      <c r="E379" s="1"/>
      <c r="F379" s="1"/>
      <c r="G379" s="1"/>
      <c r="H379" s="1"/>
      <c r="I379" s="111"/>
      <c r="J379" s="1"/>
      <c r="K379" s="1"/>
      <c r="L379" s="1"/>
      <c r="M379" s="1"/>
      <c r="N379" s="1"/>
      <c r="O379" s="1"/>
      <c r="P379" s="1"/>
    </row>
    <row r="380" spans="1:16" x14ac:dyDescent="0.25">
      <c r="A380" s="1"/>
      <c r="B380" s="1"/>
      <c r="C380" s="1"/>
      <c r="D380" s="1"/>
      <c r="E380" s="1"/>
      <c r="F380" s="1"/>
      <c r="G380" s="1"/>
      <c r="H380" s="1"/>
      <c r="I380" s="111"/>
      <c r="J380" s="1"/>
      <c r="K380" s="1"/>
      <c r="L380" s="1"/>
      <c r="M380" s="1"/>
      <c r="N380" s="1"/>
      <c r="O380" s="1"/>
      <c r="P380" s="1"/>
    </row>
    <row r="381" spans="1:16" x14ac:dyDescent="0.25">
      <c r="A381" s="1"/>
      <c r="B381" s="1"/>
      <c r="C381" s="1"/>
      <c r="D381" s="1"/>
      <c r="E381" s="1"/>
      <c r="F381" s="1"/>
      <c r="G381" s="1"/>
      <c r="H381" s="1"/>
      <c r="I381" s="111"/>
      <c r="J381" s="1"/>
      <c r="K381" s="1"/>
      <c r="L381" s="1"/>
      <c r="M381" s="1"/>
      <c r="N381" s="1"/>
      <c r="O381" s="1"/>
      <c r="P381" s="1"/>
    </row>
    <row r="382" spans="1:16" x14ac:dyDescent="0.25">
      <c r="A382" s="1"/>
      <c r="B382" s="1"/>
      <c r="C382" s="1"/>
      <c r="D382" s="1"/>
      <c r="E382" s="1"/>
      <c r="F382" s="1"/>
      <c r="G382" s="1"/>
      <c r="H382" s="1"/>
      <c r="I382" s="111"/>
      <c r="J382" s="1"/>
      <c r="K382" s="1"/>
      <c r="L382" s="1"/>
      <c r="M382" s="1"/>
      <c r="N382" s="1"/>
      <c r="O382" s="1"/>
      <c r="P382" s="1"/>
    </row>
    <row r="383" spans="1:16" x14ac:dyDescent="0.25">
      <c r="A383" s="1"/>
      <c r="B383" s="1"/>
      <c r="C383" s="1"/>
      <c r="D383" s="1"/>
      <c r="E383" s="1"/>
      <c r="F383" s="1"/>
      <c r="G383" s="1"/>
      <c r="H383" s="1"/>
      <c r="I383" s="111"/>
      <c r="J383" s="1"/>
      <c r="K383" s="1"/>
      <c r="L383" s="1"/>
      <c r="M383" s="1"/>
      <c r="N383" s="1"/>
      <c r="O383" s="1"/>
      <c r="P383" s="1"/>
    </row>
    <row r="384" spans="1:16" x14ac:dyDescent="0.25">
      <c r="A384" s="1"/>
      <c r="B384" s="1"/>
      <c r="C384" s="1"/>
      <c r="D384" s="1"/>
      <c r="E384" s="1"/>
      <c r="F384" s="1"/>
      <c r="G384" s="1"/>
      <c r="H384" s="1"/>
      <c r="I384" s="111"/>
      <c r="J384" s="1"/>
      <c r="K384" s="1"/>
      <c r="L384" s="1"/>
      <c r="M384" s="1"/>
      <c r="N384" s="1"/>
      <c r="O384" s="1"/>
      <c r="P384" s="1"/>
    </row>
    <row r="385" spans="1:16" x14ac:dyDescent="0.25">
      <c r="A385" s="1"/>
      <c r="B385" s="1"/>
      <c r="C385" s="1"/>
      <c r="D385" s="1"/>
      <c r="E385" s="1"/>
      <c r="F385" s="1"/>
      <c r="G385" s="1"/>
      <c r="H385" s="1"/>
      <c r="I385" s="111"/>
      <c r="J385" s="1"/>
      <c r="K385" s="1"/>
      <c r="L385" s="1"/>
      <c r="M385" s="1"/>
      <c r="N385" s="1"/>
      <c r="O385" s="1"/>
      <c r="P385" s="1"/>
    </row>
    <row r="386" spans="1:16" x14ac:dyDescent="0.25">
      <c r="A386" s="1"/>
      <c r="B386" s="1"/>
      <c r="C386" s="1"/>
      <c r="D386" s="1"/>
      <c r="E386" s="1"/>
      <c r="F386" s="1"/>
      <c r="G386" s="1"/>
      <c r="H386" s="1"/>
      <c r="I386" s="111"/>
      <c r="J386" s="1"/>
      <c r="K386" s="1"/>
      <c r="L386" s="1"/>
      <c r="M386" s="1"/>
      <c r="N386" s="1"/>
      <c r="O386" s="1"/>
      <c r="P386" s="1"/>
    </row>
    <row r="387" spans="1:16" x14ac:dyDescent="0.25">
      <c r="A387" s="1"/>
      <c r="B387" s="1"/>
      <c r="C387" s="1"/>
      <c r="D387" s="1"/>
      <c r="E387" s="1"/>
      <c r="F387" s="1"/>
      <c r="G387" s="1"/>
      <c r="H387" s="1"/>
      <c r="I387" s="111"/>
      <c r="J387" s="1"/>
      <c r="K387" s="1"/>
      <c r="L387" s="1"/>
      <c r="M387" s="1"/>
      <c r="N387" s="1"/>
      <c r="O387" s="1"/>
      <c r="P387" s="1"/>
    </row>
    <row r="388" spans="1:16" x14ac:dyDescent="0.25">
      <c r="A388" s="1"/>
      <c r="B388" s="1"/>
      <c r="C388" s="1"/>
      <c r="D388" s="1"/>
      <c r="E388" s="1"/>
      <c r="F388" s="1"/>
      <c r="G388" s="1"/>
      <c r="H388" s="1"/>
      <c r="I388" s="111"/>
      <c r="J388" s="1"/>
      <c r="K388" s="1"/>
      <c r="L388" s="1"/>
      <c r="M388" s="1"/>
      <c r="N388" s="1"/>
      <c r="O388" s="1"/>
      <c r="P388" s="1"/>
    </row>
    <row r="389" spans="1:16" x14ac:dyDescent="0.25">
      <c r="A389" s="1"/>
      <c r="B389" s="1"/>
      <c r="C389" s="1"/>
      <c r="D389" s="1"/>
      <c r="E389" s="1"/>
      <c r="F389" s="1"/>
      <c r="G389" s="1"/>
      <c r="H389" s="1"/>
      <c r="I389" s="111"/>
      <c r="J389" s="1"/>
      <c r="K389" s="1"/>
      <c r="L389" s="1"/>
      <c r="M389" s="1"/>
      <c r="N389" s="1"/>
      <c r="O389" s="1"/>
      <c r="P389" s="1"/>
    </row>
    <row r="390" spans="1:16" x14ac:dyDescent="0.25">
      <c r="A390" s="1"/>
      <c r="B390" s="1"/>
      <c r="C390" s="1"/>
      <c r="D390" s="1"/>
      <c r="E390" s="1"/>
      <c r="F390" s="1"/>
      <c r="G390" s="1"/>
      <c r="H390" s="1"/>
      <c r="I390" s="111"/>
      <c r="J390" s="1"/>
      <c r="K390" s="1"/>
      <c r="L390" s="1"/>
      <c r="M390" s="1"/>
      <c r="N390" s="1"/>
      <c r="O390" s="1"/>
      <c r="P390" s="1"/>
    </row>
    <row r="391" spans="1:16" x14ac:dyDescent="0.25">
      <c r="A391" s="1"/>
      <c r="B391" s="1"/>
      <c r="C391" s="1"/>
      <c r="D391" s="1"/>
      <c r="E391" s="1"/>
      <c r="F391" s="1"/>
      <c r="G391" s="1"/>
      <c r="H391" s="1"/>
      <c r="I391" s="111"/>
      <c r="J391" s="1"/>
      <c r="K391" s="1"/>
      <c r="L391" s="1"/>
      <c r="M391" s="1"/>
      <c r="N391" s="1"/>
      <c r="O391" s="1"/>
      <c r="P391" s="1"/>
    </row>
    <row r="392" spans="1:16" x14ac:dyDescent="0.25">
      <c r="A392" s="1"/>
      <c r="B392" s="1"/>
      <c r="C392" s="1"/>
      <c r="D392" s="1"/>
      <c r="E392" s="1"/>
      <c r="F392" s="1"/>
      <c r="G392" s="1"/>
      <c r="H392" s="1"/>
      <c r="I392" s="111"/>
      <c r="J392" s="1"/>
      <c r="K392" s="1"/>
      <c r="L392" s="1"/>
      <c r="M392" s="1"/>
      <c r="N392" s="1"/>
      <c r="O392" s="1"/>
      <c r="P392" s="1"/>
    </row>
    <row r="393" spans="1:16" x14ac:dyDescent="0.25">
      <c r="A393" s="1"/>
      <c r="B393" s="1"/>
      <c r="C393" s="1"/>
      <c r="D393" s="1"/>
      <c r="E393" s="1"/>
      <c r="F393" s="1"/>
      <c r="G393" s="1"/>
      <c r="H393" s="1"/>
      <c r="I393" s="111"/>
      <c r="J393" s="1"/>
      <c r="K393" s="1"/>
      <c r="L393" s="1"/>
      <c r="M393" s="1"/>
      <c r="N393" s="1"/>
      <c r="O393" s="1"/>
      <c r="P393" s="1"/>
    </row>
    <row r="394" spans="1:16" x14ac:dyDescent="0.25">
      <c r="A394" s="1"/>
      <c r="B394" s="1"/>
      <c r="C394" s="1"/>
      <c r="D394" s="1"/>
      <c r="E394" s="1"/>
      <c r="F394" s="1"/>
      <c r="G394" s="1"/>
      <c r="H394" s="1"/>
      <c r="I394" s="111"/>
      <c r="J394" s="1"/>
      <c r="K394" s="1"/>
      <c r="L394" s="1"/>
      <c r="M394" s="1"/>
      <c r="N394" s="1"/>
      <c r="O394" s="1"/>
      <c r="P394" s="1"/>
    </row>
    <row r="395" spans="1:16" x14ac:dyDescent="0.25">
      <c r="A395" s="1"/>
      <c r="B395" s="1"/>
      <c r="C395" s="1"/>
      <c r="D395" s="1"/>
      <c r="E395" s="1"/>
      <c r="F395" s="1"/>
      <c r="G395" s="1"/>
      <c r="H395" s="1"/>
      <c r="I395" s="111"/>
      <c r="J395" s="1"/>
      <c r="K395" s="1"/>
      <c r="L395" s="1"/>
      <c r="M395" s="1"/>
      <c r="N395" s="1"/>
      <c r="O395" s="1"/>
      <c r="P395" s="1"/>
    </row>
    <row r="396" spans="1:16" x14ac:dyDescent="0.25">
      <c r="A396" s="1"/>
      <c r="B396" s="1"/>
      <c r="C396" s="1"/>
      <c r="D396" s="1"/>
      <c r="E396" s="1"/>
      <c r="F396" s="1"/>
      <c r="G396" s="1"/>
      <c r="H396" s="1"/>
      <c r="I396" s="111"/>
      <c r="J396" s="1"/>
      <c r="K396" s="1"/>
      <c r="L396" s="1"/>
      <c r="M396" s="1"/>
      <c r="N396" s="1"/>
      <c r="O396" s="1"/>
      <c r="P396" s="1"/>
    </row>
    <row r="397" spans="1:16" x14ac:dyDescent="0.25">
      <c r="A397" s="1"/>
      <c r="B397" s="1"/>
      <c r="C397" s="1"/>
      <c r="D397" s="1"/>
      <c r="E397" s="1"/>
      <c r="F397" s="1"/>
      <c r="G397" s="1"/>
      <c r="H397" s="1"/>
      <c r="I397" s="111"/>
      <c r="J397" s="1"/>
      <c r="K397" s="1"/>
      <c r="L397" s="1"/>
      <c r="M397" s="1"/>
      <c r="N397" s="1"/>
      <c r="O397" s="1"/>
      <c r="P397" s="1"/>
    </row>
    <row r="398" spans="1:16" x14ac:dyDescent="0.25">
      <c r="A398" s="1"/>
      <c r="B398" s="1"/>
      <c r="C398" s="1"/>
      <c r="D398" s="1"/>
      <c r="E398" s="1"/>
      <c r="F398" s="1"/>
      <c r="G398" s="1"/>
      <c r="H398" s="1"/>
      <c r="I398" s="111"/>
      <c r="J398" s="1"/>
      <c r="K398" s="1"/>
      <c r="L398" s="1"/>
      <c r="M398" s="1"/>
      <c r="N398" s="1"/>
      <c r="O398" s="1"/>
      <c r="P398" s="1"/>
    </row>
    <row r="399" spans="1:16" x14ac:dyDescent="0.25">
      <c r="A399" s="1"/>
      <c r="B399" s="1"/>
      <c r="C399" s="1"/>
      <c r="D399" s="1"/>
      <c r="E399" s="1"/>
      <c r="F399" s="1"/>
      <c r="G399" s="1"/>
      <c r="H399" s="1"/>
      <c r="I399" s="111"/>
      <c r="J399" s="1"/>
      <c r="K399" s="1"/>
      <c r="L399" s="1"/>
      <c r="M399" s="1"/>
      <c r="N399" s="1"/>
      <c r="O399" s="1"/>
      <c r="P399" s="1"/>
    </row>
    <row r="400" spans="1:16" x14ac:dyDescent="0.25">
      <c r="A400" s="1"/>
      <c r="B400" s="1"/>
      <c r="C400" s="1"/>
      <c r="D400" s="1"/>
      <c r="E400" s="1"/>
      <c r="F400" s="1"/>
      <c r="G400" s="1"/>
      <c r="H400" s="1"/>
      <c r="I400" s="111"/>
      <c r="J400" s="1"/>
      <c r="K400" s="1"/>
      <c r="L400" s="1"/>
      <c r="M400" s="1"/>
      <c r="N400" s="1"/>
      <c r="O400" s="1"/>
      <c r="P400" s="1"/>
    </row>
    <row r="401" spans="1:16" x14ac:dyDescent="0.25">
      <c r="A401" s="1"/>
      <c r="B401" s="1"/>
      <c r="C401" s="1"/>
      <c r="D401" s="1"/>
      <c r="E401" s="1"/>
      <c r="F401" s="1"/>
      <c r="G401" s="1"/>
      <c r="H401" s="1"/>
      <c r="I401" s="111"/>
      <c r="J401" s="1"/>
      <c r="K401" s="1"/>
      <c r="L401" s="1"/>
      <c r="M401" s="1"/>
      <c r="N401" s="1"/>
      <c r="O401" s="1"/>
      <c r="P401" s="1"/>
    </row>
    <row r="402" spans="1:16" x14ac:dyDescent="0.25">
      <c r="A402" s="1"/>
      <c r="B402" s="1"/>
      <c r="C402" s="1"/>
      <c r="D402" s="1"/>
      <c r="E402" s="1"/>
      <c r="F402" s="1"/>
      <c r="G402" s="1"/>
      <c r="H402" s="1"/>
      <c r="I402" s="111"/>
      <c r="J402" s="1"/>
      <c r="K402" s="1"/>
      <c r="L402" s="1"/>
      <c r="M402" s="1"/>
      <c r="N402" s="1"/>
      <c r="O402" s="1"/>
      <c r="P402" s="1"/>
    </row>
    <row r="403" spans="1:16" x14ac:dyDescent="0.25">
      <c r="A403" s="1"/>
      <c r="B403" s="1"/>
      <c r="C403" s="1"/>
      <c r="D403" s="1"/>
      <c r="E403" s="1"/>
      <c r="F403" s="1"/>
      <c r="G403" s="1"/>
      <c r="H403" s="1"/>
      <c r="I403" s="111"/>
      <c r="J403" s="1"/>
      <c r="K403" s="1"/>
      <c r="L403" s="1"/>
      <c r="M403" s="1"/>
      <c r="N403" s="1"/>
      <c r="O403" s="1"/>
      <c r="P403" s="1"/>
    </row>
    <row r="404" spans="1:16" x14ac:dyDescent="0.25">
      <c r="A404" s="1"/>
      <c r="B404" s="1"/>
      <c r="C404" s="1"/>
      <c r="D404" s="1"/>
      <c r="E404" s="1"/>
      <c r="F404" s="1"/>
      <c r="G404" s="1"/>
      <c r="H404" s="1"/>
      <c r="I404" s="111"/>
      <c r="J404" s="1"/>
      <c r="K404" s="1"/>
      <c r="L404" s="1"/>
      <c r="M404" s="1"/>
      <c r="N404" s="1"/>
      <c r="O404" s="1"/>
      <c r="P404" s="1"/>
    </row>
    <row r="405" spans="1:16" x14ac:dyDescent="0.25">
      <c r="A405" s="1"/>
      <c r="B405" s="1"/>
      <c r="C405" s="1"/>
      <c r="D405" s="1"/>
      <c r="E405" s="1"/>
      <c r="F405" s="1"/>
      <c r="G405" s="1"/>
      <c r="H405" s="1"/>
      <c r="I405" s="111"/>
      <c r="J405" s="1"/>
      <c r="K405" s="1"/>
      <c r="L405" s="1"/>
      <c r="M405" s="1"/>
      <c r="N405" s="1"/>
      <c r="O405" s="1"/>
      <c r="P405" s="1"/>
    </row>
    <row r="406" spans="1:16" x14ac:dyDescent="0.25">
      <c r="A406" s="1"/>
      <c r="B406" s="1"/>
      <c r="C406" s="1"/>
      <c r="D406" s="1"/>
      <c r="E406" s="1"/>
      <c r="F406" s="1"/>
      <c r="G406" s="1"/>
      <c r="H406" s="1"/>
      <c r="I406" s="111"/>
      <c r="J406" s="1"/>
      <c r="K406" s="1"/>
      <c r="L406" s="1"/>
      <c r="M406" s="1"/>
      <c r="N406" s="1"/>
      <c r="O406" s="1"/>
      <c r="P406" s="1"/>
    </row>
    <row r="407" spans="1:16" x14ac:dyDescent="0.25">
      <c r="A407" s="1"/>
      <c r="B407" s="1"/>
      <c r="C407" s="1"/>
      <c r="D407" s="1"/>
      <c r="E407" s="1"/>
      <c r="F407" s="1"/>
      <c r="G407" s="1"/>
      <c r="H407" s="1"/>
      <c r="I407" s="111"/>
      <c r="J407" s="1"/>
      <c r="K407" s="1"/>
      <c r="L407" s="1"/>
      <c r="M407" s="1"/>
      <c r="N407" s="1"/>
      <c r="O407" s="1"/>
      <c r="P407" s="1"/>
    </row>
    <row r="408" spans="1:16" x14ac:dyDescent="0.25">
      <c r="A408" s="1"/>
      <c r="B408" s="1"/>
      <c r="C408" s="1"/>
      <c r="D408" s="1"/>
      <c r="E408" s="1"/>
      <c r="F408" s="1"/>
      <c r="G408" s="1"/>
      <c r="H408" s="1"/>
      <c r="I408" s="111"/>
      <c r="J408" s="1"/>
      <c r="K408" s="1"/>
      <c r="L408" s="1"/>
      <c r="M408" s="1"/>
      <c r="N408" s="1"/>
      <c r="O408" s="1"/>
      <c r="P408" s="1"/>
    </row>
    <row r="409" spans="1:16" x14ac:dyDescent="0.25">
      <c r="A409" s="1"/>
      <c r="B409" s="1"/>
      <c r="C409" s="1"/>
      <c r="D409" s="1"/>
      <c r="E409" s="1"/>
      <c r="F409" s="1"/>
      <c r="G409" s="1"/>
      <c r="H409" s="1"/>
      <c r="I409" s="111"/>
      <c r="J409" s="1"/>
      <c r="K409" s="1"/>
      <c r="L409" s="1"/>
      <c r="M409" s="1"/>
      <c r="N409" s="1"/>
      <c r="O409" s="1"/>
      <c r="P409" s="1"/>
    </row>
    <row r="410" spans="1:16" x14ac:dyDescent="0.25">
      <c r="A410" s="1"/>
      <c r="B410" s="1"/>
      <c r="C410" s="1"/>
      <c r="D410" s="1"/>
      <c r="E410" s="1"/>
      <c r="F410" s="1"/>
      <c r="G410" s="1"/>
      <c r="H410" s="1"/>
      <c r="I410" s="111"/>
      <c r="J410" s="1"/>
      <c r="K410" s="1"/>
      <c r="L410" s="1"/>
      <c r="M410" s="1"/>
      <c r="N410" s="1"/>
      <c r="O410" s="1"/>
      <c r="P410" s="1"/>
    </row>
    <row r="411" spans="1:16" x14ac:dyDescent="0.25">
      <c r="A411" s="1"/>
      <c r="B411" s="1"/>
      <c r="C411" s="1"/>
      <c r="D411" s="1"/>
      <c r="E411" s="1"/>
      <c r="F411" s="1"/>
      <c r="G411" s="1"/>
      <c r="H411" s="1"/>
      <c r="I411" s="111"/>
      <c r="J411" s="1"/>
      <c r="K411" s="1"/>
      <c r="L411" s="1"/>
      <c r="M411" s="1"/>
      <c r="N411" s="1"/>
      <c r="O411" s="1"/>
      <c r="P411" s="1"/>
    </row>
    <row r="412" spans="1:16" x14ac:dyDescent="0.25">
      <c r="A412" s="1"/>
      <c r="B412" s="1"/>
      <c r="C412" s="1"/>
      <c r="D412" s="1"/>
      <c r="E412" s="1"/>
      <c r="F412" s="1"/>
      <c r="G412" s="1"/>
      <c r="H412" s="1"/>
      <c r="I412" s="111"/>
      <c r="J412" s="1"/>
      <c r="K412" s="1"/>
      <c r="L412" s="1"/>
      <c r="M412" s="1"/>
      <c r="N412" s="1"/>
      <c r="O412" s="1"/>
      <c r="P412" s="1"/>
    </row>
    <row r="413" spans="1:16" x14ac:dyDescent="0.25">
      <c r="A413" s="1"/>
      <c r="B413" s="1"/>
      <c r="C413" s="1"/>
      <c r="D413" s="1"/>
      <c r="E413" s="1"/>
      <c r="F413" s="1"/>
      <c r="G413" s="1"/>
      <c r="H413" s="1"/>
      <c r="I413" s="111"/>
      <c r="J413" s="1"/>
      <c r="K413" s="1"/>
      <c r="L413" s="1"/>
      <c r="M413" s="1"/>
      <c r="N413" s="1"/>
      <c r="O413" s="1"/>
      <c r="P413" s="1"/>
    </row>
    <row r="414" spans="1:16" x14ac:dyDescent="0.25">
      <c r="A414" s="1"/>
      <c r="B414" s="1"/>
      <c r="C414" s="1"/>
      <c r="D414" s="1"/>
      <c r="E414" s="1"/>
      <c r="F414" s="1"/>
      <c r="G414" s="1"/>
      <c r="H414" s="1"/>
      <c r="I414" s="111"/>
      <c r="J414" s="1"/>
      <c r="K414" s="1"/>
      <c r="L414" s="1"/>
      <c r="M414" s="1"/>
      <c r="N414" s="1"/>
      <c r="O414" s="1"/>
      <c r="P414" s="1"/>
    </row>
    <row r="415" spans="1:16" x14ac:dyDescent="0.25">
      <c r="A415" s="1"/>
      <c r="B415" s="1"/>
      <c r="C415" s="1"/>
      <c r="D415" s="1"/>
      <c r="E415" s="1"/>
      <c r="F415" s="1"/>
      <c r="G415" s="1"/>
      <c r="H415" s="1"/>
      <c r="I415" s="111"/>
      <c r="J415" s="1"/>
      <c r="K415" s="1"/>
      <c r="L415" s="1"/>
      <c r="M415" s="1"/>
      <c r="N415" s="1"/>
      <c r="O415" s="1"/>
      <c r="P415" s="1"/>
    </row>
    <row r="416" spans="1:16" x14ac:dyDescent="0.25">
      <c r="A416" s="1"/>
      <c r="B416" s="1"/>
      <c r="C416" s="1"/>
      <c r="D416" s="1"/>
      <c r="E416" s="1"/>
      <c r="F416" s="1"/>
      <c r="G416" s="1"/>
      <c r="H416" s="1"/>
      <c r="I416" s="111"/>
      <c r="J416" s="1"/>
      <c r="K416" s="1"/>
      <c r="L416" s="1"/>
      <c r="M416" s="1"/>
      <c r="N416" s="1"/>
      <c r="O416" s="1"/>
      <c r="P416" s="1"/>
    </row>
    <row r="417" spans="1:16" x14ac:dyDescent="0.25">
      <c r="A417" s="1"/>
      <c r="B417" s="1"/>
      <c r="C417" s="1"/>
      <c r="D417" s="1"/>
      <c r="E417" s="1"/>
      <c r="F417" s="1"/>
      <c r="G417" s="1"/>
      <c r="H417" s="1"/>
      <c r="I417" s="111"/>
      <c r="J417" s="1"/>
      <c r="K417" s="1"/>
      <c r="L417" s="1"/>
      <c r="M417" s="1"/>
      <c r="N417" s="1"/>
      <c r="O417" s="1"/>
      <c r="P417" s="1"/>
    </row>
    <row r="418" spans="1:16" x14ac:dyDescent="0.25">
      <c r="A418" s="1"/>
      <c r="B418" s="1"/>
      <c r="C418" s="1"/>
      <c r="D418" s="1"/>
      <c r="E418" s="1"/>
      <c r="F418" s="1"/>
      <c r="G418" s="1"/>
      <c r="H418" s="1"/>
      <c r="I418" s="111"/>
      <c r="J418" s="1"/>
      <c r="K418" s="1"/>
      <c r="L418" s="1"/>
      <c r="M418" s="1"/>
      <c r="N418" s="1"/>
      <c r="O418" s="1"/>
      <c r="P418" s="1"/>
    </row>
    <row r="419" spans="1:16" x14ac:dyDescent="0.25">
      <c r="A419" s="1"/>
      <c r="B419" s="1"/>
      <c r="C419" s="1"/>
      <c r="D419" s="1"/>
      <c r="E419" s="1"/>
      <c r="F419" s="1"/>
      <c r="G419" s="1"/>
      <c r="H419" s="1"/>
      <c r="I419" s="111"/>
      <c r="J419" s="1"/>
      <c r="K419" s="1"/>
      <c r="L419" s="1"/>
      <c r="M419" s="1"/>
      <c r="N419" s="1"/>
      <c r="O419" s="1"/>
      <c r="P419" s="1"/>
    </row>
    <row r="420" spans="1:16" x14ac:dyDescent="0.25">
      <c r="A420" s="1"/>
      <c r="B420" s="1"/>
      <c r="C420" s="1"/>
      <c r="D420" s="1"/>
      <c r="E420" s="1"/>
      <c r="F420" s="1"/>
      <c r="G420" s="1"/>
      <c r="H420" s="1"/>
      <c r="I420" s="111"/>
      <c r="J420" s="1"/>
      <c r="K420" s="1"/>
      <c r="L420" s="1"/>
      <c r="M420" s="1"/>
      <c r="N420" s="1"/>
      <c r="O420" s="1"/>
      <c r="P420" s="1"/>
    </row>
    <row r="421" spans="1:16" x14ac:dyDescent="0.25">
      <c r="A421" s="1"/>
      <c r="B421" s="1"/>
      <c r="C421" s="1"/>
      <c r="D421" s="1"/>
      <c r="E421" s="1"/>
      <c r="F421" s="1"/>
      <c r="G421" s="1"/>
      <c r="H421" s="1"/>
      <c r="I421" s="111"/>
      <c r="J421" s="1"/>
      <c r="K421" s="1"/>
      <c r="L421" s="1"/>
      <c r="M421" s="1"/>
      <c r="N421" s="1"/>
      <c r="O421" s="1"/>
      <c r="P421" s="1"/>
    </row>
    <row r="422" spans="1:16" x14ac:dyDescent="0.25">
      <c r="A422" s="1"/>
      <c r="B422" s="1"/>
      <c r="C422" s="1"/>
      <c r="D422" s="1"/>
      <c r="E422" s="1"/>
      <c r="F422" s="1"/>
      <c r="G422" s="1"/>
      <c r="H422" s="1"/>
      <c r="I422" s="111"/>
      <c r="J422" s="1"/>
      <c r="K422" s="1"/>
      <c r="L422" s="1"/>
      <c r="M422" s="1"/>
      <c r="N422" s="1"/>
      <c r="O422" s="1"/>
      <c r="P422" s="1"/>
    </row>
    <row r="423" spans="1:16" x14ac:dyDescent="0.25">
      <c r="A423" s="1"/>
      <c r="B423" s="1"/>
      <c r="C423" s="1"/>
      <c r="D423" s="1"/>
      <c r="E423" s="1"/>
      <c r="F423" s="1"/>
      <c r="G423" s="1"/>
      <c r="H423" s="1"/>
      <c r="I423" s="111"/>
      <c r="J423" s="1"/>
      <c r="K423" s="1"/>
      <c r="L423" s="1"/>
      <c r="M423" s="1"/>
      <c r="N423" s="1"/>
      <c r="O423" s="1"/>
      <c r="P423" s="1"/>
    </row>
    <row r="424" spans="1:16" x14ac:dyDescent="0.25">
      <c r="A424" s="1"/>
      <c r="B424" s="1"/>
      <c r="C424" s="1"/>
      <c r="D424" s="1"/>
      <c r="E424" s="1"/>
      <c r="F424" s="1"/>
      <c r="G424" s="1"/>
      <c r="H424" s="1"/>
      <c r="I424" s="111"/>
      <c r="J424" s="1"/>
      <c r="K424" s="1"/>
      <c r="L424" s="1"/>
      <c r="M424" s="1"/>
      <c r="N424" s="1"/>
      <c r="O424" s="1"/>
      <c r="P424" s="1"/>
    </row>
    <row r="425" spans="1:16" x14ac:dyDescent="0.25">
      <c r="A425" s="1"/>
      <c r="B425" s="1"/>
      <c r="C425" s="1"/>
      <c r="D425" s="1"/>
      <c r="E425" s="1"/>
      <c r="F425" s="1"/>
      <c r="G425" s="1"/>
      <c r="H425" s="1"/>
      <c r="I425" s="111"/>
      <c r="J425" s="1"/>
      <c r="K425" s="1"/>
      <c r="L425" s="1"/>
      <c r="M425" s="1"/>
      <c r="N425" s="1"/>
      <c r="O425" s="1"/>
      <c r="P425" s="1"/>
    </row>
    <row r="426" spans="1:16" x14ac:dyDescent="0.25">
      <c r="A426" s="1"/>
      <c r="B426" s="1"/>
      <c r="C426" s="1"/>
      <c r="D426" s="1"/>
      <c r="E426" s="1"/>
      <c r="F426" s="1"/>
      <c r="G426" s="1"/>
      <c r="H426" s="1"/>
      <c r="I426" s="111"/>
      <c r="J426" s="1"/>
      <c r="K426" s="1"/>
      <c r="L426" s="1"/>
      <c r="M426" s="1"/>
      <c r="N426" s="1"/>
      <c r="O426" s="1"/>
      <c r="P426" s="1"/>
    </row>
    <row r="427" spans="1:16" x14ac:dyDescent="0.25">
      <c r="A427" s="1"/>
      <c r="B427" s="1"/>
      <c r="C427" s="1"/>
      <c r="D427" s="1"/>
      <c r="E427" s="1"/>
      <c r="F427" s="1"/>
      <c r="G427" s="1"/>
      <c r="H427" s="1"/>
      <c r="I427" s="111"/>
      <c r="J427" s="1"/>
      <c r="K427" s="1"/>
      <c r="L427" s="1"/>
      <c r="M427" s="1"/>
      <c r="N427" s="1"/>
      <c r="O427" s="1"/>
      <c r="P427" s="1"/>
    </row>
    <row r="428" spans="1:16" x14ac:dyDescent="0.25">
      <c r="A428" s="1"/>
      <c r="B428" s="1"/>
      <c r="C428" s="1"/>
      <c r="D428" s="1"/>
      <c r="E428" s="1"/>
      <c r="F428" s="1"/>
      <c r="G428" s="1"/>
      <c r="H428" s="1"/>
      <c r="I428" s="111"/>
      <c r="J428" s="1"/>
      <c r="K428" s="1"/>
      <c r="L428" s="1"/>
      <c r="M428" s="1"/>
      <c r="N428" s="1"/>
      <c r="O428" s="1"/>
      <c r="P428" s="1"/>
    </row>
    <row r="429" spans="1:16" x14ac:dyDescent="0.25">
      <c r="A429" s="1"/>
      <c r="B429" s="1"/>
      <c r="C429" s="1"/>
      <c r="D429" s="1"/>
      <c r="E429" s="1"/>
      <c r="F429" s="1"/>
      <c r="G429" s="1"/>
      <c r="H429" s="1"/>
      <c r="I429" s="111"/>
      <c r="J429" s="1"/>
      <c r="K429" s="1"/>
      <c r="L429" s="1"/>
      <c r="M429" s="1"/>
      <c r="N429" s="1"/>
      <c r="O429" s="1"/>
      <c r="P429" s="1"/>
    </row>
    <row r="430" spans="1:16" x14ac:dyDescent="0.25">
      <c r="A430" s="1"/>
      <c r="B430" s="1"/>
      <c r="C430" s="1"/>
      <c r="D430" s="1"/>
      <c r="E430" s="1"/>
      <c r="F430" s="1"/>
      <c r="G430" s="1"/>
      <c r="H430" s="1"/>
      <c r="I430" s="111"/>
      <c r="J430" s="1"/>
      <c r="K430" s="1"/>
      <c r="L430" s="1"/>
      <c r="M430" s="1"/>
      <c r="N430" s="1"/>
      <c r="O430" s="1"/>
      <c r="P430" s="1"/>
    </row>
    <row r="431" spans="1:16" x14ac:dyDescent="0.25">
      <c r="A431" s="1"/>
      <c r="B431" s="1"/>
      <c r="C431" s="1"/>
      <c r="D431" s="1"/>
      <c r="E431" s="1"/>
      <c r="F431" s="1"/>
      <c r="G431" s="1"/>
      <c r="H431" s="1"/>
      <c r="I431" s="111"/>
      <c r="J431" s="1"/>
      <c r="K431" s="1"/>
      <c r="L431" s="1"/>
      <c r="M431" s="1"/>
      <c r="N431" s="1"/>
      <c r="O431" s="1"/>
      <c r="P431" s="1"/>
    </row>
    <row r="432" spans="1:16" x14ac:dyDescent="0.25">
      <c r="A432" s="1"/>
      <c r="B432" s="1"/>
      <c r="C432" s="1"/>
      <c r="D432" s="1"/>
      <c r="E432" s="1"/>
      <c r="F432" s="1"/>
      <c r="G432" s="1"/>
      <c r="H432" s="1"/>
      <c r="I432" s="111"/>
      <c r="J432" s="1"/>
      <c r="K432" s="1"/>
      <c r="L432" s="1"/>
      <c r="M432" s="1"/>
      <c r="N432" s="1"/>
      <c r="O432" s="1"/>
      <c r="P432" s="1"/>
    </row>
    <row r="433" spans="1:16" x14ac:dyDescent="0.25">
      <c r="A433" s="1"/>
      <c r="B433" s="1"/>
      <c r="C433" s="1"/>
      <c r="D433" s="1"/>
      <c r="E433" s="1"/>
      <c r="F433" s="1"/>
      <c r="G433" s="1"/>
      <c r="H433" s="1"/>
      <c r="I433" s="111"/>
      <c r="J433" s="1"/>
      <c r="K433" s="1"/>
      <c r="L433" s="1"/>
      <c r="M433" s="1"/>
      <c r="N433" s="1"/>
      <c r="O433" s="1"/>
      <c r="P433" s="1"/>
    </row>
    <row r="434" spans="1:16" x14ac:dyDescent="0.25">
      <c r="A434" s="1"/>
      <c r="B434" s="1"/>
      <c r="C434" s="1"/>
      <c r="D434" s="1"/>
      <c r="E434" s="1"/>
      <c r="F434" s="1"/>
      <c r="G434" s="1"/>
      <c r="H434" s="1"/>
      <c r="I434" s="111"/>
      <c r="J434" s="1"/>
      <c r="K434" s="1"/>
      <c r="L434" s="1"/>
      <c r="M434" s="1"/>
      <c r="N434" s="1"/>
      <c r="O434" s="1"/>
      <c r="P434" s="1"/>
    </row>
    <row r="435" spans="1:16" x14ac:dyDescent="0.25">
      <c r="A435" s="1"/>
      <c r="B435" s="1"/>
      <c r="C435" s="1"/>
      <c r="D435" s="1"/>
      <c r="E435" s="1"/>
      <c r="F435" s="1"/>
      <c r="G435" s="1"/>
      <c r="H435" s="1"/>
      <c r="I435" s="111"/>
      <c r="J435" s="1"/>
      <c r="K435" s="1"/>
      <c r="L435" s="1"/>
      <c r="M435" s="1"/>
      <c r="N435" s="1"/>
      <c r="O435" s="1"/>
      <c r="P435" s="1"/>
    </row>
    <row r="436" spans="1:16" x14ac:dyDescent="0.25">
      <c r="A436" s="1"/>
      <c r="B436" s="1"/>
      <c r="C436" s="1"/>
      <c r="D436" s="1"/>
      <c r="E436" s="1"/>
      <c r="F436" s="1"/>
      <c r="G436" s="1"/>
      <c r="H436" s="1"/>
      <c r="I436" s="111"/>
      <c r="J436" s="1"/>
      <c r="K436" s="1"/>
      <c r="L436" s="1"/>
      <c r="M436" s="1"/>
      <c r="N436" s="1"/>
      <c r="O436" s="1"/>
      <c r="P436" s="1"/>
    </row>
    <row r="437" spans="1:16" x14ac:dyDescent="0.25">
      <c r="A437" s="1"/>
      <c r="B437" s="1"/>
      <c r="C437" s="1"/>
      <c r="D437" s="1"/>
      <c r="E437" s="1"/>
      <c r="F437" s="1"/>
      <c r="G437" s="1"/>
      <c r="H437" s="1"/>
      <c r="I437" s="111"/>
      <c r="J437" s="1"/>
      <c r="K437" s="1"/>
      <c r="L437" s="1"/>
      <c r="M437" s="1"/>
      <c r="N437" s="1"/>
      <c r="O437" s="1"/>
      <c r="P437" s="1"/>
    </row>
    <row r="438" spans="1:16" x14ac:dyDescent="0.25">
      <c r="A438" s="1"/>
      <c r="B438" s="1"/>
      <c r="C438" s="1"/>
      <c r="D438" s="1"/>
      <c r="E438" s="1"/>
      <c r="F438" s="1"/>
      <c r="G438" s="1"/>
      <c r="H438" s="1"/>
      <c r="I438" s="111"/>
      <c r="J438" s="1"/>
      <c r="K438" s="1"/>
      <c r="L438" s="1"/>
      <c r="M438" s="1"/>
      <c r="N438" s="1"/>
      <c r="O438" s="1"/>
      <c r="P438" s="1"/>
    </row>
    <row r="439" spans="1:16" x14ac:dyDescent="0.25">
      <c r="A439" s="1"/>
      <c r="B439" s="1"/>
      <c r="C439" s="1"/>
      <c r="D439" s="1"/>
      <c r="E439" s="1"/>
      <c r="F439" s="1"/>
      <c r="G439" s="1"/>
      <c r="H439" s="1"/>
      <c r="I439" s="111"/>
      <c r="J439" s="1"/>
      <c r="K439" s="1"/>
      <c r="L439" s="1"/>
      <c r="M439" s="1"/>
      <c r="N439" s="1"/>
      <c r="O439" s="1"/>
      <c r="P439" s="1"/>
    </row>
    <row r="440" spans="1:16" x14ac:dyDescent="0.25">
      <c r="A440" s="1"/>
      <c r="B440" s="1"/>
      <c r="C440" s="1"/>
      <c r="D440" s="1"/>
      <c r="E440" s="1"/>
      <c r="F440" s="1"/>
      <c r="G440" s="1"/>
      <c r="H440" s="1"/>
      <c r="I440" s="111"/>
      <c r="J440" s="1"/>
      <c r="K440" s="1"/>
      <c r="L440" s="1"/>
      <c r="M440" s="1"/>
      <c r="N440" s="1"/>
      <c r="O440" s="1"/>
      <c r="P440" s="1"/>
    </row>
    <row r="441" spans="1:16" x14ac:dyDescent="0.25">
      <c r="A441" s="1"/>
      <c r="B441" s="1"/>
      <c r="C441" s="1"/>
      <c r="D441" s="1"/>
      <c r="E441" s="1"/>
      <c r="F441" s="1"/>
      <c r="G441" s="1"/>
      <c r="H441" s="1"/>
      <c r="I441" s="111"/>
      <c r="J441" s="1"/>
      <c r="K441" s="1"/>
      <c r="L441" s="1"/>
      <c r="M441" s="1"/>
      <c r="N441" s="1"/>
      <c r="O441" s="1"/>
      <c r="P441" s="1"/>
    </row>
    <row r="442" spans="1:16" x14ac:dyDescent="0.25">
      <c r="A442" s="1"/>
      <c r="B442" s="1"/>
      <c r="C442" s="1"/>
      <c r="D442" s="1"/>
      <c r="E442" s="1"/>
      <c r="F442" s="1"/>
      <c r="G442" s="1"/>
      <c r="H442" s="1"/>
      <c r="I442" s="111"/>
      <c r="J442" s="1"/>
      <c r="K442" s="1"/>
      <c r="L442" s="1"/>
      <c r="M442" s="1"/>
      <c r="N442" s="1"/>
      <c r="O442" s="1"/>
      <c r="P442" s="1"/>
    </row>
    <row r="443" spans="1:16" x14ac:dyDescent="0.25">
      <c r="A443" s="1"/>
      <c r="B443" s="1"/>
      <c r="C443" s="1"/>
      <c r="D443" s="1"/>
      <c r="E443" s="1"/>
      <c r="F443" s="1"/>
      <c r="G443" s="1"/>
      <c r="H443" s="1"/>
      <c r="I443" s="111"/>
      <c r="J443" s="1"/>
      <c r="K443" s="1"/>
      <c r="L443" s="1"/>
      <c r="M443" s="1"/>
      <c r="N443" s="1"/>
      <c r="O443" s="1"/>
      <c r="P443" s="1"/>
    </row>
    <row r="444" spans="1:16" x14ac:dyDescent="0.25">
      <c r="A444" s="1"/>
      <c r="B444" s="1"/>
      <c r="C444" s="1"/>
      <c r="D444" s="1"/>
      <c r="E444" s="1"/>
      <c r="F444" s="1"/>
      <c r="G444" s="1"/>
      <c r="H444" s="1"/>
      <c r="I444" s="111"/>
      <c r="J444" s="1"/>
      <c r="K444" s="1"/>
      <c r="L444" s="1"/>
      <c r="M444" s="1"/>
      <c r="N444" s="1"/>
      <c r="O444" s="1"/>
      <c r="P444" s="1"/>
    </row>
    <row r="445" spans="1:16" x14ac:dyDescent="0.25">
      <c r="A445" s="1"/>
      <c r="B445" s="1"/>
      <c r="C445" s="1"/>
      <c r="D445" s="1"/>
      <c r="E445" s="1"/>
      <c r="F445" s="1"/>
      <c r="G445" s="1"/>
      <c r="H445" s="1"/>
      <c r="I445" s="111"/>
      <c r="J445" s="1"/>
      <c r="K445" s="1"/>
      <c r="L445" s="1"/>
      <c r="M445" s="1"/>
      <c r="N445" s="1"/>
      <c r="O445" s="1"/>
      <c r="P445" s="1"/>
    </row>
    <row r="446" spans="1:16" x14ac:dyDescent="0.25">
      <c r="A446" s="1"/>
      <c r="B446" s="1"/>
      <c r="C446" s="1"/>
      <c r="D446" s="1"/>
      <c r="E446" s="1"/>
      <c r="F446" s="1"/>
      <c r="G446" s="1"/>
      <c r="H446" s="1"/>
      <c r="I446" s="111"/>
      <c r="J446" s="1"/>
      <c r="K446" s="1"/>
      <c r="L446" s="1"/>
      <c r="M446" s="1"/>
      <c r="N446" s="1"/>
      <c r="O446" s="1"/>
      <c r="P446" s="1"/>
    </row>
    <row r="447" spans="1:16" x14ac:dyDescent="0.25">
      <c r="A447" s="1"/>
      <c r="B447" s="1"/>
      <c r="C447" s="1"/>
      <c r="D447" s="1"/>
      <c r="E447" s="1"/>
      <c r="F447" s="1"/>
      <c r="G447" s="1"/>
      <c r="H447" s="1"/>
      <c r="I447" s="111"/>
      <c r="J447" s="1"/>
      <c r="K447" s="1"/>
      <c r="L447" s="1"/>
      <c r="M447" s="1"/>
      <c r="N447" s="1"/>
      <c r="O447" s="1"/>
      <c r="P447" s="1"/>
    </row>
    <row r="448" spans="1:16" x14ac:dyDescent="0.25">
      <c r="A448" s="1"/>
      <c r="B448" s="1"/>
      <c r="C448" s="1"/>
      <c r="D448" s="1"/>
      <c r="E448" s="1"/>
      <c r="F448" s="1"/>
      <c r="G448" s="1"/>
      <c r="H448" s="1"/>
      <c r="I448" s="111"/>
      <c r="J448" s="1"/>
      <c r="K448" s="1"/>
      <c r="L448" s="1"/>
      <c r="M448" s="1"/>
      <c r="N448" s="1"/>
      <c r="O448" s="1"/>
      <c r="P448" s="1"/>
    </row>
    <row r="449" spans="1:16" x14ac:dyDescent="0.25">
      <c r="A449" s="1"/>
      <c r="B449" s="1"/>
      <c r="C449" s="1"/>
      <c r="D449" s="1"/>
      <c r="E449" s="1"/>
      <c r="F449" s="1"/>
      <c r="G449" s="1"/>
      <c r="H449" s="1"/>
      <c r="I449" s="111"/>
      <c r="J449" s="1"/>
      <c r="K449" s="1"/>
      <c r="L449" s="1"/>
      <c r="M449" s="1"/>
      <c r="N449" s="1"/>
      <c r="O449" s="1"/>
      <c r="P449" s="1"/>
    </row>
    <row r="450" spans="1:16" x14ac:dyDescent="0.25">
      <c r="A450" s="1"/>
      <c r="B450" s="1"/>
      <c r="C450" s="1"/>
      <c r="D450" s="1"/>
      <c r="E450" s="1"/>
      <c r="F450" s="1"/>
      <c r="G450" s="1"/>
      <c r="H450" s="1"/>
      <c r="I450" s="111"/>
      <c r="J450" s="1"/>
      <c r="K450" s="1"/>
      <c r="L450" s="1"/>
      <c r="M450" s="1"/>
      <c r="N450" s="1"/>
      <c r="O450" s="1"/>
      <c r="P450" s="1"/>
    </row>
    <row r="451" spans="1:16" x14ac:dyDescent="0.25">
      <c r="A451" s="1"/>
      <c r="B451" s="1"/>
      <c r="C451" s="1"/>
      <c r="D451" s="1"/>
      <c r="E451" s="1"/>
      <c r="F451" s="1"/>
      <c r="G451" s="1"/>
      <c r="H451" s="1"/>
      <c r="I451" s="111"/>
      <c r="J451" s="1"/>
      <c r="K451" s="1"/>
      <c r="L451" s="1"/>
      <c r="M451" s="1"/>
      <c r="N451" s="1"/>
      <c r="O451" s="1"/>
      <c r="P451" s="1"/>
    </row>
    <row r="452" spans="1:16" x14ac:dyDescent="0.25">
      <c r="A452" s="1"/>
      <c r="B452" s="1"/>
      <c r="C452" s="1"/>
      <c r="D452" s="1"/>
      <c r="E452" s="1"/>
      <c r="F452" s="1"/>
      <c r="G452" s="1"/>
      <c r="H452" s="1"/>
      <c r="I452" s="111"/>
      <c r="J452" s="1"/>
      <c r="K452" s="1"/>
      <c r="L452" s="1"/>
      <c r="M452" s="1"/>
      <c r="N452" s="1"/>
      <c r="O452" s="1"/>
      <c r="P452" s="1"/>
    </row>
    <row r="453" spans="1:16" x14ac:dyDescent="0.25">
      <c r="A453" s="1"/>
      <c r="B453" s="1"/>
      <c r="C453" s="1"/>
      <c r="D453" s="1"/>
      <c r="E453" s="1"/>
      <c r="F453" s="1"/>
      <c r="G453" s="1"/>
      <c r="H453" s="1"/>
      <c r="I453" s="111"/>
      <c r="J453" s="1"/>
      <c r="K453" s="1"/>
      <c r="L453" s="1"/>
      <c r="M453" s="1"/>
      <c r="N453" s="1"/>
      <c r="O453" s="1"/>
      <c r="P453" s="1"/>
    </row>
    <row r="454" spans="1:16" x14ac:dyDescent="0.25">
      <c r="A454" s="1"/>
      <c r="B454" s="1"/>
      <c r="C454" s="1"/>
      <c r="D454" s="1"/>
      <c r="E454" s="1"/>
      <c r="F454" s="1"/>
      <c r="G454" s="1"/>
      <c r="H454" s="1"/>
      <c r="I454" s="111"/>
      <c r="J454" s="1"/>
      <c r="K454" s="1"/>
      <c r="L454" s="1"/>
      <c r="M454" s="1"/>
      <c r="N454" s="1"/>
      <c r="O454" s="1"/>
      <c r="P454" s="1"/>
    </row>
    <row r="455" spans="1:16" x14ac:dyDescent="0.25">
      <c r="A455" s="1"/>
      <c r="B455" s="1"/>
      <c r="C455" s="1"/>
      <c r="D455" s="1"/>
      <c r="E455" s="1"/>
      <c r="F455" s="1"/>
      <c r="G455" s="1"/>
      <c r="H455" s="1"/>
      <c r="I455" s="111"/>
      <c r="J455" s="1"/>
      <c r="K455" s="1"/>
      <c r="L455" s="1"/>
      <c r="M455" s="1"/>
      <c r="N455" s="1"/>
      <c r="O455" s="1"/>
      <c r="P455" s="1"/>
    </row>
    <row r="456" spans="1:16" x14ac:dyDescent="0.25">
      <c r="A456" s="1"/>
      <c r="B456" s="1"/>
      <c r="C456" s="1"/>
      <c r="D456" s="1"/>
      <c r="E456" s="1"/>
      <c r="F456" s="1"/>
      <c r="G456" s="1"/>
      <c r="H456" s="1"/>
      <c r="I456" s="111"/>
      <c r="J456" s="1"/>
      <c r="K456" s="1"/>
      <c r="L456" s="1"/>
      <c r="M456" s="1"/>
      <c r="N456" s="1"/>
      <c r="O456" s="1"/>
      <c r="P456" s="1"/>
    </row>
    <row r="457" spans="1:16" x14ac:dyDescent="0.25">
      <c r="A457" s="1"/>
      <c r="B457" s="1"/>
      <c r="C457" s="1"/>
      <c r="D457" s="1"/>
      <c r="E457" s="1"/>
      <c r="F457" s="1"/>
      <c r="G457" s="1"/>
      <c r="H457" s="1"/>
      <c r="I457" s="111"/>
      <c r="J457" s="1"/>
      <c r="K457" s="1"/>
      <c r="L457" s="1"/>
      <c r="M457" s="1"/>
      <c r="N457" s="1"/>
      <c r="O457" s="1"/>
      <c r="P457" s="1"/>
    </row>
    <row r="458" spans="1:16" x14ac:dyDescent="0.25">
      <c r="A458" s="1"/>
      <c r="B458" s="1"/>
      <c r="C458" s="1"/>
      <c r="D458" s="1"/>
      <c r="E458" s="1"/>
      <c r="F458" s="1"/>
      <c r="G458" s="1"/>
      <c r="H458" s="1"/>
      <c r="I458" s="111"/>
      <c r="J458" s="1"/>
      <c r="K458" s="1"/>
      <c r="L458" s="1"/>
      <c r="M458" s="1"/>
      <c r="N458" s="1"/>
      <c r="O458" s="1"/>
      <c r="P458" s="1"/>
    </row>
    <row r="459" spans="1:16" x14ac:dyDescent="0.25">
      <c r="A459" s="1"/>
      <c r="B459" s="1"/>
      <c r="C459" s="1"/>
      <c r="D459" s="1"/>
      <c r="E459" s="1"/>
      <c r="F459" s="1"/>
      <c r="G459" s="1"/>
      <c r="H459" s="1"/>
      <c r="I459" s="111"/>
      <c r="J459" s="1"/>
      <c r="K459" s="1"/>
      <c r="L459" s="1"/>
      <c r="M459" s="1"/>
      <c r="N459" s="1"/>
      <c r="O459" s="1"/>
      <c r="P459" s="1"/>
    </row>
    <row r="460" spans="1:16" x14ac:dyDescent="0.25">
      <c r="A460" s="1"/>
      <c r="B460" s="1"/>
      <c r="C460" s="1"/>
      <c r="D460" s="1"/>
      <c r="E460" s="1"/>
      <c r="F460" s="1"/>
      <c r="G460" s="1"/>
      <c r="H460" s="1"/>
      <c r="I460" s="111"/>
      <c r="J460" s="1"/>
      <c r="K460" s="1"/>
      <c r="L460" s="1"/>
      <c r="M460" s="1"/>
      <c r="N460" s="1"/>
      <c r="O460" s="1"/>
      <c r="P460" s="1"/>
    </row>
    <row r="461" spans="1:16" x14ac:dyDescent="0.25">
      <c r="A461" s="1"/>
      <c r="B461" s="1"/>
      <c r="C461" s="1"/>
      <c r="D461" s="1"/>
      <c r="E461" s="1"/>
      <c r="F461" s="1"/>
      <c r="G461" s="1"/>
      <c r="H461" s="1"/>
      <c r="I461" s="111"/>
      <c r="J461" s="1"/>
      <c r="K461" s="1"/>
      <c r="L461" s="1"/>
      <c r="M461" s="1"/>
      <c r="N461" s="1"/>
      <c r="O461" s="1"/>
      <c r="P461" s="1"/>
    </row>
    <row r="462" spans="1:16" x14ac:dyDescent="0.25">
      <c r="A462" s="1"/>
      <c r="B462" s="1"/>
      <c r="C462" s="1"/>
      <c r="D462" s="1"/>
      <c r="E462" s="1"/>
      <c r="F462" s="1"/>
      <c r="G462" s="1"/>
      <c r="H462" s="1"/>
      <c r="I462" s="111"/>
      <c r="J462" s="1"/>
      <c r="K462" s="1"/>
      <c r="L462" s="1"/>
      <c r="M462" s="1"/>
      <c r="N462" s="1"/>
      <c r="O462" s="1"/>
      <c r="P462" s="1"/>
    </row>
    <row r="463" spans="1:16" x14ac:dyDescent="0.25">
      <c r="A463" s="1"/>
      <c r="B463" s="1"/>
      <c r="C463" s="1"/>
      <c r="D463" s="1"/>
      <c r="E463" s="1"/>
      <c r="F463" s="1"/>
      <c r="G463" s="1"/>
      <c r="H463" s="1"/>
      <c r="I463" s="111"/>
      <c r="J463" s="1"/>
      <c r="K463" s="1"/>
      <c r="L463" s="1"/>
      <c r="M463" s="1"/>
      <c r="N463" s="1"/>
      <c r="O463" s="1"/>
      <c r="P463" s="1"/>
    </row>
    <row r="464" spans="1:16" x14ac:dyDescent="0.25">
      <c r="A464" s="1"/>
      <c r="B464" s="1"/>
      <c r="C464" s="1"/>
      <c r="D464" s="1"/>
      <c r="E464" s="1"/>
      <c r="F464" s="1"/>
      <c r="G464" s="1"/>
      <c r="H464" s="1"/>
      <c r="I464" s="111"/>
      <c r="J464" s="1"/>
      <c r="K464" s="1"/>
      <c r="L464" s="1"/>
      <c r="M464" s="1"/>
      <c r="N464" s="1"/>
      <c r="O464" s="1"/>
      <c r="P464" s="1"/>
    </row>
    <row r="465" spans="1:16" x14ac:dyDescent="0.25">
      <c r="A465" s="1"/>
      <c r="B465" s="1"/>
      <c r="C465" s="1"/>
      <c r="D465" s="1"/>
      <c r="E465" s="1"/>
      <c r="F465" s="1"/>
      <c r="G465" s="1"/>
      <c r="H465" s="1"/>
      <c r="I465" s="111"/>
      <c r="J465" s="1"/>
      <c r="K465" s="1"/>
      <c r="L465" s="1"/>
      <c r="M465" s="1"/>
      <c r="N465" s="1"/>
      <c r="O465" s="1"/>
      <c r="P465" s="1"/>
    </row>
    <row r="466" spans="1:16" x14ac:dyDescent="0.25">
      <c r="A466" s="1"/>
      <c r="B466" s="1"/>
      <c r="C466" s="1"/>
      <c r="D466" s="1"/>
      <c r="E466" s="1"/>
      <c r="F466" s="1"/>
      <c r="G466" s="1"/>
      <c r="H466" s="1"/>
      <c r="I466" s="111"/>
      <c r="J466" s="1"/>
      <c r="K466" s="1"/>
      <c r="L466" s="1"/>
      <c r="M466" s="1"/>
      <c r="N466" s="1"/>
      <c r="O466" s="1"/>
      <c r="P466" s="1"/>
    </row>
    <row r="467" spans="1:16" x14ac:dyDescent="0.25">
      <c r="A467" s="1"/>
      <c r="B467" s="1"/>
      <c r="C467" s="1"/>
      <c r="D467" s="1"/>
      <c r="E467" s="1"/>
      <c r="F467" s="1"/>
      <c r="G467" s="1"/>
      <c r="H467" s="1"/>
      <c r="I467" s="111"/>
      <c r="J467" s="1"/>
      <c r="K467" s="1"/>
      <c r="L467" s="1"/>
      <c r="M467" s="1"/>
      <c r="N467" s="1"/>
      <c r="O467" s="1"/>
      <c r="P467" s="1"/>
    </row>
    <row r="468" spans="1:16" x14ac:dyDescent="0.25">
      <c r="A468" s="1"/>
      <c r="B468" s="1"/>
      <c r="C468" s="1"/>
      <c r="D468" s="1"/>
      <c r="E468" s="1"/>
      <c r="F468" s="1"/>
      <c r="G468" s="1"/>
      <c r="H468" s="1"/>
      <c r="I468" s="111"/>
      <c r="J468" s="1"/>
      <c r="K468" s="1"/>
      <c r="L468" s="1"/>
      <c r="M468" s="1"/>
      <c r="N468" s="1"/>
      <c r="O468" s="1"/>
      <c r="P468" s="1"/>
    </row>
    <row r="469" spans="1:16" x14ac:dyDescent="0.25">
      <c r="A469" s="1"/>
      <c r="B469" s="1"/>
      <c r="C469" s="1"/>
      <c r="D469" s="1"/>
      <c r="E469" s="1"/>
      <c r="F469" s="1"/>
      <c r="G469" s="1"/>
      <c r="H469" s="1"/>
      <c r="I469" s="111"/>
      <c r="J469" s="1"/>
      <c r="K469" s="1"/>
      <c r="L469" s="1"/>
      <c r="M469" s="1"/>
      <c r="N469" s="1"/>
      <c r="O469" s="1"/>
      <c r="P469" s="1"/>
    </row>
    <row r="470" spans="1:16" x14ac:dyDescent="0.25">
      <c r="A470" s="1"/>
      <c r="B470" s="1"/>
      <c r="C470" s="1"/>
      <c r="D470" s="1"/>
      <c r="E470" s="1"/>
      <c r="F470" s="1"/>
      <c r="G470" s="1"/>
      <c r="H470" s="1"/>
      <c r="I470" s="111"/>
      <c r="J470" s="1"/>
      <c r="K470" s="1"/>
      <c r="L470" s="1"/>
      <c r="M470" s="1"/>
      <c r="N470" s="1"/>
      <c r="O470" s="1"/>
      <c r="P470" s="1"/>
    </row>
    <row r="471" spans="1:16" x14ac:dyDescent="0.25">
      <c r="A471" s="1"/>
      <c r="B471" s="1"/>
      <c r="C471" s="1"/>
      <c r="D471" s="1"/>
      <c r="E471" s="1"/>
      <c r="F471" s="1"/>
      <c r="G471" s="1"/>
      <c r="H471" s="1"/>
      <c r="I471" s="111"/>
      <c r="J471" s="1"/>
      <c r="K471" s="1"/>
      <c r="L471" s="1"/>
      <c r="M471" s="1"/>
      <c r="N471" s="1"/>
      <c r="O471" s="1"/>
      <c r="P471" s="1"/>
    </row>
    <row r="472" spans="1:16" x14ac:dyDescent="0.25">
      <c r="A472" s="1"/>
      <c r="B472" s="1"/>
      <c r="C472" s="1"/>
      <c r="D472" s="1"/>
      <c r="E472" s="1"/>
      <c r="F472" s="1"/>
      <c r="G472" s="1"/>
      <c r="H472" s="1"/>
      <c r="I472" s="111"/>
      <c r="J472" s="1"/>
      <c r="K472" s="1"/>
      <c r="L472" s="1"/>
      <c r="M472" s="1"/>
      <c r="N472" s="1"/>
      <c r="O472" s="1"/>
      <c r="P472" s="1"/>
    </row>
    <row r="473" spans="1:16" x14ac:dyDescent="0.25">
      <c r="A473" s="1"/>
      <c r="B473" s="1"/>
      <c r="C473" s="1"/>
      <c r="D473" s="1"/>
      <c r="E473" s="1"/>
      <c r="F473" s="1"/>
      <c r="G473" s="1"/>
      <c r="H473" s="1"/>
      <c r="I473" s="111"/>
      <c r="J473" s="1"/>
      <c r="K473" s="1"/>
      <c r="L473" s="1"/>
      <c r="M473" s="1"/>
      <c r="N473" s="1"/>
      <c r="O473" s="1"/>
      <c r="P473" s="1"/>
    </row>
    <row r="474" spans="1:16" x14ac:dyDescent="0.25">
      <c r="A474" s="1"/>
      <c r="B474" s="1"/>
      <c r="C474" s="1"/>
      <c r="D474" s="1"/>
      <c r="E474" s="1"/>
      <c r="F474" s="1"/>
      <c r="G474" s="1"/>
      <c r="H474" s="1"/>
      <c r="I474" s="111"/>
      <c r="J474" s="1"/>
      <c r="K474" s="1"/>
      <c r="L474" s="1"/>
      <c r="M474" s="1"/>
      <c r="N474" s="1"/>
      <c r="O474" s="1"/>
      <c r="P474" s="1"/>
    </row>
    <row r="475" spans="1:16" x14ac:dyDescent="0.25">
      <c r="A475" s="1"/>
      <c r="B475" s="1"/>
      <c r="C475" s="1"/>
      <c r="D475" s="1"/>
      <c r="E475" s="1"/>
      <c r="F475" s="1"/>
      <c r="G475" s="1"/>
      <c r="H475" s="1"/>
      <c r="I475" s="111"/>
      <c r="J475" s="1"/>
      <c r="K475" s="1"/>
      <c r="L475" s="1"/>
      <c r="M475" s="1"/>
      <c r="N475" s="1"/>
      <c r="O475" s="1"/>
      <c r="P475" s="1"/>
    </row>
    <row r="476" spans="1:16" x14ac:dyDescent="0.25">
      <c r="A476" s="1"/>
      <c r="B476" s="1"/>
      <c r="C476" s="1"/>
      <c r="D476" s="1"/>
      <c r="E476" s="1"/>
      <c r="F476" s="1"/>
      <c r="G476" s="1"/>
      <c r="H476" s="1"/>
      <c r="I476" s="111"/>
      <c r="J476" s="1"/>
      <c r="K476" s="1"/>
      <c r="L476" s="1"/>
      <c r="M476" s="1"/>
      <c r="N476" s="1"/>
      <c r="O476" s="1"/>
      <c r="P476" s="1"/>
    </row>
    <row r="477" spans="1:16" x14ac:dyDescent="0.25">
      <c r="A477" s="1"/>
      <c r="B477" s="1"/>
      <c r="C477" s="1"/>
      <c r="D477" s="1"/>
      <c r="E477" s="1"/>
      <c r="F477" s="1"/>
      <c r="G477" s="1"/>
      <c r="H477" s="1"/>
      <c r="I477" s="111"/>
      <c r="J477" s="1"/>
      <c r="K477" s="1"/>
      <c r="L477" s="1"/>
      <c r="M477" s="1"/>
      <c r="N477" s="1"/>
      <c r="O477" s="1"/>
      <c r="P477" s="1"/>
    </row>
    <row r="478" spans="1:16" x14ac:dyDescent="0.25">
      <c r="A478" s="1"/>
      <c r="B478" s="1"/>
      <c r="C478" s="1"/>
      <c r="D478" s="1"/>
      <c r="E478" s="1"/>
      <c r="F478" s="1"/>
      <c r="G478" s="1"/>
      <c r="H478" s="1"/>
      <c r="I478" s="111"/>
      <c r="J478" s="1"/>
      <c r="K478" s="1"/>
      <c r="L478" s="1"/>
      <c r="M478" s="1"/>
      <c r="N478" s="1"/>
      <c r="O478" s="1"/>
      <c r="P478" s="1"/>
    </row>
    <row r="479" spans="1:16" x14ac:dyDescent="0.25">
      <c r="A479" s="1"/>
      <c r="B479" s="1"/>
      <c r="C479" s="1"/>
      <c r="D479" s="1"/>
      <c r="E479" s="1"/>
      <c r="F479" s="1"/>
      <c r="G479" s="1"/>
      <c r="H479" s="1"/>
      <c r="I479" s="111"/>
      <c r="J479" s="1"/>
      <c r="K479" s="1"/>
      <c r="L479" s="1"/>
      <c r="M479" s="1"/>
      <c r="N479" s="1"/>
      <c r="O479" s="1"/>
      <c r="P479" s="1"/>
    </row>
    <row r="480" spans="1:16" x14ac:dyDescent="0.25">
      <c r="A480" s="1"/>
      <c r="B480" s="1"/>
      <c r="C480" s="1"/>
      <c r="D480" s="1"/>
      <c r="E480" s="1"/>
      <c r="F480" s="1"/>
      <c r="G480" s="1"/>
      <c r="H480" s="1"/>
      <c r="I480" s="111"/>
      <c r="J480" s="1"/>
      <c r="K480" s="1"/>
      <c r="L480" s="1"/>
      <c r="M480" s="1"/>
      <c r="N480" s="1"/>
      <c r="O480" s="1"/>
      <c r="P480" s="1"/>
    </row>
    <row r="481" spans="1:16" x14ac:dyDescent="0.25">
      <c r="A481" s="1"/>
      <c r="B481" s="1"/>
      <c r="C481" s="1"/>
      <c r="D481" s="1"/>
      <c r="E481" s="1"/>
      <c r="F481" s="1"/>
      <c r="G481" s="1"/>
      <c r="H481" s="1"/>
      <c r="I481" s="111"/>
      <c r="J481" s="1"/>
      <c r="K481" s="1"/>
      <c r="L481" s="1"/>
      <c r="M481" s="1"/>
      <c r="N481" s="1"/>
      <c r="O481" s="1"/>
      <c r="P481" s="1"/>
    </row>
    <row r="482" spans="1:16" x14ac:dyDescent="0.25">
      <c r="A482" s="1"/>
      <c r="B482" s="1"/>
      <c r="C482" s="1"/>
      <c r="D482" s="1"/>
      <c r="E482" s="1"/>
      <c r="F482" s="1"/>
      <c r="G482" s="1"/>
      <c r="H482" s="1"/>
      <c r="I482" s="111"/>
      <c r="J482" s="1"/>
      <c r="K482" s="1"/>
      <c r="L482" s="1"/>
      <c r="M482" s="1"/>
      <c r="N482" s="1"/>
      <c r="O482" s="1"/>
      <c r="P482" s="1"/>
    </row>
    <row r="483" spans="1:16" x14ac:dyDescent="0.25">
      <c r="A483" s="1"/>
      <c r="B483" s="1"/>
      <c r="C483" s="1"/>
      <c r="D483" s="1"/>
      <c r="E483" s="1"/>
      <c r="F483" s="1"/>
      <c r="G483" s="1"/>
      <c r="H483" s="1"/>
      <c r="I483" s="111"/>
      <c r="J483" s="1"/>
      <c r="K483" s="1"/>
      <c r="L483" s="1"/>
      <c r="M483" s="1"/>
      <c r="N483" s="1"/>
      <c r="O483" s="1"/>
      <c r="P483" s="1"/>
    </row>
    <row r="484" spans="1:16" x14ac:dyDescent="0.25">
      <c r="A484" s="1"/>
      <c r="B484" s="1"/>
      <c r="C484" s="1"/>
      <c r="D484" s="1"/>
      <c r="E484" s="1"/>
      <c r="F484" s="1"/>
      <c r="G484" s="1"/>
      <c r="H484" s="1"/>
      <c r="I484" s="111"/>
      <c r="J484" s="1"/>
      <c r="K484" s="1"/>
      <c r="L484" s="1"/>
      <c r="M484" s="1"/>
      <c r="N484" s="1"/>
      <c r="O484" s="1"/>
      <c r="P484" s="1"/>
    </row>
    <row r="485" spans="1:16" x14ac:dyDescent="0.25">
      <c r="A485" s="1"/>
      <c r="B485" s="1"/>
      <c r="C485" s="1"/>
      <c r="D485" s="1"/>
      <c r="E485" s="1"/>
      <c r="F485" s="1"/>
      <c r="G485" s="1"/>
      <c r="H485" s="1"/>
      <c r="I485" s="111"/>
      <c r="J485" s="1"/>
      <c r="K485" s="1"/>
      <c r="L485" s="1"/>
      <c r="M485" s="1"/>
      <c r="N485" s="1"/>
      <c r="O485" s="1"/>
      <c r="P485" s="1"/>
    </row>
    <row r="486" spans="1:16" x14ac:dyDescent="0.25">
      <c r="A486" s="1"/>
      <c r="B486" s="1"/>
      <c r="C486" s="1"/>
      <c r="D486" s="1"/>
      <c r="E486" s="1"/>
      <c r="F486" s="1"/>
      <c r="G486" s="1"/>
      <c r="H486" s="1"/>
      <c r="I486" s="111"/>
      <c r="J486" s="1"/>
      <c r="K486" s="1"/>
      <c r="L486" s="1"/>
      <c r="M486" s="1"/>
      <c r="N486" s="1"/>
      <c r="O486" s="1"/>
      <c r="P486" s="1"/>
    </row>
    <row r="487" spans="1:16" x14ac:dyDescent="0.25">
      <c r="A487" s="1"/>
      <c r="B487" s="1"/>
      <c r="C487" s="1"/>
      <c r="D487" s="1"/>
      <c r="E487" s="1"/>
      <c r="F487" s="1"/>
      <c r="G487" s="1"/>
      <c r="H487" s="1"/>
      <c r="I487" s="111"/>
      <c r="J487" s="1"/>
      <c r="K487" s="1"/>
      <c r="L487" s="1"/>
      <c r="M487" s="1"/>
      <c r="N487" s="1"/>
      <c r="O487" s="1"/>
      <c r="P487" s="1"/>
    </row>
    <row r="488" spans="1:16" x14ac:dyDescent="0.25">
      <c r="A488" s="1"/>
      <c r="B488" s="1"/>
      <c r="C488" s="1"/>
      <c r="D488" s="1"/>
      <c r="E488" s="1"/>
      <c r="F488" s="1"/>
      <c r="G488" s="1"/>
      <c r="H488" s="1"/>
      <c r="I488" s="111"/>
      <c r="J488" s="1"/>
      <c r="K488" s="1"/>
      <c r="L488" s="1"/>
      <c r="M488" s="1"/>
      <c r="N488" s="1"/>
      <c r="O488" s="1"/>
      <c r="P488" s="1"/>
    </row>
    <row r="489" spans="1:16" x14ac:dyDescent="0.25">
      <c r="A489" s="1"/>
      <c r="B489" s="1"/>
      <c r="C489" s="1"/>
      <c r="D489" s="1"/>
      <c r="E489" s="1"/>
      <c r="F489" s="1"/>
      <c r="G489" s="1"/>
      <c r="H489" s="1"/>
      <c r="I489" s="111"/>
      <c r="J489" s="1"/>
      <c r="K489" s="1"/>
      <c r="L489" s="1"/>
      <c r="M489" s="1"/>
      <c r="N489" s="1"/>
      <c r="O489" s="1"/>
      <c r="P489" s="1"/>
    </row>
    <row r="490" spans="1:16" x14ac:dyDescent="0.25">
      <c r="A490" s="1"/>
      <c r="B490" s="1"/>
      <c r="C490" s="1"/>
      <c r="D490" s="1"/>
      <c r="E490" s="1"/>
      <c r="F490" s="1"/>
      <c r="G490" s="1"/>
      <c r="H490" s="1"/>
      <c r="I490" s="111"/>
      <c r="J490" s="1"/>
      <c r="K490" s="1"/>
      <c r="L490" s="1"/>
      <c r="M490" s="1"/>
      <c r="N490" s="1"/>
      <c r="O490" s="1"/>
      <c r="P490" s="1"/>
    </row>
    <row r="491" spans="1:16" x14ac:dyDescent="0.25">
      <c r="A491" s="1"/>
      <c r="B491" s="1"/>
      <c r="C491" s="1"/>
      <c r="D491" s="1"/>
      <c r="E491" s="1"/>
      <c r="F491" s="1"/>
      <c r="G491" s="1"/>
      <c r="H491" s="1"/>
      <c r="I491" s="111"/>
      <c r="J491" s="1"/>
      <c r="K491" s="1"/>
      <c r="L491" s="1"/>
      <c r="M491" s="1"/>
      <c r="N491" s="1"/>
      <c r="O491" s="1"/>
      <c r="P491" s="1"/>
    </row>
    <row r="492" spans="1:16" x14ac:dyDescent="0.25">
      <c r="A492" s="1"/>
      <c r="B492" s="1"/>
      <c r="C492" s="1"/>
      <c r="D492" s="1"/>
      <c r="E492" s="1"/>
      <c r="F492" s="1"/>
      <c r="G492" s="1"/>
      <c r="H492" s="1"/>
      <c r="I492" s="111"/>
      <c r="J492" s="1"/>
      <c r="K492" s="1"/>
      <c r="L492" s="1"/>
      <c r="M492" s="1"/>
      <c r="N492" s="1"/>
      <c r="O492" s="1"/>
      <c r="P492" s="1"/>
    </row>
    <row r="493" spans="1:16" x14ac:dyDescent="0.25">
      <c r="A493" s="1"/>
      <c r="B493" s="1"/>
      <c r="C493" s="1"/>
      <c r="D493" s="1"/>
      <c r="E493" s="1"/>
      <c r="F493" s="1"/>
      <c r="G493" s="1"/>
      <c r="H493" s="1"/>
      <c r="I493" s="111"/>
      <c r="J493" s="1"/>
      <c r="K493" s="1"/>
      <c r="L493" s="1"/>
      <c r="M493" s="1"/>
      <c r="N493" s="1"/>
      <c r="O493" s="1"/>
      <c r="P493" s="1"/>
    </row>
    <row r="494" spans="1:16" x14ac:dyDescent="0.25">
      <c r="A494" s="1"/>
      <c r="B494" s="1"/>
      <c r="C494" s="1"/>
      <c r="D494" s="1"/>
      <c r="E494" s="1"/>
      <c r="F494" s="1"/>
      <c r="G494" s="1"/>
      <c r="H494" s="1"/>
      <c r="I494" s="111"/>
      <c r="J494" s="1"/>
      <c r="K494" s="1"/>
      <c r="L494" s="1"/>
      <c r="M494" s="1"/>
      <c r="N494" s="1"/>
      <c r="O494" s="1"/>
      <c r="P494" s="1"/>
    </row>
    <row r="495" spans="1:16" x14ac:dyDescent="0.25">
      <c r="A495" s="1"/>
      <c r="B495" s="1"/>
      <c r="C495" s="1"/>
      <c r="D495" s="1"/>
      <c r="E495" s="1"/>
      <c r="F495" s="1"/>
      <c r="G495" s="1"/>
      <c r="H495" s="1"/>
      <c r="I495" s="111"/>
      <c r="J495" s="1"/>
      <c r="K495" s="1"/>
      <c r="L495" s="1"/>
      <c r="M495" s="1"/>
      <c r="N495" s="1"/>
      <c r="O495" s="1"/>
      <c r="P495" s="1"/>
    </row>
    <row r="496" spans="1:16" x14ac:dyDescent="0.25">
      <c r="A496" s="1"/>
      <c r="B496" s="1"/>
      <c r="C496" s="1"/>
      <c r="D496" s="1"/>
      <c r="E496" s="1"/>
      <c r="F496" s="1"/>
      <c r="G496" s="1"/>
      <c r="H496" s="1"/>
      <c r="I496" s="111"/>
      <c r="J496" s="1"/>
      <c r="K496" s="1"/>
      <c r="L496" s="1"/>
      <c r="M496" s="1"/>
      <c r="N496" s="1"/>
      <c r="O496" s="1"/>
      <c r="P496" s="1"/>
    </row>
    <row r="497" spans="1:16" x14ac:dyDescent="0.25">
      <c r="A497" s="1"/>
      <c r="B497" s="1"/>
      <c r="C497" s="1"/>
      <c r="D497" s="1"/>
      <c r="E497" s="1"/>
      <c r="F497" s="1"/>
      <c r="G497" s="1"/>
      <c r="H497" s="1"/>
      <c r="I497" s="111"/>
      <c r="J497" s="1"/>
      <c r="K497" s="1"/>
      <c r="L497" s="1"/>
      <c r="M497" s="1"/>
      <c r="N497" s="1"/>
      <c r="O497" s="1"/>
      <c r="P497" s="1"/>
    </row>
    <row r="498" spans="1:16" x14ac:dyDescent="0.25">
      <c r="A498" s="1"/>
      <c r="B498" s="1"/>
      <c r="C498" s="1"/>
      <c r="D498" s="1"/>
      <c r="E498" s="1"/>
      <c r="F498" s="1"/>
      <c r="G498" s="1"/>
      <c r="H498" s="1"/>
      <c r="I498" s="111"/>
      <c r="J498" s="1"/>
      <c r="K498" s="1"/>
      <c r="L498" s="1"/>
      <c r="M498" s="1"/>
      <c r="N498" s="1"/>
      <c r="O498" s="1"/>
      <c r="P498" s="1"/>
    </row>
    <row r="499" spans="1:16" x14ac:dyDescent="0.25">
      <c r="A499" s="1"/>
      <c r="B499" s="1"/>
      <c r="C499" s="1"/>
      <c r="D499" s="1"/>
      <c r="E499" s="1"/>
      <c r="F499" s="1"/>
      <c r="G499" s="1"/>
      <c r="H499" s="1"/>
      <c r="I499" s="111"/>
      <c r="J499" s="1"/>
      <c r="K499" s="1"/>
      <c r="L499" s="1"/>
      <c r="M499" s="1"/>
      <c r="N499" s="1"/>
      <c r="O499" s="1"/>
      <c r="P499" s="1"/>
    </row>
    <row r="500" spans="1:16" x14ac:dyDescent="0.25">
      <c r="A500" s="1"/>
      <c r="B500" s="1"/>
      <c r="C500" s="1"/>
      <c r="D500" s="1"/>
      <c r="E500" s="1"/>
      <c r="F500" s="1"/>
      <c r="G500" s="1"/>
      <c r="H500" s="1"/>
      <c r="I500" s="111"/>
      <c r="J500" s="1"/>
      <c r="K500" s="1"/>
      <c r="L500" s="1"/>
      <c r="M500" s="1"/>
      <c r="N500" s="1"/>
      <c r="O500" s="1"/>
      <c r="P500" s="1"/>
    </row>
    <row r="501" spans="1:16" x14ac:dyDescent="0.25">
      <c r="A501" s="1"/>
      <c r="B501" s="1"/>
      <c r="C501" s="1"/>
      <c r="D501" s="1"/>
      <c r="E501" s="1"/>
      <c r="F501" s="1"/>
      <c r="G501" s="1"/>
      <c r="H501" s="1"/>
      <c r="I501" s="111"/>
      <c r="J501" s="1"/>
      <c r="K501" s="1"/>
      <c r="L501" s="1"/>
      <c r="M501" s="1"/>
      <c r="N501" s="1"/>
      <c r="O501" s="1"/>
      <c r="P501" s="1"/>
    </row>
    <row r="502" spans="1:16" x14ac:dyDescent="0.25">
      <c r="A502" s="1"/>
      <c r="B502" s="1"/>
      <c r="C502" s="1"/>
      <c r="D502" s="1"/>
      <c r="E502" s="1"/>
      <c r="F502" s="1"/>
      <c r="G502" s="1"/>
      <c r="H502" s="1"/>
      <c r="I502" s="111"/>
      <c r="J502" s="1"/>
      <c r="K502" s="1"/>
      <c r="L502" s="1"/>
      <c r="M502" s="1"/>
      <c r="N502" s="1"/>
      <c r="O502" s="1"/>
      <c r="P502" s="1"/>
    </row>
    <row r="503" spans="1:16" x14ac:dyDescent="0.25">
      <c r="A503" s="1"/>
      <c r="B503" s="1"/>
      <c r="C503" s="1"/>
      <c r="D503" s="1"/>
      <c r="E503" s="1"/>
      <c r="F503" s="1"/>
      <c r="G503" s="1"/>
      <c r="H503" s="1"/>
      <c r="I503" s="111"/>
      <c r="J503" s="1"/>
      <c r="K503" s="1"/>
      <c r="L503" s="1"/>
      <c r="M503" s="1"/>
      <c r="N503" s="1"/>
      <c r="O503" s="1"/>
      <c r="P503" s="1"/>
    </row>
    <row r="504" spans="1:16" x14ac:dyDescent="0.25">
      <c r="A504" s="1"/>
      <c r="B504" s="1"/>
      <c r="C504" s="1"/>
      <c r="D504" s="1"/>
      <c r="E504" s="1"/>
      <c r="F504" s="1"/>
      <c r="G504" s="1"/>
      <c r="H504" s="1"/>
      <c r="I504" s="111"/>
      <c r="J504" s="1"/>
      <c r="K504" s="1"/>
      <c r="L504" s="1"/>
      <c r="M504" s="1"/>
      <c r="N504" s="1"/>
      <c r="O504" s="1"/>
      <c r="P504" s="1"/>
    </row>
    <row r="505" spans="1:16" x14ac:dyDescent="0.25">
      <c r="A505" s="1"/>
      <c r="B505" s="1"/>
      <c r="C505" s="1"/>
      <c r="D505" s="1"/>
      <c r="E505" s="1"/>
      <c r="F505" s="1"/>
      <c r="G505" s="1"/>
      <c r="H505" s="1"/>
      <c r="I505" s="111"/>
      <c r="J505" s="1"/>
      <c r="K505" s="1"/>
      <c r="L505" s="1"/>
      <c r="M505" s="1"/>
      <c r="N505" s="1"/>
      <c r="O505" s="1"/>
      <c r="P505" s="1"/>
    </row>
    <row r="506" spans="1:16" x14ac:dyDescent="0.25">
      <c r="A506" s="1"/>
      <c r="B506" s="1"/>
      <c r="C506" s="1"/>
      <c r="D506" s="1"/>
      <c r="E506" s="1"/>
      <c r="F506" s="1"/>
      <c r="G506" s="1"/>
      <c r="H506" s="1"/>
      <c r="I506" s="111"/>
      <c r="J506" s="1"/>
      <c r="K506" s="1"/>
      <c r="L506" s="1"/>
      <c r="M506" s="1"/>
      <c r="N506" s="1"/>
      <c r="O506" s="1"/>
      <c r="P506" s="1"/>
    </row>
    <row r="507" spans="1:16" x14ac:dyDescent="0.25">
      <c r="A507" s="1"/>
      <c r="B507" s="1"/>
      <c r="C507" s="1"/>
      <c r="D507" s="1"/>
      <c r="E507" s="1"/>
      <c r="F507" s="1"/>
      <c r="G507" s="1"/>
      <c r="H507" s="1"/>
      <c r="I507" s="111"/>
      <c r="J507" s="1"/>
      <c r="K507" s="1"/>
      <c r="L507" s="1"/>
      <c r="M507" s="1"/>
      <c r="N507" s="1"/>
      <c r="O507" s="1"/>
      <c r="P507" s="1"/>
    </row>
    <row r="508" spans="1:16" x14ac:dyDescent="0.25">
      <c r="A508" s="1"/>
      <c r="B508" s="1"/>
      <c r="C508" s="1"/>
      <c r="D508" s="1"/>
      <c r="E508" s="1"/>
      <c r="F508" s="1"/>
      <c r="G508" s="1"/>
      <c r="H508" s="1"/>
      <c r="I508" s="111"/>
      <c r="J508" s="1"/>
      <c r="K508" s="1"/>
      <c r="L508" s="1"/>
      <c r="M508" s="1"/>
      <c r="N508" s="1"/>
      <c r="O508" s="1"/>
      <c r="P508" s="1"/>
    </row>
    <row r="509" spans="1:16" x14ac:dyDescent="0.25">
      <c r="A509" s="1"/>
      <c r="B509" s="1"/>
      <c r="C509" s="1"/>
      <c r="D509" s="1"/>
      <c r="E509" s="1"/>
      <c r="F509" s="1"/>
      <c r="G509" s="1"/>
      <c r="H509" s="1"/>
      <c r="I509" s="111"/>
      <c r="J509" s="1"/>
      <c r="K509" s="1"/>
      <c r="L509" s="1"/>
      <c r="M509" s="1"/>
      <c r="N509" s="1"/>
      <c r="O509" s="1"/>
      <c r="P509" s="1"/>
    </row>
    <row r="510" spans="1:16" x14ac:dyDescent="0.25">
      <c r="A510" s="1"/>
      <c r="B510" s="1"/>
      <c r="C510" s="1"/>
      <c r="D510" s="1"/>
      <c r="E510" s="1"/>
      <c r="F510" s="1"/>
      <c r="G510" s="1"/>
      <c r="H510" s="1"/>
      <c r="I510" s="111"/>
      <c r="J510" s="1"/>
      <c r="K510" s="1"/>
      <c r="L510" s="1"/>
      <c r="M510" s="1"/>
      <c r="N510" s="1"/>
      <c r="O510" s="1"/>
      <c r="P510" s="1"/>
    </row>
    <row r="511" spans="1:16" x14ac:dyDescent="0.25">
      <c r="A511" s="1"/>
      <c r="B511" s="1"/>
      <c r="C511" s="1"/>
      <c r="D511" s="1"/>
      <c r="E511" s="1"/>
      <c r="F511" s="1"/>
      <c r="G511" s="1"/>
      <c r="H511" s="1"/>
      <c r="I511" s="111"/>
      <c r="J511" s="1"/>
      <c r="K511" s="1"/>
      <c r="L511" s="1"/>
      <c r="M511" s="1"/>
      <c r="N511" s="1"/>
      <c r="O511" s="1"/>
      <c r="P511" s="1"/>
    </row>
    <row r="512" spans="1:16" x14ac:dyDescent="0.25">
      <c r="A512" s="1"/>
      <c r="B512" s="1"/>
      <c r="C512" s="1"/>
      <c r="D512" s="1"/>
      <c r="E512" s="1"/>
      <c r="F512" s="1"/>
      <c r="G512" s="1"/>
      <c r="H512" s="1"/>
      <c r="I512" s="111"/>
      <c r="J512" s="1"/>
      <c r="K512" s="1"/>
      <c r="L512" s="1"/>
      <c r="M512" s="1"/>
      <c r="N512" s="1"/>
      <c r="O512" s="1"/>
      <c r="P512" s="1"/>
    </row>
    <row r="513" spans="1:16" x14ac:dyDescent="0.25">
      <c r="A513" s="1"/>
      <c r="B513" s="1"/>
      <c r="C513" s="1"/>
      <c r="D513" s="1"/>
      <c r="E513" s="1"/>
      <c r="F513" s="1"/>
      <c r="G513" s="1"/>
      <c r="H513" s="1"/>
      <c r="I513" s="111"/>
      <c r="J513" s="1"/>
      <c r="K513" s="1"/>
      <c r="L513" s="1"/>
      <c r="M513" s="1"/>
      <c r="N513" s="1"/>
      <c r="O513" s="1"/>
      <c r="P513" s="1"/>
    </row>
    <row r="514" spans="1:16" x14ac:dyDescent="0.25">
      <c r="A514" s="1"/>
      <c r="B514" s="1"/>
      <c r="C514" s="1"/>
      <c r="D514" s="1"/>
      <c r="E514" s="1"/>
      <c r="F514" s="1"/>
      <c r="G514" s="1"/>
      <c r="H514" s="1"/>
      <c r="I514" s="111"/>
      <c r="J514" s="1"/>
      <c r="K514" s="1"/>
      <c r="L514" s="1"/>
      <c r="M514" s="1"/>
      <c r="N514" s="1"/>
      <c r="O514" s="1"/>
      <c r="P514" s="1"/>
    </row>
    <row r="515" spans="1:16" x14ac:dyDescent="0.25">
      <c r="A515" s="1"/>
      <c r="B515" s="1"/>
      <c r="C515" s="1"/>
      <c r="D515" s="1"/>
      <c r="E515" s="1"/>
      <c r="F515" s="1"/>
      <c r="G515" s="1"/>
      <c r="H515" s="1"/>
      <c r="I515" s="111"/>
      <c r="J515" s="1"/>
      <c r="K515" s="1"/>
      <c r="L515" s="1"/>
      <c r="M515" s="1"/>
      <c r="N515" s="1"/>
      <c r="O515" s="1"/>
      <c r="P515" s="1"/>
    </row>
    <row r="516" spans="1:16" x14ac:dyDescent="0.25">
      <c r="A516" s="1"/>
      <c r="B516" s="1"/>
      <c r="C516" s="1"/>
      <c r="D516" s="1"/>
      <c r="E516" s="1"/>
      <c r="F516" s="1"/>
      <c r="G516" s="1"/>
      <c r="H516" s="1"/>
      <c r="I516" s="111"/>
      <c r="J516" s="1"/>
      <c r="K516" s="1"/>
      <c r="L516" s="1"/>
      <c r="M516" s="1"/>
      <c r="N516" s="1"/>
      <c r="O516" s="1"/>
      <c r="P516" s="1"/>
    </row>
    <row r="517" spans="1:16" x14ac:dyDescent="0.25">
      <c r="A517" s="1"/>
      <c r="B517" s="1"/>
      <c r="C517" s="1"/>
      <c r="D517" s="1"/>
      <c r="E517" s="1"/>
      <c r="F517" s="1"/>
      <c r="G517" s="1"/>
      <c r="H517" s="1"/>
      <c r="I517" s="111"/>
      <c r="J517" s="1"/>
      <c r="K517" s="1"/>
      <c r="L517" s="1"/>
      <c r="M517" s="1"/>
      <c r="N517" s="1"/>
      <c r="O517" s="1"/>
      <c r="P517" s="1"/>
    </row>
    <row r="518" spans="1:16" x14ac:dyDescent="0.25">
      <c r="A518" s="1"/>
      <c r="B518" s="1"/>
      <c r="C518" s="1"/>
      <c r="D518" s="1"/>
      <c r="E518" s="1"/>
      <c r="F518" s="1"/>
      <c r="G518" s="1"/>
      <c r="H518" s="1"/>
      <c r="I518" s="111"/>
      <c r="J518" s="1"/>
      <c r="K518" s="1"/>
      <c r="L518" s="1"/>
      <c r="M518" s="1"/>
      <c r="N518" s="1"/>
      <c r="O518" s="1"/>
      <c r="P518" s="1"/>
    </row>
    <row r="519" spans="1:16" x14ac:dyDescent="0.25">
      <c r="A519" s="1"/>
      <c r="B519" s="1"/>
      <c r="C519" s="1"/>
      <c r="D519" s="1"/>
      <c r="E519" s="1"/>
      <c r="F519" s="1"/>
      <c r="G519" s="1"/>
      <c r="H519" s="1"/>
      <c r="I519" s="111"/>
      <c r="J519" s="1"/>
      <c r="K519" s="1"/>
      <c r="L519" s="1"/>
      <c r="M519" s="1"/>
      <c r="N519" s="1"/>
      <c r="O519" s="1"/>
      <c r="P519" s="1"/>
    </row>
    <row r="520" spans="1:16" x14ac:dyDescent="0.25">
      <c r="A520" s="1"/>
      <c r="B520" s="1"/>
      <c r="C520" s="1"/>
      <c r="D520" s="1"/>
      <c r="E520" s="1"/>
      <c r="F520" s="1"/>
      <c r="G520" s="1"/>
      <c r="H520" s="1"/>
      <c r="I520" s="111"/>
      <c r="J520" s="1"/>
      <c r="K520" s="1"/>
      <c r="L520" s="1"/>
      <c r="M520" s="1"/>
      <c r="N520" s="1"/>
      <c r="O520" s="1"/>
      <c r="P520" s="1"/>
    </row>
    <row r="521" spans="1:16" x14ac:dyDescent="0.25">
      <c r="A521" s="1"/>
      <c r="B521" s="1"/>
      <c r="C521" s="1"/>
      <c r="D521" s="1"/>
      <c r="E521" s="1"/>
      <c r="F521" s="1"/>
      <c r="G521" s="1"/>
      <c r="H521" s="1"/>
      <c r="I521" s="111"/>
      <c r="J521" s="1"/>
      <c r="K521" s="1"/>
      <c r="L521" s="1"/>
      <c r="M521" s="1"/>
      <c r="N521" s="1"/>
      <c r="O521" s="1"/>
      <c r="P521" s="1"/>
    </row>
    <row r="522" spans="1:16" x14ac:dyDescent="0.25">
      <c r="A522" s="1"/>
      <c r="B522" s="1"/>
      <c r="C522" s="1"/>
      <c r="D522" s="1"/>
      <c r="E522" s="1"/>
      <c r="F522" s="1"/>
      <c r="G522" s="1"/>
      <c r="H522" s="1"/>
      <c r="I522" s="111"/>
      <c r="J522" s="1"/>
      <c r="K522" s="1"/>
      <c r="L522" s="1"/>
      <c r="M522" s="1"/>
      <c r="N522" s="1"/>
      <c r="O522" s="1"/>
      <c r="P522" s="1"/>
    </row>
    <row r="523" spans="1:16" x14ac:dyDescent="0.25">
      <c r="A523" s="1"/>
      <c r="B523" s="1"/>
      <c r="C523" s="1"/>
      <c r="D523" s="1"/>
      <c r="E523" s="1"/>
      <c r="F523" s="1"/>
      <c r="G523" s="1"/>
      <c r="H523" s="1"/>
      <c r="I523" s="111"/>
      <c r="J523" s="1"/>
      <c r="K523" s="1"/>
      <c r="L523" s="1"/>
      <c r="M523" s="1"/>
      <c r="N523" s="1"/>
      <c r="O523" s="1"/>
      <c r="P523" s="1"/>
    </row>
    <row r="524" spans="1:16" x14ac:dyDescent="0.25">
      <c r="A524" s="1"/>
      <c r="B524" s="1"/>
      <c r="C524" s="1"/>
      <c r="D524" s="1"/>
      <c r="E524" s="1"/>
      <c r="F524" s="1"/>
      <c r="G524" s="1"/>
      <c r="H524" s="1"/>
      <c r="I524" s="111"/>
      <c r="J524" s="1"/>
      <c r="K524" s="1"/>
      <c r="L524" s="1"/>
      <c r="M524" s="1"/>
      <c r="N524" s="1"/>
      <c r="O524" s="1"/>
      <c r="P524" s="1"/>
    </row>
    <row r="525" spans="1:16" x14ac:dyDescent="0.25">
      <c r="A525" s="1"/>
      <c r="B525" s="1"/>
      <c r="C525" s="1"/>
      <c r="D525" s="1"/>
      <c r="E525" s="1"/>
      <c r="F525" s="1"/>
      <c r="G525" s="1"/>
      <c r="H525" s="1"/>
      <c r="I525" s="111"/>
      <c r="J525" s="1"/>
      <c r="K525" s="1"/>
      <c r="L525" s="1"/>
      <c r="M525" s="1"/>
      <c r="N525" s="1"/>
      <c r="O525" s="1"/>
      <c r="P525" s="1"/>
    </row>
    <row r="526" spans="1:16" x14ac:dyDescent="0.25">
      <c r="A526" s="1"/>
      <c r="B526" s="1"/>
      <c r="C526" s="1"/>
      <c r="D526" s="1"/>
      <c r="E526" s="1"/>
      <c r="F526" s="1"/>
      <c r="G526" s="1"/>
      <c r="H526" s="1"/>
      <c r="I526" s="111"/>
      <c r="J526" s="1"/>
      <c r="K526" s="1"/>
      <c r="L526" s="1"/>
      <c r="M526" s="1"/>
      <c r="N526" s="1"/>
      <c r="O526" s="1"/>
      <c r="P526" s="1"/>
    </row>
    <row r="527" spans="1:16" x14ac:dyDescent="0.25">
      <c r="A527" s="1"/>
      <c r="B527" s="1"/>
      <c r="C527" s="1"/>
      <c r="D527" s="1"/>
      <c r="E527" s="1"/>
      <c r="F527" s="1"/>
      <c r="G527" s="1"/>
      <c r="H527" s="1"/>
      <c r="I527" s="111"/>
      <c r="J527" s="1"/>
      <c r="K527" s="1"/>
      <c r="L527" s="1"/>
      <c r="M527" s="1"/>
      <c r="N527" s="1"/>
      <c r="O527" s="1"/>
      <c r="P527" s="1"/>
    </row>
    <row r="528" spans="1:16" x14ac:dyDescent="0.25">
      <c r="A528" s="1"/>
      <c r="B528" s="1"/>
      <c r="C528" s="1"/>
      <c r="D528" s="1"/>
      <c r="E528" s="1"/>
      <c r="F528" s="1"/>
      <c r="G528" s="1"/>
      <c r="H528" s="1"/>
      <c r="I528" s="111"/>
      <c r="J528" s="1"/>
      <c r="K528" s="1"/>
      <c r="L528" s="1"/>
      <c r="M528" s="1"/>
      <c r="N528" s="1"/>
      <c r="O528" s="1"/>
      <c r="P528" s="1"/>
    </row>
    <row r="529" spans="1:16" x14ac:dyDescent="0.25">
      <c r="A529" s="1"/>
      <c r="B529" s="1"/>
      <c r="C529" s="1"/>
      <c r="D529" s="1"/>
      <c r="E529" s="1"/>
      <c r="F529" s="1"/>
      <c r="G529" s="1"/>
      <c r="H529" s="1"/>
      <c r="I529" s="111"/>
      <c r="J529" s="1"/>
      <c r="K529" s="1"/>
      <c r="L529" s="1"/>
      <c r="M529" s="1"/>
      <c r="N529" s="1"/>
      <c r="O529" s="1"/>
      <c r="P529" s="1"/>
    </row>
    <row r="530" spans="1:16" x14ac:dyDescent="0.25">
      <c r="A530" s="1"/>
      <c r="B530" s="1"/>
      <c r="C530" s="1"/>
      <c r="D530" s="1"/>
      <c r="E530" s="1"/>
      <c r="F530" s="1"/>
      <c r="G530" s="1"/>
      <c r="H530" s="1"/>
      <c r="I530" s="111"/>
      <c r="J530" s="1"/>
      <c r="K530" s="1"/>
      <c r="L530" s="1"/>
      <c r="M530" s="1"/>
      <c r="N530" s="1"/>
      <c r="O530" s="1"/>
      <c r="P530" s="1"/>
    </row>
    <row r="531" spans="1:16" x14ac:dyDescent="0.25">
      <c r="A531" s="1"/>
      <c r="B531" s="1"/>
      <c r="C531" s="1"/>
      <c r="D531" s="1"/>
      <c r="E531" s="1"/>
      <c r="F531" s="1"/>
      <c r="G531" s="1"/>
      <c r="H531" s="1"/>
      <c r="I531" s="111"/>
      <c r="J531" s="1"/>
      <c r="K531" s="1"/>
      <c r="L531" s="1"/>
      <c r="M531" s="1"/>
      <c r="N531" s="1"/>
      <c r="O531" s="1"/>
      <c r="P531" s="1"/>
    </row>
    <row r="532" spans="1:16" x14ac:dyDescent="0.25">
      <c r="A532" s="1"/>
      <c r="B532" s="1"/>
      <c r="C532" s="1"/>
      <c r="D532" s="1"/>
      <c r="E532" s="1"/>
      <c r="F532" s="1"/>
      <c r="G532" s="1"/>
      <c r="H532" s="1"/>
      <c r="I532" s="111"/>
      <c r="J532" s="1"/>
      <c r="K532" s="1"/>
      <c r="L532" s="1"/>
      <c r="M532" s="1"/>
      <c r="N532" s="1"/>
      <c r="O532" s="1"/>
      <c r="P532" s="1"/>
    </row>
    <row r="533" spans="1:16" x14ac:dyDescent="0.25">
      <c r="A533" s="1"/>
      <c r="B533" s="1"/>
      <c r="C533" s="1"/>
      <c r="D533" s="1"/>
      <c r="E533" s="1"/>
      <c r="F533" s="1"/>
      <c r="G533" s="1"/>
      <c r="H533" s="1"/>
      <c r="I533" s="111"/>
      <c r="J533" s="1"/>
      <c r="K533" s="1"/>
      <c r="L533" s="1"/>
      <c r="M533" s="1"/>
      <c r="N533" s="1"/>
      <c r="O533" s="1"/>
      <c r="P533" s="1"/>
    </row>
    <row r="534" spans="1:16" x14ac:dyDescent="0.25">
      <c r="A534" s="1"/>
      <c r="B534" s="1"/>
      <c r="C534" s="1"/>
      <c r="D534" s="1"/>
      <c r="E534" s="1"/>
      <c r="F534" s="1"/>
      <c r="G534" s="1"/>
      <c r="H534" s="1"/>
      <c r="I534" s="111"/>
      <c r="J534" s="1"/>
      <c r="K534" s="1"/>
      <c r="L534" s="1"/>
      <c r="M534" s="1"/>
      <c r="N534" s="1"/>
      <c r="O534" s="1"/>
      <c r="P534" s="1"/>
    </row>
    <row r="535" spans="1:16" x14ac:dyDescent="0.25">
      <c r="A535" s="1"/>
      <c r="B535" s="1"/>
      <c r="C535" s="1"/>
      <c r="D535" s="1"/>
      <c r="E535" s="1"/>
      <c r="F535" s="1"/>
      <c r="G535" s="1"/>
      <c r="H535" s="1"/>
      <c r="I535" s="111"/>
      <c r="J535" s="1"/>
      <c r="K535" s="1"/>
      <c r="L535" s="1"/>
      <c r="M535" s="1"/>
      <c r="N535" s="1"/>
      <c r="O535" s="1"/>
      <c r="P535" s="1"/>
    </row>
    <row r="536" spans="1:16" x14ac:dyDescent="0.25">
      <c r="A536" s="1"/>
      <c r="B536" s="1"/>
      <c r="C536" s="1"/>
      <c r="D536" s="1"/>
      <c r="E536" s="1"/>
      <c r="F536" s="1"/>
      <c r="G536" s="1"/>
      <c r="H536" s="1"/>
      <c r="I536" s="111"/>
      <c r="J536" s="1"/>
      <c r="K536" s="1"/>
      <c r="L536" s="1"/>
      <c r="M536" s="1"/>
      <c r="N536" s="1"/>
      <c r="O536" s="1"/>
      <c r="P536" s="1"/>
    </row>
    <row r="537" spans="1:16" x14ac:dyDescent="0.25">
      <c r="A537" s="1"/>
      <c r="B537" s="1"/>
      <c r="C537" s="1"/>
      <c r="D537" s="1"/>
      <c r="E537" s="1"/>
      <c r="F537" s="1"/>
      <c r="G537" s="1"/>
      <c r="H537" s="1"/>
      <c r="I537" s="111"/>
      <c r="J537" s="1"/>
      <c r="K537" s="1"/>
      <c r="L537" s="1"/>
      <c r="M537" s="1"/>
      <c r="N537" s="1"/>
      <c r="O537" s="1"/>
      <c r="P537" s="1"/>
    </row>
    <row r="538" spans="1:16" x14ac:dyDescent="0.25">
      <c r="A538" s="1"/>
      <c r="B538" s="1"/>
      <c r="C538" s="1"/>
      <c r="D538" s="1"/>
      <c r="E538" s="1"/>
      <c r="F538" s="1"/>
      <c r="G538" s="1"/>
      <c r="H538" s="1"/>
      <c r="I538" s="111"/>
      <c r="J538" s="1"/>
      <c r="K538" s="1"/>
      <c r="L538" s="1"/>
      <c r="M538" s="1"/>
      <c r="N538" s="1"/>
      <c r="O538" s="1"/>
      <c r="P538" s="1"/>
    </row>
    <row r="539" spans="1:16" x14ac:dyDescent="0.25">
      <c r="A539" s="1"/>
      <c r="B539" s="1"/>
      <c r="C539" s="1"/>
      <c r="D539" s="1"/>
      <c r="E539" s="1"/>
      <c r="F539" s="1"/>
      <c r="G539" s="1"/>
      <c r="H539" s="1"/>
      <c r="I539" s="111"/>
      <c r="J539" s="1"/>
      <c r="K539" s="1"/>
      <c r="L539" s="1"/>
      <c r="M539" s="1"/>
      <c r="N539" s="1"/>
      <c r="O539" s="1"/>
      <c r="P539" s="1"/>
    </row>
    <row r="540" spans="1:16" x14ac:dyDescent="0.25">
      <c r="A540" s="1"/>
      <c r="B540" s="1"/>
      <c r="C540" s="1"/>
      <c r="D540" s="1"/>
      <c r="E540" s="1"/>
      <c r="F540" s="1"/>
      <c r="G540" s="1"/>
      <c r="H540" s="1"/>
      <c r="I540" s="111"/>
      <c r="J540" s="1"/>
      <c r="K540" s="1"/>
      <c r="L540" s="1"/>
      <c r="M540" s="1"/>
      <c r="N540" s="1"/>
      <c r="O540" s="1"/>
      <c r="P540" s="1"/>
    </row>
    <row r="541" spans="1:16" x14ac:dyDescent="0.25">
      <c r="A541" s="1"/>
      <c r="B541" s="1"/>
      <c r="C541" s="1"/>
      <c r="D541" s="1"/>
      <c r="E541" s="1"/>
      <c r="F541" s="1"/>
      <c r="G541" s="1"/>
      <c r="H541" s="1"/>
      <c r="I541" s="111"/>
      <c r="J541" s="1"/>
      <c r="K541" s="1"/>
      <c r="L541" s="1"/>
      <c r="M541" s="1"/>
      <c r="N541" s="1"/>
      <c r="O541" s="1"/>
      <c r="P541" s="1"/>
    </row>
    <row r="542" spans="1:16" x14ac:dyDescent="0.25">
      <c r="A542" s="1"/>
      <c r="B542" s="1"/>
      <c r="C542" s="1"/>
      <c r="D542" s="1"/>
      <c r="E542" s="1"/>
      <c r="F542" s="1"/>
      <c r="G542" s="1"/>
      <c r="H542" s="1"/>
      <c r="I542" s="111"/>
      <c r="J542" s="1"/>
      <c r="K542" s="1"/>
      <c r="L542" s="1"/>
      <c r="M542" s="1"/>
      <c r="N542" s="1"/>
      <c r="O542" s="1"/>
      <c r="P542" s="1"/>
    </row>
    <row r="543" spans="1:16" x14ac:dyDescent="0.25">
      <c r="A543" s="1"/>
      <c r="B543" s="1"/>
      <c r="C543" s="1"/>
      <c r="D543" s="1"/>
      <c r="E543" s="1"/>
      <c r="F543" s="1"/>
      <c r="G543" s="1"/>
      <c r="H543" s="1"/>
      <c r="I543" s="111"/>
      <c r="J543" s="1"/>
      <c r="K543" s="1"/>
      <c r="L543" s="1"/>
      <c r="M543" s="1"/>
      <c r="N543" s="1"/>
      <c r="O543" s="1"/>
      <c r="P543" s="1"/>
    </row>
    <row r="544" spans="1:16" x14ac:dyDescent="0.25">
      <c r="A544" s="1"/>
      <c r="B544" s="1"/>
      <c r="C544" s="1"/>
      <c r="D544" s="1"/>
      <c r="E544" s="1"/>
      <c r="F544" s="1"/>
      <c r="G544" s="1"/>
      <c r="H544" s="1"/>
      <c r="I544" s="111"/>
      <c r="J544" s="1"/>
      <c r="K544" s="1"/>
      <c r="L544" s="1"/>
      <c r="M544" s="1"/>
      <c r="N544" s="1"/>
      <c r="O544" s="1"/>
      <c r="P544" s="1"/>
    </row>
    <row r="545" spans="1:16" x14ac:dyDescent="0.25">
      <c r="A545" s="1"/>
      <c r="B545" s="1"/>
      <c r="C545" s="1"/>
      <c r="D545" s="1"/>
      <c r="E545" s="1"/>
      <c r="F545" s="1"/>
      <c r="G545" s="1"/>
      <c r="H545" s="1"/>
      <c r="I545" s="111"/>
      <c r="J545" s="1"/>
      <c r="K545" s="1"/>
      <c r="L545" s="1"/>
      <c r="M545" s="1"/>
      <c r="N545" s="1"/>
      <c r="O545" s="1"/>
      <c r="P545" s="1"/>
    </row>
    <row r="546" spans="1:16" x14ac:dyDescent="0.25">
      <c r="A546" s="1"/>
      <c r="B546" s="1"/>
      <c r="C546" s="1"/>
      <c r="D546" s="1"/>
      <c r="E546" s="1"/>
      <c r="F546" s="1"/>
      <c r="G546" s="1"/>
      <c r="H546" s="1"/>
      <c r="I546" s="111"/>
      <c r="J546" s="1"/>
      <c r="K546" s="1"/>
      <c r="L546" s="1"/>
      <c r="M546" s="1"/>
      <c r="N546" s="1"/>
      <c r="O546" s="1"/>
      <c r="P546" s="1"/>
    </row>
    <row r="547" spans="1:16" x14ac:dyDescent="0.25">
      <c r="A547" s="1"/>
      <c r="B547" s="1"/>
      <c r="C547" s="1"/>
      <c r="D547" s="1"/>
      <c r="E547" s="1"/>
      <c r="F547" s="1"/>
      <c r="G547" s="1"/>
      <c r="H547" s="1"/>
      <c r="I547" s="111"/>
      <c r="J547" s="1"/>
      <c r="K547" s="1"/>
      <c r="L547" s="1"/>
      <c r="M547" s="1"/>
      <c r="N547" s="1"/>
      <c r="O547" s="1"/>
      <c r="P547" s="1"/>
    </row>
    <row r="548" spans="1:16" x14ac:dyDescent="0.25">
      <c r="A548" s="1"/>
      <c r="B548" s="1"/>
      <c r="C548" s="1"/>
      <c r="D548" s="1"/>
      <c r="E548" s="1"/>
      <c r="F548" s="1"/>
      <c r="G548" s="1"/>
      <c r="H548" s="1"/>
      <c r="I548" s="111"/>
      <c r="J548" s="1"/>
      <c r="K548" s="1"/>
      <c r="L548" s="1"/>
      <c r="M548" s="1"/>
      <c r="N548" s="1"/>
      <c r="O548" s="1"/>
      <c r="P548" s="1"/>
    </row>
    <row r="549" spans="1:16" x14ac:dyDescent="0.25">
      <c r="A549" s="1"/>
      <c r="B549" s="1"/>
      <c r="C549" s="1"/>
      <c r="D549" s="1"/>
      <c r="E549" s="1"/>
      <c r="F549" s="1"/>
      <c r="G549" s="1"/>
      <c r="H549" s="1"/>
      <c r="I549" s="111"/>
      <c r="J549" s="1"/>
      <c r="K549" s="1"/>
      <c r="L549" s="1"/>
      <c r="M549" s="1"/>
      <c r="N549" s="1"/>
      <c r="O549" s="1"/>
      <c r="P549" s="1"/>
    </row>
    <row r="550" spans="1:16" x14ac:dyDescent="0.25">
      <c r="A550" s="1"/>
      <c r="B550" s="1"/>
      <c r="C550" s="1"/>
      <c r="D550" s="1"/>
      <c r="E550" s="1"/>
      <c r="F550" s="1"/>
      <c r="G550" s="1"/>
      <c r="H550" s="1"/>
      <c r="I550" s="111"/>
      <c r="J550" s="1"/>
      <c r="K550" s="1"/>
      <c r="L550" s="1"/>
      <c r="M550" s="1"/>
      <c r="N550" s="1"/>
      <c r="O550" s="1"/>
      <c r="P550" s="1"/>
    </row>
    <row r="551" spans="1:16" x14ac:dyDescent="0.25">
      <c r="A551" s="1"/>
      <c r="B551" s="1"/>
      <c r="C551" s="1"/>
      <c r="D551" s="1"/>
      <c r="E551" s="1"/>
      <c r="F551" s="1"/>
      <c r="G551" s="1"/>
      <c r="H551" s="1"/>
      <c r="I551" s="111"/>
      <c r="J551" s="1"/>
      <c r="K551" s="1"/>
      <c r="L551" s="1"/>
      <c r="M551" s="1"/>
      <c r="N551" s="1"/>
      <c r="O551" s="1"/>
      <c r="P551" s="1"/>
    </row>
    <row r="552" spans="1:16" x14ac:dyDescent="0.25">
      <c r="A552" s="1"/>
      <c r="B552" s="1"/>
      <c r="C552" s="1"/>
      <c r="D552" s="1"/>
      <c r="E552" s="1"/>
      <c r="F552" s="1"/>
      <c r="G552" s="1"/>
      <c r="H552" s="1"/>
      <c r="I552" s="111"/>
      <c r="J552" s="1"/>
      <c r="K552" s="1"/>
      <c r="L552" s="1"/>
      <c r="M552" s="1"/>
      <c r="N552" s="1"/>
      <c r="O552" s="1"/>
      <c r="P552" s="1"/>
    </row>
    <row r="553" spans="1:16" x14ac:dyDescent="0.25">
      <c r="A553" s="1"/>
      <c r="B553" s="1"/>
      <c r="C553" s="1"/>
      <c r="D553" s="1"/>
      <c r="E553" s="1"/>
      <c r="F553" s="1"/>
      <c r="G553" s="1"/>
      <c r="H553" s="1"/>
      <c r="I553" s="111"/>
      <c r="J553" s="1"/>
      <c r="K553" s="1"/>
      <c r="L553" s="1"/>
      <c r="M553" s="1"/>
      <c r="N553" s="1"/>
      <c r="O553" s="1"/>
      <c r="P553" s="1"/>
    </row>
    <row r="554" spans="1:16" x14ac:dyDescent="0.25">
      <c r="A554" s="1"/>
      <c r="B554" s="1"/>
      <c r="C554" s="1"/>
      <c r="D554" s="1"/>
      <c r="E554" s="1"/>
      <c r="F554" s="1"/>
      <c r="G554" s="1"/>
      <c r="H554" s="1"/>
      <c r="I554" s="111"/>
      <c r="J554" s="1"/>
      <c r="K554" s="1"/>
      <c r="L554" s="1"/>
      <c r="M554" s="1"/>
      <c r="N554" s="1"/>
      <c r="O554" s="1"/>
      <c r="P554" s="1"/>
    </row>
    <row r="555" spans="1:16" x14ac:dyDescent="0.25">
      <c r="A555" s="1"/>
      <c r="B555" s="1"/>
      <c r="C555" s="1"/>
      <c r="D555" s="1"/>
      <c r="E555" s="1"/>
      <c r="F555" s="1"/>
      <c r="G555" s="1"/>
      <c r="H555" s="1"/>
      <c r="I555" s="111"/>
      <c r="J555" s="1"/>
      <c r="K555" s="1"/>
      <c r="L555" s="1"/>
      <c r="M555" s="1"/>
      <c r="N555" s="1"/>
      <c r="O555" s="1"/>
      <c r="P555" s="1"/>
    </row>
    <row r="556" spans="1:16" x14ac:dyDescent="0.25">
      <c r="A556" s="1"/>
      <c r="B556" s="1"/>
      <c r="C556" s="1"/>
      <c r="D556" s="1"/>
      <c r="E556" s="1"/>
      <c r="F556" s="1"/>
      <c r="G556" s="1"/>
      <c r="H556" s="1"/>
      <c r="I556" s="111"/>
      <c r="J556" s="1"/>
      <c r="K556" s="1"/>
      <c r="L556" s="1"/>
      <c r="M556" s="1"/>
      <c r="N556" s="1"/>
      <c r="O556" s="1"/>
      <c r="P556" s="1"/>
    </row>
    <row r="557" spans="1:16" x14ac:dyDescent="0.25">
      <c r="A557" s="1"/>
      <c r="B557" s="1"/>
      <c r="C557" s="1"/>
      <c r="D557" s="1"/>
      <c r="E557" s="1"/>
      <c r="F557" s="1"/>
      <c r="G557" s="1"/>
      <c r="H557" s="1"/>
      <c r="I557" s="111"/>
      <c r="J557" s="1"/>
      <c r="K557" s="1"/>
      <c r="L557" s="1"/>
      <c r="M557" s="1"/>
      <c r="N557" s="1"/>
      <c r="O557" s="1"/>
      <c r="P557" s="1"/>
    </row>
    <row r="558" spans="1:16" x14ac:dyDescent="0.25">
      <c r="A558" s="1"/>
      <c r="B558" s="1"/>
      <c r="C558" s="1"/>
      <c r="D558" s="1"/>
      <c r="E558" s="1"/>
      <c r="F558" s="1"/>
      <c r="G558" s="1"/>
      <c r="H558" s="1"/>
      <c r="I558" s="111"/>
      <c r="J558" s="1"/>
      <c r="K558" s="1"/>
      <c r="L558" s="1"/>
      <c r="M558" s="1"/>
      <c r="N558" s="1"/>
      <c r="O558" s="1"/>
      <c r="P558" s="1"/>
    </row>
    <row r="559" spans="1:16" x14ac:dyDescent="0.25">
      <c r="A559" s="1"/>
      <c r="B559" s="1"/>
      <c r="C559" s="1"/>
      <c r="D559" s="1"/>
      <c r="E559" s="1"/>
      <c r="F559" s="1"/>
      <c r="G559" s="1"/>
      <c r="H559" s="1"/>
      <c r="I559" s="111"/>
      <c r="J559" s="1"/>
      <c r="K559" s="1"/>
      <c r="L559" s="1"/>
      <c r="M559" s="1"/>
      <c r="N559" s="1"/>
      <c r="O559" s="1"/>
      <c r="P559" s="1"/>
    </row>
    <row r="560" spans="1:16" x14ac:dyDescent="0.25">
      <c r="A560" s="1"/>
      <c r="B560" s="1"/>
      <c r="C560" s="1"/>
      <c r="D560" s="1"/>
      <c r="E560" s="1"/>
      <c r="F560" s="1"/>
      <c r="G560" s="1"/>
      <c r="H560" s="1"/>
      <c r="I560" s="111"/>
      <c r="J560" s="1"/>
      <c r="K560" s="1"/>
      <c r="L560" s="1"/>
      <c r="M560" s="1"/>
      <c r="N560" s="1"/>
      <c r="O560" s="1"/>
      <c r="P560" s="1"/>
    </row>
    <row r="561" spans="1:16" x14ac:dyDescent="0.25">
      <c r="A561" s="1"/>
      <c r="B561" s="1"/>
      <c r="C561" s="1"/>
      <c r="D561" s="1"/>
      <c r="E561" s="1"/>
      <c r="F561" s="1"/>
      <c r="G561" s="1"/>
      <c r="H561" s="1"/>
      <c r="I561" s="111"/>
      <c r="J561" s="1"/>
      <c r="K561" s="1"/>
      <c r="L561" s="1"/>
      <c r="M561" s="1"/>
      <c r="N561" s="1"/>
      <c r="O561" s="1"/>
      <c r="P561" s="1"/>
    </row>
    <row r="562" spans="1:16" x14ac:dyDescent="0.25">
      <c r="A562" s="1"/>
      <c r="B562" s="1"/>
      <c r="C562" s="1"/>
      <c r="D562" s="1"/>
      <c r="E562" s="1"/>
      <c r="F562" s="1"/>
      <c r="G562" s="1"/>
      <c r="H562" s="1"/>
      <c r="I562" s="111"/>
      <c r="J562" s="1"/>
      <c r="K562" s="1"/>
      <c r="L562" s="1"/>
      <c r="M562" s="1"/>
      <c r="N562" s="1"/>
      <c r="O562" s="1"/>
      <c r="P562" s="1"/>
    </row>
    <row r="563" spans="1:16" x14ac:dyDescent="0.25">
      <c r="A563" s="1"/>
      <c r="B563" s="1"/>
      <c r="C563" s="1"/>
      <c r="D563" s="1"/>
      <c r="E563" s="1"/>
      <c r="F563" s="1"/>
      <c r="G563" s="1"/>
      <c r="H563" s="1"/>
      <c r="I563" s="111"/>
      <c r="J563" s="1"/>
      <c r="K563" s="1"/>
      <c r="L563" s="1"/>
      <c r="M563" s="1"/>
      <c r="N563" s="1"/>
      <c r="O563" s="1"/>
      <c r="P563" s="1"/>
    </row>
    <row r="564" spans="1:16" x14ac:dyDescent="0.25">
      <c r="A564" s="1"/>
      <c r="B564" s="1"/>
      <c r="C564" s="1"/>
      <c r="D564" s="1"/>
      <c r="E564" s="1"/>
      <c r="F564" s="1"/>
      <c r="G564" s="1"/>
      <c r="H564" s="1"/>
      <c r="I564" s="111"/>
      <c r="J564" s="1"/>
      <c r="K564" s="1"/>
      <c r="L564" s="1"/>
      <c r="M564" s="1"/>
      <c r="N564" s="1"/>
      <c r="O564" s="1"/>
      <c r="P564" s="1"/>
    </row>
    <row r="565" spans="1:16" x14ac:dyDescent="0.25">
      <c r="A565" s="1"/>
      <c r="B565" s="1"/>
      <c r="C565" s="1"/>
      <c r="D565" s="1"/>
      <c r="E565" s="1"/>
      <c r="F565" s="1"/>
      <c r="G565" s="1"/>
      <c r="H565" s="1"/>
      <c r="I565" s="111"/>
      <c r="J565" s="1"/>
      <c r="K565" s="1"/>
      <c r="L565" s="1"/>
      <c r="M565" s="1"/>
      <c r="N565" s="1"/>
      <c r="O565" s="1"/>
      <c r="P565" s="1"/>
    </row>
    <row r="566" spans="1:16" x14ac:dyDescent="0.25">
      <c r="A566" s="1"/>
      <c r="B566" s="1"/>
      <c r="C566" s="1"/>
      <c r="D566" s="1"/>
      <c r="E566" s="1"/>
      <c r="F566" s="1"/>
      <c r="G566" s="1"/>
      <c r="H566" s="1"/>
      <c r="I566" s="111"/>
      <c r="J566" s="1"/>
      <c r="K566" s="1"/>
      <c r="L566" s="1"/>
      <c r="M566" s="1"/>
      <c r="N566" s="1"/>
      <c r="O566" s="1"/>
      <c r="P566" s="1"/>
    </row>
    <row r="567" spans="1:16" x14ac:dyDescent="0.25">
      <c r="A567" s="1"/>
      <c r="B567" s="1"/>
      <c r="C567" s="1"/>
      <c r="D567" s="1"/>
      <c r="E567" s="1"/>
      <c r="F567" s="1"/>
      <c r="G567" s="1"/>
      <c r="H567" s="1"/>
      <c r="I567" s="111"/>
      <c r="J567" s="1"/>
      <c r="K567" s="1"/>
      <c r="L567" s="1"/>
      <c r="M567" s="1"/>
      <c r="N567" s="1"/>
      <c r="O567" s="1"/>
      <c r="P567" s="1"/>
    </row>
    <row r="568" spans="1:16" x14ac:dyDescent="0.25">
      <c r="A568" s="1"/>
      <c r="B568" s="1"/>
      <c r="C568" s="1"/>
      <c r="D568" s="1"/>
      <c r="E568" s="1"/>
      <c r="F568" s="1"/>
      <c r="G568" s="1"/>
      <c r="H568" s="1"/>
      <c r="I568" s="111"/>
      <c r="J568" s="1"/>
      <c r="K568" s="1"/>
      <c r="L568" s="1"/>
      <c r="M568" s="1"/>
      <c r="N568" s="1"/>
      <c r="O568" s="1"/>
      <c r="P568" s="1"/>
    </row>
    <row r="569" spans="1:16" x14ac:dyDescent="0.25">
      <c r="A569" s="1"/>
      <c r="B569" s="1"/>
      <c r="C569" s="1"/>
      <c r="D569" s="1"/>
      <c r="E569" s="1"/>
      <c r="F569" s="1"/>
      <c r="G569" s="1"/>
      <c r="H569" s="1"/>
      <c r="I569" s="111"/>
      <c r="J569" s="1"/>
      <c r="K569" s="1"/>
      <c r="L569" s="1"/>
      <c r="M569" s="1"/>
      <c r="N569" s="1"/>
      <c r="O569" s="1"/>
      <c r="P569" s="1"/>
    </row>
    <row r="570" spans="1:16" x14ac:dyDescent="0.25">
      <c r="A570" s="1"/>
      <c r="B570" s="1"/>
      <c r="C570" s="1"/>
      <c r="D570" s="1"/>
      <c r="E570" s="1"/>
      <c r="F570" s="1"/>
      <c r="G570" s="1"/>
      <c r="H570" s="1"/>
      <c r="I570" s="111"/>
      <c r="J570" s="1"/>
      <c r="K570" s="1"/>
      <c r="L570" s="1"/>
      <c r="M570" s="1"/>
      <c r="N570" s="1"/>
      <c r="O570" s="1"/>
      <c r="P570" s="1"/>
    </row>
    <row r="571" spans="1:16" x14ac:dyDescent="0.25">
      <c r="A571" s="1"/>
      <c r="B571" s="1"/>
      <c r="C571" s="1"/>
      <c r="D571" s="1"/>
      <c r="E571" s="1"/>
      <c r="F571" s="1"/>
      <c r="G571" s="1"/>
      <c r="H571" s="1"/>
      <c r="I571" s="111"/>
      <c r="J571" s="1"/>
      <c r="K571" s="1"/>
      <c r="L571" s="1"/>
      <c r="M571" s="1"/>
      <c r="N571" s="1"/>
      <c r="O571" s="1"/>
      <c r="P571" s="1"/>
    </row>
    <row r="572" spans="1:16" x14ac:dyDescent="0.25">
      <c r="A572" s="1"/>
      <c r="B572" s="1"/>
      <c r="C572" s="1"/>
      <c r="D572" s="1"/>
      <c r="E572" s="1"/>
      <c r="F572" s="1"/>
      <c r="G572" s="1"/>
      <c r="H572" s="1"/>
      <c r="I572" s="111"/>
      <c r="J572" s="1"/>
      <c r="K572" s="1"/>
      <c r="L572" s="1"/>
      <c r="M572" s="1"/>
      <c r="N572" s="1"/>
      <c r="O572" s="1"/>
      <c r="P572" s="1"/>
    </row>
    <row r="573" spans="1:16" x14ac:dyDescent="0.25">
      <c r="A573" s="1"/>
      <c r="B573" s="1"/>
      <c r="C573" s="1"/>
      <c r="D573" s="1"/>
      <c r="E573" s="1"/>
      <c r="F573" s="1"/>
      <c r="G573" s="1"/>
      <c r="H573" s="1"/>
      <c r="I573" s="111"/>
      <c r="J573" s="1"/>
      <c r="K573" s="1"/>
      <c r="L573" s="1"/>
      <c r="M573" s="1"/>
      <c r="N573" s="1"/>
      <c r="O573" s="1"/>
      <c r="P573" s="1"/>
    </row>
    <row r="574" spans="1:16" x14ac:dyDescent="0.25">
      <c r="A574" s="1"/>
      <c r="B574" s="1"/>
      <c r="C574" s="1"/>
      <c r="D574" s="1"/>
      <c r="E574" s="1"/>
      <c r="F574" s="1"/>
      <c r="G574" s="1"/>
      <c r="H574" s="1"/>
      <c r="I574" s="111"/>
      <c r="J574" s="1"/>
      <c r="K574" s="1"/>
      <c r="L574" s="1"/>
      <c r="M574" s="1"/>
      <c r="N574" s="1"/>
      <c r="O574" s="1"/>
      <c r="P574" s="1"/>
    </row>
    <row r="575" spans="1:16" x14ac:dyDescent="0.25">
      <c r="A575" s="1"/>
      <c r="B575" s="1"/>
      <c r="C575" s="1"/>
      <c r="D575" s="1"/>
      <c r="E575" s="1"/>
      <c r="F575" s="1"/>
      <c r="G575" s="1"/>
      <c r="H575" s="1"/>
      <c r="I575" s="111"/>
      <c r="J575" s="1"/>
      <c r="K575" s="1"/>
      <c r="L575" s="1"/>
      <c r="M575" s="1"/>
      <c r="N575" s="1"/>
      <c r="O575" s="1"/>
      <c r="P575" s="1"/>
    </row>
    <row r="576" spans="1:16" x14ac:dyDescent="0.25">
      <c r="A576" s="1"/>
      <c r="B576" s="1"/>
      <c r="C576" s="1"/>
      <c r="D576" s="1"/>
      <c r="E576" s="1"/>
      <c r="F576" s="1"/>
      <c r="G576" s="1"/>
      <c r="H576" s="1"/>
      <c r="I576" s="111"/>
      <c r="J576" s="1"/>
      <c r="K576" s="1"/>
      <c r="L576" s="1"/>
      <c r="M576" s="1"/>
      <c r="N576" s="1"/>
      <c r="O576" s="1"/>
      <c r="P576" s="1"/>
    </row>
    <row r="577" spans="1:16" x14ac:dyDescent="0.25">
      <c r="A577" s="1"/>
      <c r="B577" s="1"/>
      <c r="C577" s="1"/>
      <c r="D577" s="1"/>
      <c r="E577" s="1"/>
      <c r="F577" s="1"/>
      <c r="G577" s="1"/>
      <c r="H577" s="1"/>
      <c r="I577" s="111"/>
      <c r="J577" s="1"/>
      <c r="K577" s="1"/>
      <c r="L577" s="1"/>
      <c r="M577" s="1"/>
      <c r="N577" s="1"/>
      <c r="O577" s="1"/>
      <c r="P577" s="1"/>
    </row>
    <row r="578" spans="1:16" x14ac:dyDescent="0.25">
      <c r="A578" s="1"/>
      <c r="B578" s="1"/>
      <c r="C578" s="1"/>
      <c r="D578" s="1"/>
      <c r="E578" s="1"/>
      <c r="F578" s="1"/>
      <c r="G578" s="1"/>
      <c r="H578" s="1"/>
      <c r="I578" s="111"/>
      <c r="J578" s="1"/>
      <c r="K578" s="1"/>
      <c r="L578" s="1"/>
      <c r="M578" s="1"/>
      <c r="N578" s="1"/>
      <c r="O578" s="1"/>
      <c r="P578" s="1"/>
    </row>
    <row r="579" spans="1:16" x14ac:dyDescent="0.25">
      <c r="A579" s="1"/>
      <c r="B579" s="1"/>
      <c r="C579" s="1"/>
      <c r="D579" s="1"/>
      <c r="E579" s="1"/>
      <c r="F579" s="1"/>
      <c r="G579" s="1"/>
      <c r="H579" s="1"/>
      <c r="I579" s="111"/>
      <c r="J579" s="1"/>
      <c r="K579" s="1"/>
      <c r="L579" s="1"/>
      <c r="M579" s="1"/>
      <c r="N579" s="1"/>
      <c r="O579" s="1"/>
      <c r="P579" s="1"/>
    </row>
    <row r="580" spans="1:16" x14ac:dyDescent="0.25">
      <c r="A580" s="1"/>
      <c r="B580" s="1"/>
      <c r="C580" s="1"/>
      <c r="D580" s="1"/>
      <c r="E580" s="1"/>
      <c r="F580" s="1"/>
      <c r="G580" s="1"/>
      <c r="H580" s="1"/>
      <c r="I580" s="111"/>
      <c r="J580" s="1"/>
      <c r="K580" s="1"/>
      <c r="L580" s="1"/>
      <c r="M580" s="1"/>
      <c r="N580" s="1"/>
      <c r="O580" s="1"/>
      <c r="P580" s="1"/>
    </row>
    <row r="581" spans="1:16" x14ac:dyDescent="0.25">
      <c r="A581" s="1"/>
      <c r="B581" s="1"/>
      <c r="C581" s="1"/>
      <c r="D581" s="1"/>
      <c r="E581" s="1"/>
      <c r="F581" s="1"/>
      <c r="G581" s="1"/>
      <c r="H581" s="1"/>
      <c r="I581" s="111"/>
      <c r="J581" s="1"/>
      <c r="K581" s="1"/>
      <c r="L581" s="1"/>
      <c r="M581" s="1"/>
      <c r="N581" s="1"/>
      <c r="O581" s="1"/>
      <c r="P581" s="1"/>
    </row>
    <row r="582" spans="1:16" x14ac:dyDescent="0.25">
      <c r="A582" s="1"/>
      <c r="B582" s="1"/>
      <c r="C582" s="1"/>
      <c r="D582" s="1"/>
      <c r="E582" s="1"/>
      <c r="F582" s="1"/>
      <c r="G582" s="1"/>
      <c r="H582" s="1"/>
      <c r="I582" s="111"/>
      <c r="J582" s="1"/>
      <c r="K582" s="1"/>
      <c r="L582" s="1"/>
      <c r="M582" s="1"/>
      <c r="N582" s="1"/>
      <c r="O582" s="1"/>
      <c r="P582" s="1"/>
    </row>
    <row r="583" spans="1:16" x14ac:dyDescent="0.25">
      <c r="A583" s="1"/>
      <c r="B583" s="1"/>
      <c r="C583" s="1"/>
      <c r="D583" s="1"/>
      <c r="E583" s="1"/>
      <c r="F583" s="1"/>
      <c r="G583" s="1"/>
      <c r="H583" s="1"/>
      <c r="I583" s="111"/>
      <c r="J583" s="1"/>
      <c r="K583" s="1"/>
      <c r="L583" s="1"/>
      <c r="M583" s="1"/>
      <c r="N583" s="1"/>
      <c r="O583" s="1"/>
      <c r="P583" s="1"/>
    </row>
    <row r="584" spans="1:16" x14ac:dyDescent="0.25">
      <c r="A584" s="1"/>
      <c r="B584" s="1"/>
      <c r="C584" s="1"/>
      <c r="D584" s="1"/>
      <c r="E584" s="1"/>
      <c r="F584" s="1"/>
      <c r="G584" s="1"/>
      <c r="H584" s="1"/>
      <c r="I584" s="111"/>
      <c r="J584" s="1"/>
      <c r="K584" s="1"/>
      <c r="L584" s="1"/>
      <c r="M584" s="1"/>
      <c r="N584" s="1"/>
      <c r="O584" s="1"/>
      <c r="P584" s="1"/>
    </row>
    <row r="585" spans="1:16" x14ac:dyDescent="0.25">
      <c r="A585" s="1"/>
      <c r="B585" s="1"/>
      <c r="C585" s="1"/>
      <c r="D585" s="1"/>
      <c r="E585" s="1"/>
      <c r="F585" s="1"/>
      <c r="G585" s="1"/>
      <c r="H585" s="1"/>
      <c r="I585" s="111"/>
      <c r="J585" s="1"/>
      <c r="K585" s="1"/>
      <c r="L585" s="1"/>
      <c r="M585" s="1"/>
      <c r="N585" s="1"/>
      <c r="O585" s="1"/>
      <c r="P585" s="1"/>
    </row>
    <row r="586" spans="1:16" x14ac:dyDescent="0.25">
      <c r="A586" s="1"/>
      <c r="B586" s="1"/>
      <c r="C586" s="1"/>
      <c r="D586" s="1"/>
      <c r="E586" s="1"/>
      <c r="F586" s="1"/>
      <c r="G586" s="1"/>
      <c r="H586" s="1"/>
      <c r="I586" s="111"/>
      <c r="J586" s="1"/>
      <c r="K586" s="1"/>
      <c r="L586" s="1"/>
      <c r="M586" s="1"/>
      <c r="N586" s="1"/>
      <c r="O586" s="1"/>
      <c r="P586" s="1"/>
    </row>
    <row r="587" spans="1:16" x14ac:dyDescent="0.25">
      <c r="A587" s="1"/>
      <c r="B587" s="1"/>
      <c r="C587" s="1"/>
      <c r="D587" s="1"/>
      <c r="E587" s="1"/>
      <c r="F587" s="1"/>
      <c r="G587" s="1"/>
      <c r="H587" s="1"/>
      <c r="I587" s="111"/>
      <c r="J587" s="1"/>
      <c r="K587" s="1"/>
      <c r="L587" s="1"/>
      <c r="M587" s="1"/>
      <c r="N587" s="1"/>
      <c r="O587" s="1"/>
      <c r="P587" s="1"/>
    </row>
    <row r="588" spans="1:16" x14ac:dyDescent="0.25">
      <c r="A588" s="1"/>
      <c r="B588" s="1"/>
      <c r="C588" s="1"/>
      <c r="D588" s="1"/>
      <c r="E588" s="1"/>
      <c r="F588" s="1"/>
      <c r="G588" s="1"/>
      <c r="H588" s="1"/>
      <c r="I588" s="111"/>
      <c r="J588" s="1"/>
      <c r="K588" s="1"/>
      <c r="L588" s="1"/>
      <c r="M588" s="1"/>
      <c r="N588" s="1"/>
      <c r="O588" s="1"/>
      <c r="P588" s="1"/>
    </row>
    <row r="589" spans="1:16" x14ac:dyDescent="0.25">
      <c r="A589" s="1"/>
      <c r="B589" s="1"/>
      <c r="C589" s="1"/>
      <c r="D589" s="1"/>
      <c r="E589" s="1"/>
      <c r="F589" s="1"/>
      <c r="G589" s="1"/>
      <c r="H589" s="1"/>
      <c r="I589" s="111"/>
      <c r="J589" s="1"/>
      <c r="K589" s="1"/>
      <c r="L589" s="1"/>
      <c r="M589" s="1"/>
      <c r="N589" s="1"/>
      <c r="O589" s="1"/>
      <c r="P589" s="1"/>
    </row>
    <row r="590" spans="1:16" x14ac:dyDescent="0.25">
      <c r="A590" s="1"/>
      <c r="B590" s="1"/>
      <c r="C590" s="1"/>
      <c r="D590" s="1"/>
      <c r="E590" s="1"/>
      <c r="F590" s="1"/>
      <c r="G590" s="1"/>
      <c r="H590" s="1"/>
      <c r="I590" s="111"/>
      <c r="J590" s="1"/>
      <c r="K590" s="1"/>
      <c r="L590" s="1"/>
      <c r="M590" s="1"/>
      <c r="N590" s="1"/>
      <c r="O590" s="1"/>
      <c r="P590" s="1"/>
    </row>
    <row r="591" spans="1:16" x14ac:dyDescent="0.25">
      <c r="A591" s="1"/>
      <c r="B591" s="1"/>
      <c r="C591" s="1"/>
      <c r="D591" s="1"/>
      <c r="E591" s="1"/>
      <c r="F591" s="1"/>
      <c r="G591" s="1"/>
      <c r="H591" s="1"/>
      <c r="I591" s="111"/>
      <c r="J591" s="1"/>
      <c r="K591" s="1"/>
      <c r="L591" s="1"/>
      <c r="M591" s="1"/>
      <c r="N591" s="1"/>
      <c r="O591" s="1"/>
      <c r="P591" s="1"/>
    </row>
    <row r="592" spans="1:16" x14ac:dyDescent="0.25">
      <c r="A592" s="1"/>
      <c r="B592" s="1"/>
      <c r="C592" s="1"/>
      <c r="D592" s="1"/>
      <c r="E592" s="1"/>
      <c r="F592" s="1"/>
      <c r="G592" s="1"/>
      <c r="H592" s="1"/>
      <c r="I592" s="111"/>
      <c r="J592" s="1"/>
      <c r="K592" s="1"/>
      <c r="L592" s="1"/>
      <c r="M592" s="1"/>
      <c r="N592" s="1"/>
      <c r="O592" s="1"/>
      <c r="P592" s="1"/>
    </row>
    <row r="593" spans="1:16" x14ac:dyDescent="0.25">
      <c r="A593" s="1"/>
      <c r="B593" s="1"/>
      <c r="C593" s="1"/>
      <c r="D593" s="1"/>
      <c r="E593" s="1"/>
      <c r="F593" s="1"/>
      <c r="G593" s="1"/>
      <c r="H593" s="1"/>
      <c r="I593" s="111"/>
      <c r="J593" s="1"/>
      <c r="K593" s="1"/>
      <c r="L593" s="1"/>
      <c r="M593" s="1"/>
      <c r="N593" s="1"/>
      <c r="O593" s="1"/>
      <c r="P593" s="1"/>
    </row>
    <row r="594" spans="1:16" x14ac:dyDescent="0.25">
      <c r="A594" s="1"/>
      <c r="B594" s="1"/>
      <c r="C594" s="1"/>
      <c r="D594" s="1"/>
      <c r="E594" s="1"/>
      <c r="F594" s="1"/>
      <c r="G594" s="1"/>
      <c r="H594" s="1"/>
      <c r="I594" s="111"/>
      <c r="J594" s="1"/>
      <c r="K594" s="1"/>
      <c r="L594" s="1"/>
      <c r="M594" s="1"/>
      <c r="N594" s="1"/>
      <c r="O594" s="1"/>
      <c r="P594" s="1"/>
    </row>
    <row r="595" spans="1:16" x14ac:dyDescent="0.25">
      <c r="A595" s="1"/>
      <c r="B595" s="1"/>
      <c r="C595" s="1"/>
      <c r="D595" s="1"/>
      <c r="E595" s="1"/>
      <c r="F595" s="1"/>
      <c r="G595" s="1"/>
      <c r="H595" s="1"/>
      <c r="I595" s="111"/>
      <c r="J595" s="1"/>
      <c r="K595" s="1"/>
      <c r="L595" s="1"/>
      <c r="M595" s="1"/>
      <c r="N595" s="1"/>
      <c r="O595" s="1"/>
      <c r="P595" s="1"/>
    </row>
    <row r="596" spans="1:16" x14ac:dyDescent="0.25">
      <c r="A596" s="1"/>
      <c r="B596" s="1"/>
      <c r="C596" s="1"/>
      <c r="D596" s="1"/>
      <c r="E596" s="1"/>
      <c r="F596" s="1"/>
      <c r="G596" s="1"/>
      <c r="H596" s="1"/>
      <c r="I596" s="111"/>
      <c r="J596" s="1"/>
      <c r="K596" s="1"/>
      <c r="L596" s="1"/>
      <c r="M596" s="1"/>
      <c r="N596" s="1"/>
      <c r="O596" s="1"/>
      <c r="P596" s="1"/>
    </row>
    <row r="597" spans="1:16" x14ac:dyDescent="0.25">
      <c r="A597" s="1"/>
      <c r="B597" s="1"/>
      <c r="C597" s="1"/>
      <c r="D597" s="1"/>
      <c r="E597" s="1"/>
      <c r="F597" s="1"/>
      <c r="G597" s="1"/>
      <c r="H597" s="1"/>
      <c r="I597" s="111"/>
      <c r="J597" s="1"/>
      <c r="K597" s="1"/>
      <c r="L597" s="1"/>
      <c r="M597" s="1"/>
      <c r="N597" s="1"/>
      <c r="O597" s="1"/>
      <c r="P597" s="1"/>
    </row>
    <row r="598" spans="1:16" x14ac:dyDescent="0.25">
      <c r="A598" s="1"/>
      <c r="B598" s="1"/>
      <c r="C598" s="1"/>
      <c r="D598" s="1"/>
      <c r="E598" s="1"/>
      <c r="F598" s="1"/>
      <c r="G598" s="1"/>
      <c r="H598" s="1"/>
      <c r="I598" s="111"/>
      <c r="J598" s="1"/>
      <c r="K598" s="1"/>
      <c r="L598" s="1"/>
      <c r="M598" s="1"/>
      <c r="N598" s="1"/>
      <c r="O598" s="1"/>
      <c r="P598" s="1"/>
    </row>
    <row r="599" spans="1:16" x14ac:dyDescent="0.25">
      <c r="A599" s="1"/>
      <c r="B599" s="1"/>
      <c r="C599" s="1"/>
      <c r="D599" s="1"/>
      <c r="E599" s="1"/>
      <c r="F599" s="1"/>
      <c r="G599" s="1"/>
      <c r="H599" s="1"/>
      <c r="I599" s="111"/>
      <c r="J599" s="1"/>
      <c r="K599" s="1"/>
      <c r="L599" s="1"/>
      <c r="M599" s="1"/>
      <c r="N599" s="1"/>
      <c r="O599" s="1"/>
      <c r="P599" s="1"/>
    </row>
    <row r="600" spans="1:16" x14ac:dyDescent="0.25">
      <c r="A600" s="1"/>
      <c r="B600" s="1"/>
      <c r="C600" s="1"/>
      <c r="D600" s="1"/>
      <c r="E600" s="1"/>
      <c r="F600" s="1"/>
      <c r="G600" s="1"/>
      <c r="H600" s="1"/>
      <c r="I600" s="111"/>
      <c r="J600" s="1"/>
      <c r="K600" s="1"/>
      <c r="L600" s="1"/>
      <c r="M600" s="1"/>
      <c r="N600" s="1"/>
      <c r="O600" s="1"/>
      <c r="P600" s="1"/>
    </row>
    <row r="601" spans="1:16" x14ac:dyDescent="0.25">
      <c r="A601" s="1"/>
      <c r="B601" s="1"/>
      <c r="C601" s="1"/>
      <c r="D601" s="1"/>
      <c r="E601" s="1"/>
      <c r="F601" s="1"/>
      <c r="G601" s="1"/>
      <c r="H601" s="1"/>
      <c r="I601" s="111"/>
      <c r="J601" s="1"/>
      <c r="K601" s="1"/>
      <c r="L601" s="1"/>
      <c r="M601" s="1"/>
      <c r="N601" s="1"/>
      <c r="O601" s="1"/>
      <c r="P601" s="1"/>
    </row>
    <row r="602" spans="1:16" x14ac:dyDescent="0.25">
      <c r="A602" s="1"/>
      <c r="B602" s="1"/>
      <c r="C602" s="1"/>
      <c r="D602" s="1"/>
      <c r="E602" s="1"/>
      <c r="F602" s="1"/>
      <c r="G602" s="1"/>
      <c r="H602" s="1"/>
      <c r="I602" s="111"/>
      <c r="J602" s="1"/>
      <c r="K602" s="1"/>
      <c r="L602" s="1"/>
      <c r="M602" s="1"/>
      <c r="N602" s="1"/>
      <c r="O602" s="1"/>
      <c r="P602" s="1"/>
    </row>
    <row r="603" spans="1:16" x14ac:dyDescent="0.25">
      <c r="A603" s="1"/>
      <c r="B603" s="1"/>
      <c r="C603" s="1"/>
      <c r="D603" s="1"/>
      <c r="E603" s="1"/>
      <c r="F603" s="1"/>
      <c r="G603" s="1"/>
      <c r="H603" s="1"/>
      <c r="I603" s="111"/>
      <c r="J603" s="1"/>
      <c r="K603" s="1"/>
      <c r="L603" s="1"/>
      <c r="M603" s="1"/>
      <c r="N603" s="1"/>
      <c r="O603" s="1"/>
      <c r="P603" s="1"/>
    </row>
    <row r="604" spans="1:16" x14ac:dyDescent="0.25">
      <c r="A604" s="1"/>
      <c r="B604" s="1"/>
      <c r="C604" s="1"/>
      <c r="D604" s="1"/>
      <c r="E604" s="1"/>
      <c r="F604" s="1"/>
      <c r="G604" s="1"/>
      <c r="H604" s="1"/>
      <c r="I604" s="111"/>
      <c r="J604" s="1"/>
      <c r="K604" s="1"/>
      <c r="L604" s="1"/>
      <c r="M604" s="1"/>
      <c r="N604" s="1"/>
      <c r="O604" s="1"/>
      <c r="P604" s="1"/>
    </row>
    <row r="605" spans="1:16" x14ac:dyDescent="0.25">
      <c r="A605" s="1"/>
      <c r="B605" s="1"/>
      <c r="C605" s="1"/>
      <c r="D605" s="1"/>
      <c r="E605" s="1"/>
      <c r="F605" s="1"/>
      <c r="G605" s="1"/>
      <c r="H605" s="1"/>
      <c r="I605" s="111"/>
      <c r="J605" s="1"/>
      <c r="K605" s="1"/>
      <c r="L605" s="1"/>
      <c r="M605" s="1"/>
      <c r="N605" s="1"/>
      <c r="O605" s="1"/>
      <c r="P605" s="1"/>
    </row>
    <row r="606" spans="1:16" x14ac:dyDescent="0.25">
      <c r="A606" s="1"/>
      <c r="B606" s="1"/>
      <c r="C606" s="1"/>
      <c r="D606" s="1"/>
      <c r="E606" s="1"/>
      <c r="F606" s="1"/>
      <c r="G606" s="1"/>
      <c r="H606" s="1"/>
      <c r="I606" s="111"/>
      <c r="J606" s="1"/>
      <c r="K606" s="1"/>
      <c r="L606" s="1"/>
      <c r="M606" s="1"/>
      <c r="N606" s="1"/>
      <c r="O606" s="1"/>
      <c r="P606" s="1"/>
    </row>
    <row r="607" spans="1:16" x14ac:dyDescent="0.25">
      <c r="A607" s="1"/>
      <c r="B607" s="1"/>
      <c r="C607" s="1"/>
      <c r="D607" s="1"/>
      <c r="E607" s="1"/>
      <c r="F607" s="1"/>
      <c r="G607" s="1"/>
      <c r="H607" s="1"/>
      <c r="I607" s="111"/>
      <c r="J607" s="1"/>
      <c r="K607" s="1"/>
      <c r="L607" s="1"/>
      <c r="M607" s="1"/>
      <c r="N607" s="1"/>
      <c r="O607" s="1"/>
      <c r="P607" s="1"/>
    </row>
    <row r="608" spans="1:16" x14ac:dyDescent="0.25">
      <c r="A608" s="1"/>
      <c r="B608" s="1"/>
      <c r="C608" s="1"/>
      <c r="D608" s="1"/>
      <c r="E608" s="1"/>
      <c r="F608" s="1"/>
      <c r="G608" s="1"/>
      <c r="H608" s="1"/>
      <c r="I608" s="111"/>
      <c r="J608" s="1"/>
      <c r="K608" s="1"/>
      <c r="L608" s="1"/>
      <c r="M608" s="1"/>
      <c r="N608" s="1"/>
      <c r="O608" s="1"/>
      <c r="P608" s="1"/>
    </row>
    <row r="609" spans="1:16" x14ac:dyDescent="0.25">
      <c r="A609" s="1"/>
      <c r="B609" s="1"/>
      <c r="C609" s="1"/>
      <c r="D609" s="1"/>
      <c r="E609" s="1"/>
      <c r="F609" s="1"/>
      <c r="G609" s="1"/>
      <c r="H609" s="1"/>
      <c r="I609" s="111"/>
      <c r="J609" s="1"/>
      <c r="K609" s="1"/>
      <c r="L609" s="1"/>
      <c r="M609" s="1"/>
      <c r="N609" s="1"/>
      <c r="O609" s="1"/>
      <c r="P609" s="1"/>
    </row>
    <row r="610" spans="1:16" x14ac:dyDescent="0.25">
      <c r="A610" s="1"/>
      <c r="B610" s="1"/>
      <c r="C610" s="1"/>
      <c r="D610" s="1"/>
      <c r="E610" s="1"/>
      <c r="F610" s="1"/>
      <c r="G610" s="1"/>
      <c r="H610" s="1"/>
      <c r="I610" s="111"/>
      <c r="J610" s="1"/>
    </row>
    <row r="611" spans="1:16" x14ac:dyDescent="0.25">
      <c r="A611" s="1"/>
      <c r="B611" s="1"/>
      <c r="C611" s="1"/>
      <c r="D611" s="1"/>
      <c r="E611" s="1"/>
      <c r="F611" s="1"/>
      <c r="G611" s="1"/>
      <c r="H611" s="1"/>
      <c r="I611" s="111"/>
      <c r="J611" s="1"/>
    </row>
    <row r="612" spans="1:16" x14ac:dyDescent="0.25">
      <c r="A612" s="1"/>
      <c r="B612" s="1"/>
      <c r="C612" s="1"/>
      <c r="D612" s="1"/>
      <c r="E612" s="1"/>
      <c r="F612" s="1"/>
      <c r="G612" s="1"/>
      <c r="H612" s="1"/>
      <c r="I612" s="111"/>
      <c r="J612" s="1"/>
    </row>
    <row r="613" spans="1:16" x14ac:dyDescent="0.25">
      <c r="A613" s="1"/>
      <c r="B613" s="1"/>
      <c r="C613" s="1"/>
      <c r="D613" s="1"/>
      <c r="E613" s="1"/>
      <c r="F613" s="1"/>
      <c r="G613" s="1"/>
      <c r="H613" s="1"/>
      <c r="I613" s="111"/>
      <c r="J613" s="1"/>
    </row>
    <row r="614" spans="1:16" x14ac:dyDescent="0.25">
      <c r="A614" s="1"/>
      <c r="B614" s="1"/>
      <c r="C614" s="1"/>
      <c r="D614" s="1"/>
      <c r="E614" s="1"/>
      <c r="F614" s="1"/>
      <c r="G614" s="1"/>
      <c r="H614" s="1"/>
      <c r="I614" s="111"/>
      <c r="J614" s="1"/>
    </row>
    <row r="615" spans="1:16" x14ac:dyDescent="0.25">
      <c r="A615" s="1"/>
      <c r="B615" s="1"/>
      <c r="C615" s="1"/>
      <c r="D615" s="1"/>
      <c r="E615" s="1"/>
    </row>
    <row r="616" spans="1:16" x14ac:dyDescent="0.25">
      <c r="A616" s="1"/>
      <c r="B616" s="1"/>
      <c r="C616" s="1"/>
      <c r="D616" s="1"/>
      <c r="E616" s="1"/>
    </row>
    <row r="617" spans="1:16" x14ac:dyDescent="0.25">
      <c r="A617" s="1"/>
      <c r="B617" s="1"/>
      <c r="C617" s="1"/>
      <c r="D617" s="1"/>
      <c r="E617" s="1"/>
    </row>
    <row r="618" spans="1:16" x14ac:dyDescent="0.25">
      <c r="A618" s="1"/>
      <c r="B618" s="1"/>
      <c r="C618" s="1"/>
      <c r="D618" s="1"/>
      <c r="E618" s="1"/>
    </row>
    <row r="619" spans="1:16" x14ac:dyDescent="0.25">
      <c r="A619" s="1"/>
      <c r="B619" s="1"/>
      <c r="C619" s="1"/>
      <c r="D619" s="1"/>
      <c r="E619" s="1"/>
    </row>
    <row r="620" spans="1:16" x14ac:dyDescent="0.25">
      <c r="A620" s="1"/>
      <c r="B620" s="1"/>
      <c r="C620" s="1"/>
      <c r="D620" s="1"/>
      <c r="E620" s="1"/>
    </row>
    <row r="621" spans="1:16" x14ac:dyDescent="0.25">
      <c r="A621" s="1"/>
      <c r="B621" s="1"/>
      <c r="C621" s="1"/>
      <c r="D621" s="1"/>
      <c r="E621" s="1"/>
    </row>
    <row r="622" spans="1:16" x14ac:dyDescent="0.25">
      <c r="A622" s="1"/>
      <c r="B622" s="1"/>
      <c r="C622" s="1"/>
      <c r="D622" s="1"/>
      <c r="E622" s="1"/>
    </row>
    <row r="623" spans="1:16" x14ac:dyDescent="0.25">
      <c r="A623" s="1"/>
      <c r="B623" s="1"/>
      <c r="C623" s="1"/>
      <c r="D623" s="1"/>
      <c r="E623" s="1"/>
    </row>
    <row r="624" spans="1:16" x14ac:dyDescent="0.25">
      <c r="A624" s="1"/>
      <c r="B624" s="1"/>
      <c r="C624" s="1"/>
      <c r="D624" s="1"/>
      <c r="E624" s="1"/>
    </row>
    <row r="625" spans="1:5" x14ac:dyDescent="0.25">
      <c r="A625" s="1"/>
      <c r="B625" s="1"/>
      <c r="C625" s="1"/>
      <c r="D625" s="1"/>
      <c r="E625" s="1"/>
    </row>
    <row r="626" spans="1:5" x14ac:dyDescent="0.25">
      <c r="A626" s="1"/>
      <c r="B626" s="1"/>
      <c r="C626" s="1"/>
      <c r="D626" s="1"/>
      <c r="E626" s="1"/>
    </row>
    <row r="627" spans="1:5" x14ac:dyDescent="0.25">
      <c r="A627" s="1"/>
      <c r="B627" s="1"/>
      <c r="C627" s="1"/>
      <c r="D627" s="1"/>
      <c r="E627" s="1"/>
    </row>
    <row r="628" spans="1:5" x14ac:dyDescent="0.25">
      <c r="A628" s="1"/>
      <c r="B628" s="1"/>
      <c r="C628" s="1"/>
      <c r="D628" s="1"/>
      <c r="E628" s="1"/>
    </row>
    <row r="629" spans="1:5" x14ac:dyDescent="0.25">
      <c r="A629" s="1"/>
      <c r="B629" s="1"/>
      <c r="C629" s="1"/>
      <c r="D629" s="1"/>
      <c r="E629" s="1"/>
    </row>
    <row r="630" spans="1:5" x14ac:dyDescent="0.25">
      <c r="A630" s="1"/>
      <c r="B630" s="1"/>
      <c r="C630" s="1"/>
      <c r="D630" s="1"/>
      <c r="E630" s="1"/>
    </row>
    <row r="631" spans="1:5" x14ac:dyDescent="0.25">
      <c r="A631" s="1"/>
      <c r="B631" s="1"/>
      <c r="C631" s="1"/>
      <c r="D631" s="1"/>
      <c r="E631" s="1"/>
    </row>
  </sheetData>
  <dataValidations count="1">
    <dataValidation type="list" allowBlank="1" showInputMessage="1" showErrorMessage="1" sqref="N41 D42" xr:uid="{380F55A5-25CD-4059-8E5D-83A22A972877}">
      <formula1>DOMAINES</formula1>
    </dataValidation>
  </dataValidations>
  <hyperlinks>
    <hyperlink ref="J81" r:id="rId1" xr:uid="{02AADE58-8C95-48A0-9AB7-9C2143D6F981}"/>
    <hyperlink ref="J82" r:id="rId2" xr:uid="{62F39332-13E9-4F1D-AD80-651164546975}"/>
    <hyperlink ref="J83" r:id="rId3" xr:uid="{17C0AD88-01BD-4F60-B802-764A1AA1CB8E}"/>
    <hyperlink ref="J84" r:id="rId4" xr:uid="{01E1B3C4-A1BD-4781-B107-630A1629EEA7}"/>
    <hyperlink ref="J85" r:id="rId5" xr:uid="{5F9CE546-F470-4F59-A69C-4107F3901E80}"/>
    <hyperlink ref="J86" r:id="rId6" xr:uid="{45884A03-026E-4B7A-8C0C-764F24B0DBDB}"/>
    <hyperlink ref="J87" r:id="rId7" xr:uid="{47053C39-BF68-4C04-A5E6-BCCD65B090A5}"/>
    <hyperlink ref="J88" r:id="rId8" xr:uid="{CCEE71E9-967E-40BD-A1C5-484733E9BE2E}"/>
    <hyperlink ref="J89" r:id="rId9" xr:uid="{89D7840E-ECF8-4891-BA44-3CB566E316F2}"/>
    <hyperlink ref="J90" r:id="rId10" xr:uid="{31158C3E-C8F0-4470-8052-33B430C4426B}"/>
    <hyperlink ref="J92" r:id="rId11" xr:uid="{39934E66-3528-4C2C-9A5A-7C117A0B589B}"/>
    <hyperlink ref="J93" r:id="rId12" xr:uid="{72C8DC03-7D73-442D-B905-11D590DD4098}"/>
    <hyperlink ref="J94" r:id="rId13" xr:uid="{85AA8D64-8CB1-404D-ACCC-9B9952BE95D0}"/>
    <hyperlink ref="J66" r:id="rId14" xr:uid="{31DD3171-5881-4159-AEAD-E2759EA7B0AD}"/>
    <hyperlink ref="J68" r:id="rId15" xr:uid="{60D6F281-A41F-4EAC-AB0B-41E87622C8B5}"/>
    <hyperlink ref="J69" r:id="rId16" xr:uid="{2B2BA5B2-BB1D-4257-9EB8-3A2E56995165}"/>
    <hyperlink ref="J70" r:id="rId17" xr:uid="{6EC1123C-A979-436E-9D8D-56F58ACE16AD}"/>
    <hyperlink ref="J73" r:id="rId18" xr:uid="{45058E46-B0A9-41AA-8506-DBCA392CD8F8}"/>
    <hyperlink ref="J99" r:id="rId19" xr:uid="{EF59613C-A1DC-49E1-B8E6-D3F3E33DE191}"/>
    <hyperlink ref="J101" r:id="rId20" xr:uid="{63A83079-1203-4296-9739-D03F3B40DE35}"/>
    <hyperlink ref="J100" r:id="rId21" xr:uid="{770EBAA4-B705-4CFF-B5A9-8EE78C87DF9D}"/>
    <hyperlink ref="J102" r:id="rId22" xr:uid="{5B34F597-9F44-41F6-9A77-E42A4CE868A4}"/>
    <hyperlink ref="J103" r:id="rId23" xr:uid="{31ADC1C6-DE4B-4CC9-8FF7-6358CBA54348}"/>
    <hyperlink ref="J104" r:id="rId24" xr:uid="{6B2D9D87-A4A0-496C-8913-A88A1B92F30A}"/>
    <hyperlink ref="J105" r:id="rId25" xr:uid="{9C527230-45CC-4AD0-948F-2B85B17B9237}"/>
    <hyperlink ref="J107" r:id="rId26" xr:uid="{609C9987-E3BA-4DA3-B103-14A4AEF21922}"/>
    <hyperlink ref="J109" r:id="rId27" xr:uid="{C19AFC9B-6FB6-4EF6-AFF8-FEAFC3163E67}"/>
    <hyperlink ref="J110" r:id="rId28" xr:uid="{2A7324BA-64B7-4B57-9FE8-C1465F124BE9}"/>
    <hyperlink ref="J45" r:id="rId29" xr:uid="{F22429B8-D950-4305-B6A4-CE2E324FF0E5}"/>
    <hyperlink ref="J46" r:id="rId30" xr:uid="{EE862163-B1D5-4C07-AB73-0DD7F3CFA691}"/>
    <hyperlink ref="J124" r:id="rId31" xr:uid="{BE33A3FB-381C-4BD0-A3F3-FEE2D68B9AA7}"/>
    <hyperlink ref="J125" r:id="rId32" xr:uid="{3F5B9765-A273-4A49-AE06-0CA20404316E}"/>
    <hyperlink ref="J126" r:id="rId33" xr:uid="{44965C0D-DC2F-4930-A777-7DB138C8F212}"/>
    <hyperlink ref="J127" r:id="rId34" xr:uid="{8E5F0FE3-758B-4F83-9F22-8D926FDFBC2F}"/>
    <hyperlink ref="J25" r:id="rId35" xr:uid="{E6F815EA-2026-466C-B8BE-7B5BC9A27C60}"/>
    <hyperlink ref="J26" r:id="rId36" xr:uid="{C83B2538-B880-4D2C-8FC0-35BF46D32539}"/>
    <hyperlink ref="J28" r:id="rId37" xr:uid="{1BA5899A-609F-4A12-85A1-4293FBDF1FD8}"/>
    <hyperlink ref="J27" r:id="rId38" xr:uid="{6641E872-AE2E-42FE-AC5B-3EBEB665BDC3}"/>
    <hyperlink ref="J29" r:id="rId39" xr:uid="{327F3D6B-8E18-4E4B-85C8-FD2D9A5FC50E}"/>
    <hyperlink ref="J30" r:id="rId40" xr:uid="{0D79F89F-8C49-4C88-9FBC-879CBA45EB24}"/>
    <hyperlink ref="J31" r:id="rId41" xr:uid="{6B9D6439-147D-4D83-A124-0B5B1BBC3E7B}"/>
    <hyperlink ref="J32" r:id="rId42" xr:uid="{09E0C6B8-CBAA-4D08-8CC9-D5EB342C2862}"/>
    <hyperlink ref="J33" r:id="rId43" xr:uid="{07708273-ACEC-4CBD-832C-4C38175BC9E2}"/>
    <hyperlink ref="J34" r:id="rId44" xr:uid="{310AC45F-1428-4389-93B8-8C3CBAE024A6}"/>
    <hyperlink ref="J35" r:id="rId45" xr:uid="{492D440D-6F30-4ADA-9215-CB7E93277631}"/>
    <hyperlink ref="J36" r:id="rId46" xr:uid="{92475D9C-53C9-47B1-AFC7-C31BD3EB5E75}"/>
    <hyperlink ref="J37" r:id="rId47" xr:uid="{BE167262-80B0-496C-980F-4650711A781A}"/>
    <hyperlink ref="J38" r:id="rId48" xr:uid="{AD191502-3B6B-4A80-9874-BCD9DA8E091C}"/>
    <hyperlink ref="J39" r:id="rId49" xr:uid="{9AF7F2BA-6A87-4E44-B59E-E108F9FB91F6}"/>
    <hyperlink ref="J40" r:id="rId50" xr:uid="{BCB43ABD-ED91-43CD-BD35-23F44C712A59}"/>
    <hyperlink ref="J41" r:id="rId51" xr:uid="{892EB149-DACA-4A82-8541-8EBFB4869078}"/>
    <hyperlink ref="J42" r:id="rId52" xr:uid="{31E85187-5111-414B-9D94-3431BD3617D3}"/>
    <hyperlink ref="J112" r:id="rId53" xr:uid="{639FBBEA-B37C-4108-9746-66A6224DE6C1}"/>
    <hyperlink ref="J44" r:id="rId54" xr:uid="{06F5836D-E5BD-4C20-8CAA-435EBA00C9AF}"/>
    <hyperlink ref="J47" r:id="rId55" xr:uid="{E26D83C9-C69B-4D29-BBED-05E867AB5B1E}"/>
    <hyperlink ref="J48" r:id="rId56" xr:uid="{9FADF71F-B99E-4036-96C9-85526D5DAAC3}"/>
    <hyperlink ref="J49" r:id="rId57" xr:uid="{4333A9E9-7969-499B-B222-A8F3BD60939C}"/>
    <hyperlink ref="J50" r:id="rId58" xr:uid="{E73302B4-6A87-4BE3-822C-B53B9873CA94}"/>
    <hyperlink ref="J113" r:id="rId59" xr:uid="{92865D4D-9BC1-4CC6-90DE-002F93F5F2C4}"/>
    <hyperlink ref="J114" r:id="rId60" xr:uid="{4A496D47-7525-41A5-AFEA-8B1922422FBE}"/>
    <hyperlink ref="J115" r:id="rId61" xr:uid="{962AC168-C9BD-4E09-A1E1-3466D5A6F673}"/>
    <hyperlink ref="J116" r:id="rId62" xr:uid="{D4F3D0F6-8409-4311-858C-4B81AE01DFF5}"/>
    <hyperlink ref="J118" r:id="rId63" xr:uid="{5BFCECA5-80B7-4B55-B9D6-71004303FC1E}"/>
    <hyperlink ref="J98" r:id="rId64" xr:uid="{BBED4008-A7C6-457D-BE03-49EB6526B90F}"/>
    <hyperlink ref="J97" r:id="rId65" xr:uid="{138ABBBD-741E-4FF4-8A52-284A767D2CE7}"/>
    <hyperlink ref="J60" r:id="rId66" xr:uid="{FC364420-E0D9-4695-8921-B9B314D680CF}"/>
    <hyperlink ref="J59" r:id="rId67" xr:uid="{7322F77F-31D1-48D2-A2D5-2D90E2ECB562}"/>
    <hyperlink ref="J58" r:id="rId68" xr:uid="{D57A55D3-F0D2-436D-8524-0A16A0EFBF2D}"/>
    <hyperlink ref="J56" r:id="rId69" xr:uid="{F2FF5D45-4C4F-450D-9568-ED5A1DC2E4B1}"/>
    <hyperlink ref="J55" r:id="rId70" xr:uid="{DAD50AFD-C451-484A-8B61-D53E4E8A5DC5}"/>
    <hyperlink ref="J54" r:id="rId71" xr:uid="{26AC03EC-19FC-42B6-B15D-E0D2DDEF244E}"/>
    <hyperlink ref="J53" r:id="rId72" xr:uid="{A9BFD47A-2E7A-489F-BF1B-E4D7A092407F}"/>
    <hyperlink ref="J52" r:id="rId73" xr:uid="{607C01BC-8C13-496F-B0CC-F4EED4612BD8}"/>
    <hyperlink ref="J117" r:id="rId74" xr:uid="{D420CE43-3505-4420-8277-9A74E752DCD3}"/>
    <hyperlink ref="J119" r:id="rId75" xr:uid="{1A0ED69C-816D-4F1E-B7EA-2D85B776431C}"/>
    <hyperlink ref="J120" r:id="rId76" xr:uid="{1B3EF432-C326-4302-9D73-25CC47FF859D}"/>
    <hyperlink ref="J121" r:id="rId77" xr:uid="{3439A79C-23D5-4D3B-83E6-1660EB965346}"/>
    <hyperlink ref="J122" r:id="rId78" xr:uid="{70B0A93B-666E-4E4A-8F13-3BBAC0D083FF}"/>
    <hyperlink ref="J123" r:id="rId79" xr:uid="{1F12DD70-C6F8-4AC6-988F-884DC31FD788}"/>
    <hyperlink ref="J111" r:id="rId80" xr:uid="{B809C53D-1D38-4DAC-8568-A6FD2B1281A7}"/>
    <hyperlink ref="J80" r:id="rId81" xr:uid="{B2F7A81F-FD74-4B97-8CC1-B04F6E53416A}"/>
    <hyperlink ref="J95" r:id="rId82" xr:uid="{F5A29910-B16A-46A6-9E0A-C26F0FBEA67F}"/>
    <hyperlink ref="J96" r:id="rId83" xr:uid="{757D618B-60B6-4C9B-ACE9-9DC0219956C9}"/>
    <hyperlink ref="J57" r:id="rId84" xr:uid="{B6F9A496-2EDE-476A-8CBA-C1EE5E1DDCE5}"/>
    <hyperlink ref="J61" r:id="rId85" xr:uid="{0E553733-5077-4180-96A0-66DA5E6E097A}"/>
    <hyperlink ref="J63" r:id="rId86" xr:uid="{E3BDA131-5286-424F-A4DD-86586BC67F79}"/>
    <hyperlink ref="J108" r:id="rId87" xr:uid="{91D68E68-4E5F-429A-AD85-06098D903EE7}"/>
    <hyperlink ref="J71" r:id="rId88" xr:uid="{069CF30D-F059-4B7C-BA8E-A90698397041}"/>
    <hyperlink ref="J72" r:id="rId89" xr:uid="{15AFAB0F-62CC-4A60-AC8F-BC2C04594AD5}"/>
    <hyperlink ref="J74" r:id="rId90" xr:uid="{32FA06DB-7B8D-4B16-BA3A-5FA452C82085}"/>
    <hyperlink ref="J79" r:id="rId91" xr:uid="{FF1EB60C-78C6-4D6D-81BB-23F705E01DBE}"/>
    <hyperlink ref="J91" r:id="rId92" xr:uid="{5F636FB0-7CA3-4605-8719-F69B4D7E46AC}"/>
    <hyperlink ref="J43" r:id="rId93" xr:uid="{953E0E67-CF0D-4890-A575-2C1CBB9E5257}"/>
    <hyperlink ref="J62" r:id="rId94" xr:uid="{AFF189A4-9545-427D-AD24-9BD1BF77CB4E}"/>
    <hyperlink ref="J64" r:id="rId95" xr:uid="{E4A47C7E-AEC9-4FC6-8362-1AB1B5DF0DBB}"/>
    <hyperlink ref="J65" r:id="rId96" xr:uid="{87DA0557-09AA-405F-BD6F-A95F6C4454FB}"/>
  </hyperlinks>
  <pageMargins left="0.7" right="0.7" top="0.75" bottom="0.75" header="0.3" footer="0.3"/>
  <headerFooter>
    <oddFooter>&amp;L_x000D_&amp;1#&amp;"Calibri"&amp;10&amp;KFF0000 Interne</oddFooter>
  </headerFooter>
  <drawing r:id="rId97"/>
  <tableParts count="1">
    <tablePart r:id="rId9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66170-0790-43F7-968E-DBC04FBCE153}">
  <sheetPr>
    <tabColor theme="4"/>
  </sheetPr>
  <dimension ref="A1:BR103"/>
  <sheetViews>
    <sheetView topLeftCell="A32" zoomScale="96" zoomScaleNormal="96" workbookViewId="0">
      <selection activeCell="H55" sqref="H55"/>
    </sheetView>
  </sheetViews>
  <sheetFormatPr baseColWidth="10" defaultRowHeight="15" x14ac:dyDescent="0.25"/>
  <cols>
    <col min="1" max="1" width="26.5703125" customWidth="1"/>
    <col min="2" max="2" width="19" customWidth="1"/>
    <col min="3" max="3" width="54.28515625" customWidth="1"/>
    <col min="4" max="4" width="27.28515625" customWidth="1"/>
    <col min="5" max="5" width="36.140625" customWidth="1"/>
    <col min="6" max="7" width="29.28515625" customWidth="1"/>
    <col min="8" max="8" width="38.85546875" customWidth="1"/>
    <col min="9" max="10" width="29.28515625" customWidth="1"/>
    <col min="11" max="11" width="29.42578125" customWidth="1"/>
    <col min="12" max="12" width="18.28515625" customWidth="1"/>
    <col min="13" max="13" width="27.85546875" customWidth="1"/>
    <col min="14" max="15" width="20.85546875" customWidth="1"/>
  </cols>
  <sheetData>
    <row r="1" spans="1:69"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row>
    <row r="2" spans="1:69"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row>
    <row r="3" spans="1:69"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row>
    <row r="4" spans="1:69"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row>
    <row r="5" spans="1:69"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row>
    <row r="6" spans="1:69"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row>
    <row r="7" spans="1:69"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row>
    <row r="8" spans="1:69"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row>
    <row r="9" spans="1:69"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row>
    <row r="10" spans="1:69"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row>
    <row r="11" spans="1:69" ht="92.25" x14ac:dyDescent="0.25">
      <c r="A11" s="1"/>
      <c r="B11" s="1"/>
      <c r="C11" s="1"/>
      <c r="D11" s="1"/>
      <c r="E11" s="2" t="s">
        <v>516</v>
      </c>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row>
    <row r="12" spans="1:69"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row>
    <row r="13" spans="1:69" x14ac:dyDescent="0.25">
      <c r="A13" s="1"/>
      <c r="B13" s="1"/>
      <c r="C13" s="1"/>
      <c r="D13" s="1"/>
      <c r="E13" s="5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row>
    <row r="14" spans="1:69"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row>
    <row r="15" spans="1:69"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row>
    <row r="16" spans="1:69" ht="46.5" x14ac:dyDescent="0.25">
      <c r="A16" s="52" t="s">
        <v>517</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row>
    <row r="17" spans="1:70" ht="30" x14ac:dyDescent="0.25">
      <c r="A17" s="53" t="s">
        <v>518</v>
      </c>
      <c r="B17" s="10" t="s">
        <v>0</v>
      </c>
      <c r="C17" s="10" t="s">
        <v>20</v>
      </c>
      <c r="D17" s="10" t="s">
        <v>166</v>
      </c>
      <c r="E17" s="10" t="s">
        <v>519</v>
      </c>
      <c r="F17" s="54" t="s">
        <v>520</v>
      </c>
      <c r="G17" s="55" t="s">
        <v>521</v>
      </c>
      <c r="H17" s="56" t="s">
        <v>193</v>
      </c>
      <c r="I17" s="55" t="s">
        <v>522</v>
      </c>
      <c r="J17" s="55" t="s">
        <v>523</v>
      </c>
      <c r="K17" s="38" t="s">
        <v>524</v>
      </c>
      <c r="L17" s="38" t="s">
        <v>526</v>
      </c>
      <c r="M17" s="57" t="s">
        <v>527</v>
      </c>
      <c r="N17" s="57" t="s">
        <v>528</v>
      </c>
      <c r="O17" s="58" t="s">
        <v>525</v>
      </c>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row>
    <row r="18" spans="1:70" x14ac:dyDescent="0.25">
      <c r="A18" s="41" t="s">
        <v>130</v>
      </c>
      <c r="B18" s="41" t="s">
        <v>1</v>
      </c>
      <c r="C18" s="41" t="s">
        <v>21</v>
      </c>
      <c r="D18" s="41" t="s">
        <v>7</v>
      </c>
      <c r="E18" s="41" t="s">
        <v>530</v>
      </c>
      <c r="F18" s="41" t="s">
        <v>210</v>
      </c>
      <c r="G18" s="41" t="s">
        <v>531</v>
      </c>
      <c r="H18" s="41" t="s">
        <v>131</v>
      </c>
      <c r="I18" s="41">
        <v>6</v>
      </c>
      <c r="J18" s="59">
        <v>537171370.42900002</v>
      </c>
      <c r="K18" s="60">
        <v>267257153.07033336</v>
      </c>
      <c r="L18" s="60">
        <v>3628984.1146</v>
      </c>
      <c r="M18" s="60">
        <v>519383399.18493336</v>
      </c>
      <c r="N18" s="60">
        <v>17787971.244066663</v>
      </c>
      <c r="O18" s="61">
        <v>0.64142857142857146</v>
      </c>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row>
    <row r="19" spans="1:70" ht="30" x14ac:dyDescent="0.25">
      <c r="A19" s="49" t="s">
        <v>130</v>
      </c>
      <c r="B19" s="49" t="s">
        <v>1</v>
      </c>
      <c r="C19" s="49" t="s">
        <v>21</v>
      </c>
      <c r="D19" s="49" t="s">
        <v>7</v>
      </c>
      <c r="E19" s="49" t="s">
        <v>530</v>
      </c>
      <c r="F19" s="49" t="s">
        <v>538</v>
      </c>
      <c r="G19" s="49" t="s">
        <v>217</v>
      </c>
      <c r="H19" s="49" t="s">
        <v>539</v>
      </c>
      <c r="I19" s="49">
        <v>4</v>
      </c>
      <c r="J19" s="62">
        <v>9616369.2600000016</v>
      </c>
      <c r="K19" s="62">
        <v>9438081.2600000016</v>
      </c>
      <c r="L19" s="62">
        <v>0</v>
      </c>
      <c r="M19" s="62">
        <v>9438081.2600000016</v>
      </c>
      <c r="N19" s="62">
        <v>178288</v>
      </c>
      <c r="O19" s="63">
        <v>0.2161865</v>
      </c>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row>
    <row r="20" spans="1:70" ht="45" x14ac:dyDescent="0.25">
      <c r="A20" s="41" t="s">
        <v>130</v>
      </c>
      <c r="B20" s="41" t="s">
        <v>1</v>
      </c>
      <c r="C20" s="41" t="s">
        <v>21</v>
      </c>
      <c r="D20" s="41" t="s">
        <v>7</v>
      </c>
      <c r="E20" s="41" t="s">
        <v>530</v>
      </c>
      <c r="F20" s="41" t="s">
        <v>546</v>
      </c>
      <c r="G20" s="41" t="s">
        <v>226</v>
      </c>
      <c r="H20" s="41" t="s">
        <v>547</v>
      </c>
      <c r="I20" s="41">
        <v>7</v>
      </c>
      <c r="J20" s="59">
        <v>20518276.219999999</v>
      </c>
      <c r="K20" s="60">
        <v>16181626.23</v>
      </c>
      <c r="L20" s="60">
        <v>0</v>
      </c>
      <c r="M20" s="60">
        <v>16181626.23</v>
      </c>
      <c r="N20" s="60">
        <v>4336649.99</v>
      </c>
      <c r="O20" s="61">
        <v>0.27626666666666666</v>
      </c>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row>
    <row r="21" spans="1:70" x14ac:dyDescent="0.25">
      <c r="A21" s="49" t="s">
        <v>130</v>
      </c>
      <c r="B21" s="49" t="s">
        <v>1</v>
      </c>
      <c r="C21" s="49" t="s">
        <v>21</v>
      </c>
      <c r="D21" s="49" t="s">
        <v>7</v>
      </c>
      <c r="E21" s="49" t="s">
        <v>203</v>
      </c>
      <c r="F21" s="49" t="s">
        <v>532</v>
      </c>
      <c r="G21" s="49" t="s">
        <v>202</v>
      </c>
      <c r="H21" s="49" t="s">
        <v>533</v>
      </c>
      <c r="I21" s="49">
        <v>5</v>
      </c>
      <c r="J21" s="62">
        <v>121405089.40852819</v>
      </c>
      <c r="K21" s="62">
        <v>195476449.44447044</v>
      </c>
      <c r="L21" s="62">
        <v>969146</v>
      </c>
      <c r="M21" s="62">
        <v>116045595.44447044</v>
      </c>
      <c r="N21" s="62">
        <v>5359493.964057765</v>
      </c>
      <c r="O21" s="63">
        <v>0.3444443333333333</v>
      </c>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row>
    <row r="22" spans="1:70" ht="30" x14ac:dyDescent="0.25">
      <c r="A22" s="41" t="s">
        <v>130</v>
      </c>
      <c r="B22" s="41" t="s">
        <v>1</v>
      </c>
      <c r="C22" s="41" t="s">
        <v>21</v>
      </c>
      <c r="D22" s="41" t="s">
        <v>7</v>
      </c>
      <c r="E22" s="41" t="s">
        <v>203</v>
      </c>
      <c r="F22" s="41" t="s">
        <v>552</v>
      </c>
      <c r="G22" s="41" t="s">
        <v>553</v>
      </c>
      <c r="H22" s="41" t="s">
        <v>554</v>
      </c>
      <c r="I22" s="41">
        <v>3</v>
      </c>
      <c r="J22" s="59">
        <v>19331671.23</v>
      </c>
      <c r="K22" s="60">
        <v>18931671.23</v>
      </c>
      <c r="L22" s="60">
        <v>0</v>
      </c>
      <c r="M22" s="60">
        <v>18931671.23</v>
      </c>
      <c r="N22" s="60">
        <v>400000</v>
      </c>
      <c r="O22" s="61">
        <v>0.32208103130755067</v>
      </c>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row>
    <row r="23" spans="1:70" ht="30" x14ac:dyDescent="0.25">
      <c r="A23" s="49" t="s">
        <v>130</v>
      </c>
      <c r="B23" s="49" t="s">
        <v>1</v>
      </c>
      <c r="C23" s="49" t="s">
        <v>21</v>
      </c>
      <c r="D23" s="49" t="s">
        <v>7</v>
      </c>
      <c r="E23" s="49" t="s">
        <v>203</v>
      </c>
      <c r="F23" s="49" t="s">
        <v>534</v>
      </c>
      <c r="G23" s="49" t="s">
        <v>534</v>
      </c>
      <c r="H23" s="49" t="s">
        <v>536</v>
      </c>
      <c r="I23" s="49">
        <v>2</v>
      </c>
      <c r="J23" s="62">
        <v>2092868.48</v>
      </c>
      <c r="K23" s="62">
        <v>2092868.48</v>
      </c>
      <c r="L23" s="62">
        <v>0</v>
      </c>
      <c r="M23" s="62">
        <v>2092868.48</v>
      </c>
      <c r="N23" s="62">
        <v>0</v>
      </c>
      <c r="O23" s="63">
        <v>6.3959000000000002E-2</v>
      </c>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row>
    <row r="24" spans="1:70" x14ac:dyDescent="0.25">
      <c r="A24" s="41" t="s">
        <v>132</v>
      </c>
      <c r="B24" s="41" t="s">
        <v>2</v>
      </c>
      <c r="C24" s="41" t="s">
        <v>22</v>
      </c>
      <c r="D24" s="41" t="s">
        <v>8</v>
      </c>
      <c r="E24" s="41" t="s">
        <v>530</v>
      </c>
      <c r="F24" s="41" t="s">
        <v>210</v>
      </c>
      <c r="G24" s="41" t="s">
        <v>531</v>
      </c>
      <c r="H24" s="41" t="s">
        <v>72</v>
      </c>
      <c r="I24" s="41">
        <v>2</v>
      </c>
      <c r="J24" s="59">
        <v>147341211.19999996</v>
      </c>
      <c r="K24" s="60">
        <v>139383997.70999998</v>
      </c>
      <c r="L24" s="60">
        <v>0</v>
      </c>
      <c r="M24" s="60">
        <v>139383998</v>
      </c>
      <c r="N24" s="60">
        <v>7957213</v>
      </c>
      <c r="O24" s="61">
        <v>0.74</v>
      </c>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row>
    <row r="25" spans="1:70" ht="30" x14ac:dyDescent="0.25">
      <c r="A25" s="49" t="s">
        <v>132</v>
      </c>
      <c r="B25" s="49" t="s">
        <v>2</v>
      </c>
      <c r="C25" s="49" t="s">
        <v>22</v>
      </c>
      <c r="D25" s="49" t="s">
        <v>8</v>
      </c>
      <c r="E25" s="49" t="s">
        <v>209</v>
      </c>
      <c r="F25" s="49" t="s">
        <v>538</v>
      </c>
      <c r="G25" s="49" t="s">
        <v>217</v>
      </c>
      <c r="H25" s="49" t="s">
        <v>539</v>
      </c>
      <c r="I25" s="49">
        <v>6</v>
      </c>
      <c r="J25" s="62">
        <v>92700310.280000001</v>
      </c>
      <c r="K25" s="62">
        <v>83343821.780000001</v>
      </c>
      <c r="L25" s="62">
        <v>3413636</v>
      </c>
      <c r="M25" s="62">
        <v>89907457.780000001</v>
      </c>
      <c r="N25" s="62">
        <v>2792852.5000000009</v>
      </c>
      <c r="O25" s="63">
        <v>0.46578940000000008</v>
      </c>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row>
    <row r="26" spans="1:70" ht="45" x14ac:dyDescent="0.25">
      <c r="A26" s="41" t="s">
        <v>132</v>
      </c>
      <c r="B26" s="41" t="s">
        <v>2</v>
      </c>
      <c r="C26" s="41" t="s">
        <v>22</v>
      </c>
      <c r="D26" s="41" t="s">
        <v>8</v>
      </c>
      <c r="E26" s="41" t="s">
        <v>209</v>
      </c>
      <c r="F26" s="41" t="s">
        <v>546</v>
      </c>
      <c r="G26" s="41" t="s">
        <v>226</v>
      </c>
      <c r="H26" s="41" t="s">
        <v>548</v>
      </c>
      <c r="I26" s="41">
        <v>3</v>
      </c>
      <c r="J26" s="59">
        <v>138882904.84999999</v>
      </c>
      <c r="K26" s="60">
        <v>41654867.490000002</v>
      </c>
      <c r="L26" s="60">
        <v>4431830.370000001</v>
      </c>
      <c r="M26" s="60">
        <v>48101225.630000003</v>
      </c>
      <c r="N26" s="60">
        <v>90781679.219999984</v>
      </c>
      <c r="O26" s="61">
        <v>0.43333333333333335</v>
      </c>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row>
    <row r="27" spans="1:70" ht="30" x14ac:dyDescent="0.25">
      <c r="A27" s="49" t="s">
        <v>132</v>
      </c>
      <c r="B27" s="49" t="s">
        <v>2</v>
      </c>
      <c r="C27" s="49" t="s">
        <v>22</v>
      </c>
      <c r="D27" s="49" t="s">
        <v>8</v>
      </c>
      <c r="E27" s="49" t="s">
        <v>209</v>
      </c>
      <c r="F27" s="49" t="s">
        <v>549</v>
      </c>
      <c r="G27" s="49" t="s">
        <v>242</v>
      </c>
      <c r="H27" s="49" t="s">
        <v>551</v>
      </c>
      <c r="I27" s="49">
        <v>1</v>
      </c>
      <c r="J27" s="62">
        <v>75000000</v>
      </c>
      <c r="K27" s="62">
        <v>61988206.670000002</v>
      </c>
      <c r="L27" s="62">
        <v>5272500</v>
      </c>
      <c r="M27" s="62">
        <v>67260706.670000002</v>
      </c>
      <c r="N27" s="62">
        <v>7739293.3299999982</v>
      </c>
      <c r="O27" s="63">
        <v>0.20436000000000001</v>
      </c>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row>
    <row r="28" spans="1:70" x14ac:dyDescent="0.25">
      <c r="A28" s="41" t="s">
        <v>132</v>
      </c>
      <c r="B28" s="41" t="s">
        <v>2</v>
      </c>
      <c r="C28" s="41" t="s">
        <v>22</v>
      </c>
      <c r="D28" s="41" t="s">
        <v>8</v>
      </c>
      <c r="E28" s="41" t="s">
        <v>209</v>
      </c>
      <c r="F28" s="41" t="s">
        <v>205</v>
      </c>
      <c r="G28" s="41" t="s">
        <v>205</v>
      </c>
      <c r="H28" s="41" t="s">
        <v>556</v>
      </c>
      <c r="I28" s="41">
        <v>3</v>
      </c>
      <c r="J28" s="59">
        <v>855898.79</v>
      </c>
      <c r="K28" s="60">
        <v>1772498.79</v>
      </c>
      <c r="L28" s="60">
        <v>-75570</v>
      </c>
      <c r="M28" s="60">
        <v>855898.79</v>
      </c>
      <c r="N28" s="60">
        <v>0</v>
      </c>
      <c r="O28" s="61">
        <v>0.33</v>
      </c>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row>
    <row r="29" spans="1:70" x14ac:dyDescent="0.25">
      <c r="A29" s="49" t="s">
        <v>132</v>
      </c>
      <c r="B29" s="49" t="s">
        <v>2</v>
      </c>
      <c r="C29" s="49" t="s">
        <v>22</v>
      </c>
      <c r="D29" s="49" t="s">
        <v>8</v>
      </c>
      <c r="E29" s="49" t="s">
        <v>203</v>
      </c>
      <c r="F29" s="49" t="s">
        <v>532</v>
      </c>
      <c r="G29" s="49" t="s">
        <v>202</v>
      </c>
      <c r="H29" s="49" t="s">
        <v>533</v>
      </c>
      <c r="I29" s="49">
        <v>6</v>
      </c>
      <c r="J29" s="62">
        <v>120646492.43466298</v>
      </c>
      <c r="K29" s="62">
        <v>113473742.99962173</v>
      </c>
      <c r="L29" s="62">
        <v>0</v>
      </c>
      <c r="M29" s="62">
        <v>113473742.99962173</v>
      </c>
      <c r="N29" s="62">
        <v>7172749.4350412516</v>
      </c>
      <c r="O29" s="63">
        <v>0.33333299999999999</v>
      </c>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row>
    <row r="30" spans="1:70" ht="30" x14ac:dyDescent="0.25">
      <c r="A30" s="41" t="s">
        <v>132</v>
      </c>
      <c r="B30" s="41" t="s">
        <v>2</v>
      </c>
      <c r="C30" s="41" t="s">
        <v>22</v>
      </c>
      <c r="D30" s="41" t="s">
        <v>8</v>
      </c>
      <c r="E30" s="41" t="s">
        <v>203</v>
      </c>
      <c r="F30" s="41" t="s">
        <v>552</v>
      </c>
      <c r="G30" s="41" t="s">
        <v>553</v>
      </c>
      <c r="H30" s="41" t="s">
        <v>232</v>
      </c>
      <c r="I30" s="41">
        <v>4</v>
      </c>
      <c r="J30" s="59">
        <v>17443512</v>
      </c>
      <c r="K30" s="60">
        <v>12710400</v>
      </c>
      <c r="L30" s="60">
        <v>0</v>
      </c>
      <c r="M30" s="60">
        <v>12710400</v>
      </c>
      <c r="N30" s="60">
        <v>4733112</v>
      </c>
      <c r="O30" s="61">
        <v>0.49</v>
      </c>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row>
    <row r="31" spans="1:70" ht="30" x14ac:dyDescent="0.25">
      <c r="A31" s="49" t="s">
        <v>132</v>
      </c>
      <c r="B31" s="49" t="s">
        <v>2</v>
      </c>
      <c r="C31" s="49" t="s">
        <v>22</v>
      </c>
      <c r="D31" s="49" t="s">
        <v>8</v>
      </c>
      <c r="E31" s="49" t="s">
        <v>203</v>
      </c>
      <c r="F31" s="49" t="s">
        <v>542</v>
      </c>
      <c r="G31" s="49" t="s">
        <v>543</v>
      </c>
      <c r="H31" s="49" t="s">
        <v>235</v>
      </c>
      <c r="I31" s="49">
        <v>2</v>
      </c>
      <c r="J31" s="62">
        <v>1900327.2999999998</v>
      </c>
      <c r="K31" s="62">
        <v>1900318.2999999998</v>
      </c>
      <c r="L31" s="62">
        <v>0</v>
      </c>
      <c r="M31" s="62">
        <v>1900318.2999999998</v>
      </c>
      <c r="N31" s="62">
        <v>9</v>
      </c>
      <c r="O31" s="63">
        <v>0.10824549999999999</v>
      </c>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row>
    <row r="32" spans="1:70" x14ac:dyDescent="0.25">
      <c r="A32" s="41" t="s">
        <v>132</v>
      </c>
      <c r="B32" s="41" t="s">
        <v>2</v>
      </c>
      <c r="C32" s="41" t="s">
        <v>22</v>
      </c>
      <c r="D32" s="41" t="s">
        <v>8</v>
      </c>
      <c r="E32" s="41" t="s">
        <v>203</v>
      </c>
      <c r="F32" s="41" t="s">
        <v>534</v>
      </c>
      <c r="G32" s="78" t="s">
        <v>535</v>
      </c>
      <c r="H32" s="41" t="s">
        <v>239</v>
      </c>
      <c r="I32" s="41">
        <v>1</v>
      </c>
      <c r="J32" s="59">
        <v>7400000.2000000002</v>
      </c>
      <c r="K32" s="60">
        <v>5000000</v>
      </c>
      <c r="L32" s="60">
        <v>2400000.2000000002</v>
      </c>
      <c r="M32" s="60">
        <v>7400000.2000000002</v>
      </c>
      <c r="N32" s="60">
        <v>0</v>
      </c>
      <c r="O32" s="61">
        <v>0.195965</v>
      </c>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row>
    <row r="33" spans="1:70" ht="45" x14ac:dyDescent="0.25">
      <c r="A33" s="49" t="s">
        <v>133</v>
      </c>
      <c r="B33" s="49" t="s">
        <v>3</v>
      </c>
      <c r="C33" s="49" t="s">
        <v>23</v>
      </c>
      <c r="D33" s="49" t="s">
        <v>9</v>
      </c>
      <c r="E33" s="49" t="s">
        <v>209</v>
      </c>
      <c r="F33" s="49" t="s">
        <v>210</v>
      </c>
      <c r="G33" s="49" t="s">
        <v>531</v>
      </c>
      <c r="H33" s="49" t="s">
        <v>134</v>
      </c>
      <c r="I33" s="49">
        <v>4</v>
      </c>
      <c r="J33" s="62">
        <v>128165199.99999999</v>
      </c>
      <c r="K33" s="62">
        <v>99833269.735000014</v>
      </c>
      <c r="L33" s="62">
        <v>1829949.6460500001</v>
      </c>
      <c r="M33" s="62">
        <v>101663219.38104999</v>
      </c>
      <c r="N33" s="62">
        <v>26501980.618949994</v>
      </c>
      <c r="O33" s="63">
        <v>0.44333333333333336</v>
      </c>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row>
    <row r="34" spans="1:70" ht="30" x14ac:dyDescent="0.25">
      <c r="A34" s="41" t="s">
        <v>133</v>
      </c>
      <c r="B34" s="41" t="s">
        <v>3</v>
      </c>
      <c r="C34" s="41" t="s">
        <v>23</v>
      </c>
      <c r="D34" s="41" t="s">
        <v>9</v>
      </c>
      <c r="E34" s="41" t="s">
        <v>209</v>
      </c>
      <c r="F34" s="41" t="s">
        <v>538</v>
      </c>
      <c r="G34" s="41" t="s">
        <v>217</v>
      </c>
      <c r="H34" s="41" t="s">
        <v>539</v>
      </c>
      <c r="I34" s="41">
        <v>2</v>
      </c>
      <c r="J34" s="59">
        <v>122894146.69</v>
      </c>
      <c r="K34" s="60">
        <v>40167146.689999998</v>
      </c>
      <c r="L34" s="60">
        <v>66798158.310000002</v>
      </c>
      <c r="M34" s="60">
        <v>59859451.689999998</v>
      </c>
      <c r="N34" s="60">
        <v>63034695</v>
      </c>
      <c r="O34" s="61">
        <v>1</v>
      </c>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row>
    <row r="35" spans="1:70" ht="45" x14ac:dyDescent="0.25">
      <c r="A35" s="49" t="s">
        <v>133</v>
      </c>
      <c r="B35" s="49" t="s">
        <v>3</v>
      </c>
      <c r="C35" s="49" t="s">
        <v>23</v>
      </c>
      <c r="D35" s="49" t="s">
        <v>9</v>
      </c>
      <c r="E35" s="49" t="s">
        <v>209</v>
      </c>
      <c r="F35" s="49" t="s">
        <v>546</v>
      </c>
      <c r="G35" s="49" t="s">
        <v>226</v>
      </c>
      <c r="H35" s="49" t="s">
        <v>548</v>
      </c>
      <c r="I35" s="49">
        <v>2</v>
      </c>
      <c r="J35" s="62">
        <v>31537500</v>
      </c>
      <c r="K35" s="62">
        <v>11596658.58</v>
      </c>
      <c r="L35" s="62">
        <v>-2410850</v>
      </c>
      <c r="M35" s="62">
        <v>16235808.58</v>
      </c>
      <c r="N35" s="62">
        <v>15301691.42</v>
      </c>
      <c r="O35" s="63">
        <v>0.44</v>
      </c>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row>
    <row r="36" spans="1:70" ht="30" x14ac:dyDescent="0.25">
      <c r="A36" s="41" t="s">
        <v>133</v>
      </c>
      <c r="B36" s="41" t="s">
        <v>3</v>
      </c>
      <c r="C36" s="41" t="s">
        <v>23</v>
      </c>
      <c r="D36" s="41" t="s">
        <v>9</v>
      </c>
      <c r="E36" s="41" t="s">
        <v>209</v>
      </c>
      <c r="F36" s="41" t="s">
        <v>549</v>
      </c>
      <c r="G36" s="41" t="s">
        <v>242</v>
      </c>
      <c r="H36" s="41" t="s">
        <v>550</v>
      </c>
      <c r="I36" s="41">
        <v>1</v>
      </c>
      <c r="J36" s="59">
        <v>50000000</v>
      </c>
      <c r="K36" s="60">
        <v>6000000</v>
      </c>
      <c r="L36" s="60">
        <v>10000000</v>
      </c>
      <c r="M36" s="60">
        <v>16000000</v>
      </c>
      <c r="N36" s="60">
        <v>34000000</v>
      </c>
      <c r="O36" s="61">
        <v>0.23041400000000001</v>
      </c>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row>
    <row r="37" spans="1:70" x14ac:dyDescent="0.25">
      <c r="A37" s="49" t="s">
        <v>133</v>
      </c>
      <c r="B37" s="49" t="s">
        <v>3</v>
      </c>
      <c r="C37" s="49" t="s">
        <v>23</v>
      </c>
      <c r="D37" s="49" t="s">
        <v>9</v>
      </c>
      <c r="E37" s="49" t="s">
        <v>209</v>
      </c>
      <c r="F37" s="49" t="s">
        <v>205</v>
      </c>
      <c r="G37" s="49" t="s">
        <v>205</v>
      </c>
      <c r="H37" s="49" t="s">
        <v>556</v>
      </c>
      <c r="I37" s="49">
        <v>1</v>
      </c>
      <c r="J37" s="62">
        <v>7669492.1200000001</v>
      </c>
      <c r="K37" s="62">
        <v>3387807.16</v>
      </c>
      <c r="L37" s="62">
        <v>0</v>
      </c>
      <c r="M37" s="62">
        <v>4557299.28</v>
      </c>
      <c r="N37" s="62">
        <v>3112192.84</v>
      </c>
      <c r="O37" s="63">
        <v>0.05</v>
      </c>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row>
    <row r="38" spans="1:70" x14ac:dyDescent="0.25">
      <c r="A38" s="41" t="s">
        <v>133</v>
      </c>
      <c r="B38" s="41" t="s">
        <v>3</v>
      </c>
      <c r="C38" s="41" t="s">
        <v>23</v>
      </c>
      <c r="D38" s="41" t="s">
        <v>9</v>
      </c>
      <c r="E38" s="41" t="s">
        <v>203</v>
      </c>
      <c r="F38" s="41" t="s">
        <v>532</v>
      </c>
      <c r="G38" s="41" t="s">
        <v>202</v>
      </c>
      <c r="H38" s="41" t="s">
        <v>533</v>
      </c>
      <c r="I38" s="41">
        <v>3</v>
      </c>
      <c r="J38" s="59">
        <v>131430536.45116918</v>
      </c>
      <c r="K38" s="60">
        <v>123616647.40182257</v>
      </c>
      <c r="L38" s="60">
        <v>0</v>
      </c>
      <c r="M38" s="60">
        <v>123616647.40182257</v>
      </c>
      <c r="N38" s="60">
        <v>7813889.0493466174</v>
      </c>
      <c r="O38" s="61">
        <v>0.33333299999999999</v>
      </c>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row>
    <row r="39" spans="1:70" ht="30" x14ac:dyDescent="0.25">
      <c r="A39" s="49" t="s">
        <v>133</v>
      </c>
      <c r="B39" s="49" t="s">
        <v>3</v>
      </c>
      <c r="C39" s="49" t="s">
        <v>23</v>
      </c>
      <c r="D39" s="49" t="s">
        <v>9</v>
      </c>
      <c r="E39" s="49" t="s">
        <v>203</v>
      </c>
      <c r="F39" s="49" t="s">
        <v>552</v>
      </c>
      <c r="G39" s="49" t="s">
        <v>553</v>
      </c>
      <c r="H39" s="49" t="s">
        <v>232</v>
      </c>
      <c r="I39" s="49">
        <v>1</v>
      </c>
      <c r="J39" s="62">
        <v>9308837.6500000004</v>
      </c>
      <c r="K39" s="62">
        <v>7018290.6200000001</v>
      </c>
      <c r="L39" s="62">
        <v>667613.49</v>
      </c>
      <c r="M39" s="62">
        <v>7685904.1100000003</v>
      </c>
      <c r="N39" s="62">
        <v>1622933.5400000003</v>
      </c>
      <c r="O39" s="63">
        <v>0.49</v>
      </c>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row>
    <row r="40" spans="1:70" x14ac:dyDescent="0.25">
      <c r="A40" s="41" t="s">
        <v>133</v>
      </c>
      <c r="B40" s="41" t="s">
        <v>3</v>
      </c>
      <c r="C40" s="41" t="s">
        <v>23</v>
      </c>
      <c r="D40" s="41" t="s">
        <v>9</v>
      </c>
      <c r="E40" s="41" t="s">
        <v>203</v>
      </c>
      <c r="F40" s="41" t="s">
        <v>534</v>
      </c>
      <c r="G40" s="41" t="s">
        <v>534</v>
      </c>
      <c r="H40" s="78" t="s">
        <v>537</v>
      </c>
      <c r="I40" s="41">
        <v>1</v>
      </c>
      <c r="J40" s="59">
        <v>21283391</v>
      </c>
      <c r="K40" s="60">
        <v>16267892.643200001</v>
      </c>
      <c r="L40" s="60">
        <v>2681250</v>
      </c>
      <c r="M40" s="60">
        <v>18949142.643199999</v>
      </c>
      <c r="N40" s="60">
        <v>2334248.3568000011</v>
      </c>
      <c r="O40" s="61">
        <v>0.1361</v>
      </c>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row>
    <row r="41" spans="1:70" x14ac:dyDescent="0.25">
      <c r="A41" s="49" t="s">
        <v>135</v>
      </c>
      <c r="B41" s="49" t="s">
        <v>4</v>
      </c>
      <c r="C41" s="49" t="s">
        <v>136</v>
      </c>
      <c r="D41" s="49" t="s">
        <v>10</v>
      </c>
      <c r="E41" s="49" t="s">
        <v>209</v>
      </c>
      <c r="F41" s="49" t="s">
        <v>210</v>
      </c>
      <c r="G41" s="49" t="s">
        <v>531</v>
      </c>
      <c r="H41" s="49" t="s">
        <v>72</v>
      </c>
      <c r="I41" s="49">
        <v>3</v>
      </c>
      <c r="J41" s="62">
        <v>130061958.34999999</v>
      </c>
      <c r="K41" s="62">
        <v>123773137.44599999</v>
      </c>
      <c r="L41" s="62">
        <v>2828273.0060000005</v>
      </c>
      <c r="M41" s="62">
        <v>126601410.45199999</v>
      </c>
      <c r="N41" s="62">
        <v>3460547.8979999991</v>
      </c>
      <c r="O41" s="63">
        <v>0.66333333333333333</v>
      </c>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row>
    <row r="42" spans="1:70" x14ac:dyDescent="0.25">
      <c r="A42" s="41" t="s">
        <v>135</v>
      </c>
      <c r="B42" s="41" t="s">
        <v>4</v>
      </c>
      <c r="C42" s="41" t="s">
        <v>136</v>
      </c>
      <c r="D42" s="41" t="s">
        <v>10</v>
      </c>
      <c r="E42" s="41" t="s">
        <v>203</v>
      </c>
      <c r="F42" s="41" t="s">
        <v>532</v>
      </c>
      <c r="G42" s="41" t="s">
        <v>202</v>
      </c>
      <c r="H42" s="41" t="s">
        <v>533</v>
      </c>
      <c r="I42" s="41">
        <v>1</v>
      </c>
      <c r="J42" s="59">
        <v>25072902.338376891</v>
      </c>
      <c r="K42" s="60">
        <v>23582252.735116921</v>
      </c>
      <c r="L42" s="60">
        <v>0</v>
      </c>
      <c r="M42" s="60">
        <v>23582252.735116921</v>
      </c>
      <c r="N42" s="60">
        <v>1490649.60325997</v>
      </c>
      <c r="O42" s="61">
        <v>0.33333299999999999</v>
      </c>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row>
    <row r="43" spans="1:70" ht="30" x14ac:dyDescent="0.25">
      <c r="A43" s="49" t="s">
        <v>135</v>
      </c>
      <c r="B43" s="49" t="s">
        <v>4</v>
      </c>
      <c r="C43" s="49" t="s">
        <v>136</v>
      </c>
      <c r="D43" s="49" t="s">
        <v>10</v>
      </c>
      <c r="E43" s="49" t="s">
        <v>203</v>
      </c>
      <c r="F43" s="49" t="s">
        <v>552</v>
      </c>
      <c r="G43" s="49" t="s">
        <v>553</v>
      </c>
      <c r="H43" s="49" t="s">
        <v>232</v>
      </c>
      <c r="I43" s="49">
        <v>1</v>
      </c>
      <c r="J43" s="62">
        <v>11029900</v>
      </c>
      <c r="K43" s="62">
        <v>8344700</v>
      </c>
      <c r="L43" s="62">
        <v>1200500</v>
      </c>
      <c r="M43" s="62">
        <v>9545200</v>
      </c>
      <c r="N43" s="62">
        <v>1484700</v>
      </c>
      <c r="O43" s="63">
        <v>0.49</v>
      </c>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row>
    <row r="44" spans="1:70" ht="45" x14ac:dyDescent="0.25">
      <c r="A44" s="41" t="s">
        <v>137</v>
      </c>
      <c r="B44" s="41" t="s">
        <v>4</v>
      </c>
      <c r="C44" s="41" t="s">
        <v>136</v>
      </c>
      <c r="D44" s="41" t="s">
        <v>10</v>
      </c>
      <c r="E44" s="41" t="s">
        <v>203</v>
      </c>
      <c r="F44" s="41" t="s">
        <v>239</v>
      </c>
      <c r="G44" s="41" t="s">
        <v>544</v>
      </c>
      <c r="H44" s="41" t="s">
        <v>544</v>
      </c>
      <c r="I44" s="41">
        <v>2</v>
      </c>
      <c r="J44" s="59">
        <v>406122088</v>
      </c>
      <c r="K44" s="60">
        <v>374736857.07999986</v>
      </c>
      <c r="L44" s="60">
        <v>-13194111.999999851</v>
      </c>
      <c r="M44" s="60">
        <v>361542745.08000004</v>
      </c>
      <c r="N44" s="60">
        <v>0</v>
      </c>
      <c r="O44" s="61">
        <v>1</v>
      </c>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row>
    <row r="45" spans="1:70" x14ac:dyDescent="0.25">
      <c r="A45" s="49" t="s">
        <v>138</v>
      </c>
      <c r="B45" s="49" t="s">
        <v>5</v>
      </c>
      <c r="C45" s="49" t="s">
        <v>25</v>
      </c>
      <c r="D45" s="49" t="s">
        <v>11</v>
      </c>
      <c r="E45" s="49" t="s">
        <v>209</v>
      </c>
      <c r="F45" s="49" t="s">
        <v>210</v>
      </c>
      <c r="G45" s="49" t="s">
        <v>531</v>
      </c>
      <c r="H45" s="49" t="s">
        <v>139</v>
      </c>
      <c r="I45" s="49">
        <v>6</v>
      </c>
      <c r="J45" s="62">
        <v>412136570</v>
      </c>
      <c r="K45" s="62">
        <v>265091185.73458332</v>
      </c>
      <c r="L45" s="62">
        <v>30695185.151250005</v>
      </c>
      <c r="M45" s="62">
        <v>297046370.88583332</v>
      </c>
      <c r="N45" s="62">
        <v>115090199.11416668</v>
      </c>
      <c r="O45" s="63">
        <v>0.45704166666666673</v>
      </c>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row>
    <row r="46" spans="1:70" ht="30" x14ac:dyDescent="0.25">
      <c r="A46" s="41" t="s">
        <v>138</v>
      </c>
      <c r="B46" s="41" t="s">
        <v>5</v>
      </c>
      <c r="C46" s="41" t="s">
        <v>25</v>
      </c>
      <c r="D46" s="41" t="s">
        <v>11</v>
      </c>
      <c r="E46" s="41" t="s">
        <v>209</v>
      </c>
      <c r="F46" s="41" t="s">
        <v>538</v>
      </c>
      <c r="G46" s="41" t="s">
        <v>217</v>
      </c>
      <c r="H46" s="41" t="s">
        <v>539</v>
      </c>
      <c r="I46" s="41">
        <v>5</v>
      </c>
      <c r="J46" s="59">
        <v>183394524</v>
      </c>
      <c r="K46" s="60">
        <v>12946323.949999999</v>
      </c>
      <c r="L46" s="60">
        <v>-1862901.3400000008</v>
      </c>
      <c r="M46" s="60">
        <v>30193422.609999999</v>
      </c>
      <c r="N46" s="60">
        <v>153201101.38999999</v>
      </c>
      <c r="O46" s="61">
        <v>0.48599999999999993</v>
      </c>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row>
    <row r="47" spans="1:70" ht="45" x14ac:dyDescent="0.25">
      <c r="A47" s="49" t="s">
        <v>138</v>
      </c>
      <c r="B47" s="49" t="s">
        <v>5</v>
      </c>
      <c r="C47" s="49" t="s">
        <v>25</v>
      </c>
      <c r="D47" s="49" t="s">
        <v>11</v>
      </c>
      <c r="E47" s="49" t="s">
        <v>209</v>
      </c>
      <c r="F47" s="49" t="s">
        <v>546</v>
      </c>
      <c r="G47" s="49" t="s">
        <v>226</v>
      </c>
      <c r="H47" s="49" t="s">
        <v>548</v>
      </c>
      <c r="I47" s="49">
        <v>2</v>
      </c>
      <c r="J47" s="62">
        <v>128665869.60000001</v>
      </c>
      <c r="K47" s="62">
        <v>95725388.460000008</v>
      </c>
      <c r="L47" s="62">
        <v>0</v>
      </c>
      <c r="M47" s="62">
        <v>101688270</v>
      </c>
      <c r="N47" s="62">
        <v>26977599.600000005</v>
      </c>
      <c r="O47" s="63">
        <v>0.49</v>
      </c>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row>
    <row r="48" spans="1:70" x14ac:dyDescent="0.25">
      <c r="A48" s="41" t="s">
        <v>138</v>
      </c>
      <c r="B48" s="41" t="s">
        <v>5</v>
      </c>
      <c r="C48" s="41" t="s">
        <v>25</v>
      </c>
      <c r="D48" s="41" t="s">
        <v>11</v>
      </c>
      <c r="E48" s="41" t="s">
        <v>203</v>
      </c>
      <c r="F48" s="41" t="s">
        <v>532</v>
      </c>
      <c r="G48" s="41" t="s">
        <v>202</v>
      </c>
      <c r="H48" s="41" t="s">
        <v>533</v>
      </c>
      <c r="I48" s="41">
        <v>0</v>
      </c>
      <c r="J48" s="59">
        <v>0</v>
      </c>
      <c r="K48" s="60">
        <v>13958285</v>
      </c>
      <c r="L48" s="60">
        <v>0</v>
      </c>
      <c r="M48" s="60">
        <v>0</v>
      </c>
      <c r="N48" s="60">
        <v>0</v>
      </c>
      <c r="O48" s="61">
        <v>0</v>
      </c>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row>
    <row r="49" spans="1:70" ht="30" x14ac:dyDescent="0.25">
      <c r="A49" s="49" t="s">
        <v>138</v>
      </c>
      <c r="B49" s="49" t="s">
        <v>5</v>
      </c>
      <c r="C49" s="49" t="s">
        <v>25</v>
      </c>
      <c r="D49" s="49" t="s">
        <v>11</v>
      </c>
      <c r="E49" s="49" t="s">
        <v>203</v>
      </c>
      <c r="F49" s="49" t="s">
        <v>552</v>
      </c>
      <c r="G49" s="49" t="s">
        <v>553</v>
      </c>
      <c r="H49" s="49" t="s">
        <v>555</v>
      </c>
      <c r="I49" s="49">
        <v>2</v>
      </c>
      <c r="J49" s="62">
        <v>51078095.350000001</v>
      </c>
      <c r="K49" s="62">
        <v>26749481.810000002</v>
      </c>
      <c r="L49" s="62">
        <v>128800</v>
      </c>
      <c r="M49" s="62">
        <v>26878281.810000002</v>
      </c>
      <c r="N49" s="62">
        <v>24199813.539999999</v>
      </c>
      <c r="O49" s="63">
        <v>0.49</v>
      </c>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row>
    <row r="50" spans="1:70" ht="30" x14ac:dyDescent="0.25">
      <c r="A50" s="41" t="s">
        <v>140</v>
      </c>
      <c r="B50" s="41" t="s">
        <v>5</v>
      </c>
      <c r="C50" s="41" t="s">
        <v>25</v>
      </c>
      <c r="D50" s="41" t="s">
        <v>11</v>
      </c>
      <c r="E50" s="41" t="s">
        <v>529</v>
      </c>
      <c r="F50" s="41" t="s">
        <v>239</v>
      </c>
      <c r="G50" s="41" t="s">
        <v>241</v>
      </c>
      <c r="H50" s="41" t="s">
        <v>241</v>
      </c>
      <c r="I50" s="41">
        <v>2</v>
      </c>
      <c r="J50" s="59">
        <v>492258884.67999995</v>
      </c>
      <c r="K50" s="60">
        <v>460303383.46999991</v>
      </c>
      <c r="L50" s="60">
        <v>4994288.7100000679</v>
      </c>
      <c r="M50" s="60">
        <v>465297672.18000001</v>
      </c>
      <c r="N50" s="60">
        <v>0</v>
      </c>
      <c r="O50" s="61">
        <v>1</v>
      </c>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row>
    <row r="51" spans="1:70" ht="45" x14ac:dyDescent="0.25">
      <c r="A51" s="49" t="s">
        <v>141</v>
      </c>
      <c r="B51" s="49" t="s">
        <v>6</v>
      </c>
      <c r="C51" s="49" t="s">
        <v>26</v>
      </c>
      <c r="D51" s="49" t="s">
        <v>12</v>
      </c>
      <c r="E51" s="49" t="s">
        <v>209</v>
      </c>
      <c r="F51" s="49" t="s">
        <v>546</v>
      </c>
      <c r="G51" s="49" t="s">
        <v>226</v>
      </c>
      <c r="H51" s="49" t="s">
        <v>548</v>
      </c>
      <c r="I51" s="49">
        <v>2</v>
      </c>
      <c r="J51" s="62">
        <v>155726066.24156287</v>
      </c>
      <c r="K51" s="64"/>
      <c r="L51" s="64"/>
      <c r="M51" s="64"/>
      <c r="N51" s="64"/>
      <c r="O51" s="63">
        <v>0.57005000000000006</v>
      </c>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row>
    <row r="52" spans="1:70" x14ac:dyDescent="0.25">
      <c r="A52" s="41" t="s">
        <v>141</v>
      </c>
      <c r="B52" s="41" t="s">
        <v>6</v>
      </c>
      <c r="C52" s="41" t="s">
        <v>26</v>
      </c>
      <c r="D52" s="41" t="s">
        <v>12</v>
      </c>
      <c r="E52" s="41" t="s">
        <v>209</v>
      </c>
      <c r="F52" s="41" t="s">
        <v>210</v>
      </c>
      <c r="G52" s="41" t="s">
        <v>531</v>
      </c>
      <c r="H52" s="41" t="s">
        <v>72</v>
      </c>
      <c r="I52" s="41">
        <v>7</v>
      </c>
      <c r="J52" s="59">
        <v>157059820.4377057</v>
      </c>
      <c r="K52" s="65"/>
      <c r="L52" s="65"/>
      <c r="M52" s="65"/>
      <c r="N52" s="65"/>
      <c r="O52" s="61">
        <v>0.92</v>
      </c>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row>
    <row r="53" spans="1:70" ht="30" x14ac:dyDescent="0.25">
      <c r="A53" s="49" t="s">
        <v>141</v>
      </c>
      <c r="B53" s="49" t="s">
        <v>6</v>
      </c>
      <c r="C53" s="49" t="s">
        <v>26</v>
      </c>
      <c r="D53" s="49" t="s">
        <v>12</v>
      </c>
      <c r="E53" s="49" t="s">
        <v>209</v>
      </c>
      <c r="F53" s="49" t="s">
        <v>538</v>
      </c>
      <c r="G53" s="49" t="s">
        <v>217</v>
      </c>
      <c r="H53" s="49" t="s">
        <v>540</v>
      </c>
      <c r="I53" s="49">
        <v>1</v>
      </c>
      <c r="J53" s="62">
        <v>76318336.567736</v>
      </c>
      <c r="K53" s="64"/>
      <c r="L53" s="64"/>
      <c r="M53" s="64"/>
      <c r="N53" s="64"/>
      <c r="O53" s="63">
        <v>0.16009999999999999</v>
      </c>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row>
    <row r="54" spans="1:70" ht="30" x14ac:dyDescent="0.25">
      <c r="A54" s="41" t="s">
        <v>141</v>
      </c>
      <c r="B54" s="41" t="s">
        <v>6</v>
      </c>
      <c r="C54" s="41" t="s">
        <v>26</v>
      </c>
      <c r="D54" s="41" t="s">
        <v>12</v>
      </c>
      <c r="E54" s="41" t="s">
        <v>529</v>
      </c>
      <c r="F54" s="41" t="s">
        <v>239</v>
      </c>
      <c r="G54" s="41" t="s">
        <v>545</v>
      </c>
      <c r="H54" s="41" t="s">
        <v>544</v>
      </c>
      <c r="I54" s="41">
        <v>1</v>
      </c>
      <c r="J54" s="59">
        <v>610895776.75299525</v>
      </c>
      <c r="K54" s="65"/>
      <c r="L54" s="65"/>
      <c r="M54" s="65"/>
      <c r="N54" s="65"/>
      <c r="O54" s="61">
        <v>1</v>
      </c>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row>
    <row r="55" spans="1:70" ht="45" x14ac:dyDescent="0.25">
      <c r="A55" s="49" t="s">
        <v>142</v>
      </c>
      <c r="B55" s="66"/>
      <c r="C55" s="66"/>
      <c r="D55" s="66"/>
      <c r="E55" s="49" t="s">
        <v>209</v>
      </c>
      <c r="F55" s="49" t="s">
        <v>546</v>
      </c>
      <c r="G55" s="49" t="s">
        <v>226</v>
      </c>
      <c r="H55" s="49" t="s">
        <v>548</v>
      </c>
      <c r="I55" s="66"/>
      <c r="J55" s="62">
        <v>198222432.34797153</v>
      </c>
      <c r="K55" s="64"/>
      <c r="L55" s="64"/>
      <c r="M55" s="64"/>
      <c r="N55" s="64"/>
      <c r="O55" s="63">
        <v>0.57005000000000006</v>
      </c>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row>
    <row r="56" spans="1:70" x14ac:dyDescent="0.25">
      <c r="A56" s="41" t="s">
        <v>142</v>
      </c>
      <c r="B56" s="66"/>
      <c r="C56" s="66"/>
      <c r="D56" s="66"/>
      <c r="E56" s="41" t="s">
        <v>530</v>
      </c>
      <c r="F56" s="41" t="s">
        <v>210</v>
      </c>
      <c r="G56" s="41" t="s">
        <v>531</v>
      </c>
      <c r="H56" s="41" t="s">
        <v>72</v>
      </c>
      <c r="I56" s="66"/>
      <c r="J56" s="59">
        <v>199920157.12388459</v>
      </c>
      <c r="K56" s="65"/>
      <c r="L56" s="65"/>
      <c r="M56" s="65"/>
      <c r="N56" s="65"/>
      <c r="O56" s="61">
        <v>0.92</v>
      </c>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row>
    <row r="57" spans="1:70" ht="30" x14ac:dyDescent="0.25">
      <c r="A57" s="49" t="s">
        <v>142</v>
      </c>
      <c r="B57" s="66"/>
      <c r="C57" s="66"/>
      <c r="D57" s="66"/>
      <c r="E57" s="49" t="s">
        <v>530</v>
      </c>
      <c r="F57" s="49" t="s">
        <v>538</v>
      </c>
      <c r="G57" s="49" t="s">
        <v>217</v>
      </c>
      <c r="H57" s="49" t="s">
        <v>541</v>
      </c>
      <c r="I57" s="66"/>
      <c r="J57" s="62">
        <v>97144984.602264017</v>
      </c>
      <c r="K57" s="64"/>
      <c r="L57" s="64"/>
      <c r="M57" s="64"/>
      <c r="N57" s="64"/>
      <c r="O57" s="63">
        <v>0.16009999999999999</v>
      </c>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row>
    <row r="58" spans="1:70" ht="30" x14ac:dyDescent="0.25">
      <c r="A58" s="41" t="s">
        <v>142</v>
      </c>
      <c r="B58" s="66"/>
      <c r="C58" s="66"/>
      <c r="D58" s="66"/>
      <c r="E58" s="41" t="s">
        <v>529</v>
      </c>
      <c r="F58" s="41" t="s">
        <v>239</v>
      </c>
      <c r="G58" s="41" t="s">
        <v>545</v>
      </c>
      <c r="H58" s="41" t="s">
        <v>544</v>
      </c>
      <c r="I58" s="66"/>
      <c r="J58" s="59">
        <v>777604223.24700475</v>
      </c>
      <c r="K58" s="65"/>
      <c r="L58" s="65"/>
      <c r="M58" s="65"/>
      <c r="N58" s="65"/>
      <c r="O58" s="61">
        <v>1</v>
      </c>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row>
    <row r="59" spans="1:70" ht="18.75" x14ac:dyDescent="0.3">
      <c r="A59" s="68" t="s">
        <v>560</v>
      </c>
      <c r="B59" s="1"/>
      <c r="C59" s="1"/>
      <c r="D59" s="1"/>
      <c r="E59" s="1"/>
      <c r="F59" s="1"/>
      <c r="G59" s="1"/>
      <c r="H59" s="1"/>
      <c r="I59" s="1"/>
      <c r="J59" s="69"/>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row>
    <row r="60" spans="1:70" ht="18.75" x14ac:dyDescent="0.3">
      <c r="A60" s="68" t="s">
        <v>557</v>
      </c>
      <c r="B60" s="1"/>
      <c r="C60" s="1"/>
      <c r="D60" s="1"/>
      <c r="E60" s="1"/>
      <c r="F60" s="1"/>
      <c r="G60" s="1"/>
      <c r="H60" s="1"/>
      <c r="I60" s="1"/>
      <c r="J60" s="194"/>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row>
    <row r="61" spans="1:70" ht="18.75" x14ac:dyDescent="0.3">
      <c r="A61" s="68" t="s">
        <v>558</v>
      </c>
      <c r="B61" s="1"/>
      <c r="C61" s="1"/>
      <c r="D61" s="1"/>
      <c r="E61" s="1"/>
      <c r="F61" s="1"/>
      <c r="G61" s="1"/>
      <c r="H61" s="1"/>
      <c r="I61" s="1"/>
      <c r="J61" s="69"/>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row>
    <row r="62" spans="1:70" x14ac:dyDescent="0.25">
      <c r="A62" s="1"/>
      <c r="B62" s="1"/>
      <c r="C62" s="1"/>
      <c r="D62" s="1"/>
      <c r="E62" s="1"/>
      <c r="F62" s="1"/>
      <c r="G62" s="1"/>
      <c r="H62" s="1"/>
      <c r="I62" s="1"/>
      <c r="J62" s="70"/>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row>
    <row r="63" spans="1:70" ht="46.5" x14ac:dyDescent="0.25">
      <c r="A63" s="52" t="s">
        <v>723</v>
      </c>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row>
    <row r="64" spans="1:70" ht="30" x14ac:dyDescent="0.25">
      <c r="A64" s="53" t="s">
        <v>518</v>
      </c>
      <c r="B64" s="10" t="s">
        <v>0</v>
      </c>
      <c r="C64" s="10" t="s">
        <v>20</v>
      </c>
      <c r="D64" s="54" t="s">
        <v>166</v>
      </c>
      <c r="E64" s="71" t="s">
        <v>522</v>
      </c>
      <c r="F64" s="55" t="s">
        <v>523</v>
      </c>
      <c r="G64" s="38" t="s">
        <v>524</v>
      </c>
      <c r="H64" s="38" t="s">
        <v>559</v>
      </c>
      <c r="I64" s="57" t="s">
        <v>527</v>
      </c>
      <c r="J64" s="57" t="s">
        <v>528</v>
      </c>
      <c r="K64" s="72" t="s">
        <v>525</v>
      </c>
      <c r="L64" s="1"/>
      <c r="M64" s="1"/>
      <c r="N64" s="67"/>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row>
    <row r="65" spans="1:70" x14ac:dyDescent="0.25">
      <c r="A65" s="73" t="s">
        <v>130</v>
      </c>
      <c r="B65" s="49" t="s">
        <v>1</v>
      </c>
      <c r="C65" s="74" t="s">
        <v>21</v>
      </c>
      <c r="D65" s="75" t="s">
        <v>7</v>
      </c>
      <c r="E65" s="75">
        <f>SUMIFS(Tableau35v2[Asset
(number)],Tableau35v2[Relevant issuance],Tableau36[[#This Row],[Relevant issuance]])</f>
        <v>27</v>
      </c>
      <c r="F65" s="191">
        <f>SUMIFS(Tableau35v2[Amount],Tableau35v2[ISIN],Tableau36[[#This Row],[ISIN]])</f>
        <v>710135645.02752829</v>
      </c>
      <c r="G65" s="191">
        <f>SUMIFS(Tableau35v2[Total disbursements as of 12/31/2024],Tableau35v2[ISIN],Tableau36[[#This Row],[ISIN]])</f>
        <v>509377849.71480381</v>
      </c>
      <c r="H65" s="191">
        <f>SUMIFS(Tableau35v2[Amounts realisezd in 2025],Tableau35v2[ISIN],Tableau36[[#This Row],[ISIN]])</f>
        <v>4598130.1146</v>
      </c>
      <c r="I65" s="191">
        <f>SUMIFS(Tableau35v2[Total disbursements as of 12/31/2025],Tableau35v2[ISIN],Tableau36[[#This Row],[ISIN]])</f>
        <v>682073241.82940376</v>
      </c>
      <c r="J65" s="191">
        <f>SUMIFS(Tableau35v2[To be disbursed as of 12/31/2025],Tableau35v2[ISIN],Tableau36[[#This Row],[ISIN]])</f>
        <v>28062403.198124431</v>
      </c>
      <c r="K65" s="76">
        <v>0.38</v>
      </c>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row>
    <row r="66" spans="1:70" x14ac:dyDescent="0.25">
      <c r="A66" s="77" t="s">
        <v>132</v>
      </c>
      <c r="B66" s="41" t="s">
        <v>2</v>
      </c>
      <c r="C66" s="78" t="s">
        <v>22</v>
      </c>
      <c r="D66" s="77" t="s">
        <v>8</v>
      </c>
      <c r="E66" s="77">
        <f>SUMIFS(Tableau35v2[Asset
(number)],Tableau35v2[Relevant issuance],Tableau36[[#This Row],[Relevant issuance]])</f>
        <v>28</v>
      </c>
      <c r="F66" s="192">
        <f>SUMIFS(Tableau35v2[Amount],Tableau35v2[ISIN],Tableau36[[#This Row],[ISIN]])</f>
        <v>602170657.05466294</v>
      </c>
      <c r="G66" s="192">
        <f>SUMIFS(Tableau35v2[Total disbursements as of 12/31/2024],Tableau35v2[ISIN],Tableau36[[#This Row],[ISIN]])</f>
        <v>461227853.73962176</v>
      </c>
      <c r="H66" s="192">
        <f>SUMIFS(Tableau35v2[Amounts realisezd in 2025],Tableau35v2[ISIN],Tableau36[[#This Row],[ISIN]])</f>
        <v>15442396.57</v>
      </c>
      <c r="I66" s="192">
        <f>SUMIFS(Tableau35v2[Total disbursements as of 12/31/2025],Tableau35v2[ISIN],Tableau36[[#This Row],[ISIN]])</f>
        <v>480993748.36962181</v>
      </c>
      <c r="J66" s="192">
        <f>SUMIFS(Tableau35v2[To be disbursed as of 12/31/2025],Tableau35v2[ISIN],Tableau36[[#This Row],[ISIN]])</f>
        <v>121176908.48504123</v>
      </c>
      <c r="K66" s="79">
        <v>0.41</v>
      </c>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row>
    <row r="67" spans="1:70" x14ac:dyDescent="0.25">
      <c r="A67" s="75" t="s">
        <v>133</v>
      </c>
      <c r="B67" s="49" t="s">
        <v>3</v>
      </c>
      <c r="C67" s="74" t="s">
        <v>23</v>
      </c>
      <c r="D67" s="75" t="s">
        <v>9</v>
      </c>
      <c r="E67" s="75">
        <f>SUMIFS(Tableau35v2[Asset
(number)],Tableau35v2[Relevant issuance],Tableau36[[#This Row],[Relevant issuance]])</f>
        <v>15</v>
      </c>
      <c r="F67" s="191">
        <f>SUMIFS(Tableau35v2[Amount],Tableau35v2[ISIN],Tableau36[[#This Row],[ISIN]])</f>
        <v>502289103.91116917</v>
      </c>
      <c r="G67" s="191">
        <f>SUMIFS(Tableau35v2[Total disbursements as of 12/31/2024],Tableau35v2[ISIN],Tableau36[[#This Row],[ISIN]])</f>
        <v>307887712.83002257</v>
      </c>
      <c r="H67" s="191">
        <f>SUMIFS(Tableau35v2[Amounts realisezd in 2025],Tableau35v2[ISIN],Tableau36[[#This Row],[ISIN]])</f>
        <v>79566121.446050003</v>
      </c>
      <c r="I67" s="191">
        <f>SUMIFS(Tableau35v2[Total disbursements as of 12/31/2025],Tableau35v2[ISIN],Tableau36[[#This Row],[ISIN]])</f>
        <v>348567473.08607256</v>
      </c>
      <c r="J67" s="191">
        <f>SUMIFS(Tableau35v2[To be disbursed as of 12/31/2025],Tableau35v2[ISIN],Tableau36[[#This Row],[ISIN]])</f>
        <v>153721630.82509661</v>
      </c>
      <c r="K67" s="76">
        <v>0.45</v>
      </c>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row>
    <row r="68" spans="1:70" x14ac:dyDescent="0.25">
      <c r="A68" s="77" t="s">
        <v>137</v>
      </c>
      <c r="B68" s="41" t="s">
        <v>4</v>
      </c>
      <c r="C68" s="78" t="s">
        <v>136</v>
      </c>
      <c r="D68" s="77" t="s">
        <v>10</v>
      </c>
      <c r="E68" s="77">
        <f>SUMIFS(Tableau35v2[Asset
(number)],Tableau35v2[Relevant issuance],Tableau36[[#This Row],[Relevant issuance]])</f>
        <v>7</v>
      </c>
      <c r="F68" s="192">
        <f>SUMIFS(Tableau35v2[Amount],Tableau35v2[ISIN],Tableau36[[#This Row],[ISIN]])</f>
        <v>572286848.6883769</v>
      </c>
      <c r="G68" s="192">
        <f>SUMIFS(Tableau35v2[Total disbursements as of 12/31/2024],Tableau35v2[ISIN],Tableau36[[#This Row],[ISIN]])</f>
        <v>530436947.26111674</v>
      </c>
      <c r="H68" s="192">
        <f>SUMIFS(Tableau35v2[Amounts realisezd in 2025],Tableau35v2[ISIN],Tableau36[[#This Row],[ISIN]])</f>
        <v>-9165338.99399985</v>
      </c>
      <c r="I68" s="192">
        <f>SUMIFS(Tableau35v2[Total disbursements as of 12/31/2025],Tableau35v2[ISIN],Tableau36[[#This Row],[ISIN]])</f>
        <v>521271608.26711696</v>
      </c>
      <c r="J68" s="192">
        <f>SUMIFS(Tableau35v2[To be disbursed as of 12/31/2025],Tableau35v2[ISIN],Tableau36[[#This Row],[ISIN]])</f>
        <v>6435897.5012599695</v>
      </c>
      <c r="K68" s="79">
        <v>0.69</v>
      </c>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row>
    <row r="69" spans="1:70" x14ac:dyDescent="0.25">
      <c r="A69" s="75" t="s">
        <v>140</v>
      </c>
      <c r="B69" s="49" t="s">
        <v>5</v>
      </c>
      <c r="C69" s="74" t="s">
        <v>25</v>
      </c>
      <c r="D69" s="75" t="s">
        <v>11</v>
      </c>
      <c r="E69" s="75">
        <f>SUMIFS(Tableau35v2[Asset
(number)],Tableau35v2[Relevant issuance],Tableau36[[#This Row],[Relevant issuance]])</f>
        <v>17</v>
      </c>
      <c r="F69" s="191">
        <f>SUMIFS(Tableau35v2[Amount],Tableau35v2[ISIN],Tableau36[[#This Row],[ISIN]])</f>
        <v>1267533943.6300001</v>
      </c>
      <c r="G69" s="191">
        <f>SUMIFS(Tableau35v2[Total disbursements as of 12/31/2024],Tableau35v2[ISIN],Tableau36[[#This Row],[ISIN]])</f>
        <v>874774048.4245832</v>
      </c>
      <c r="H69" s="191">
        <f>SUMIFS(Tableau35v2[Amounts realisezd in 2025],Tableau35v2[ISIN],Tableau36[[#This Row],[ISIN]])</f>
        <v>33955372.521250069</v>
      </c>
      <c r="I69" s="191">
        <f>SUMIFS(Tableau35v2[Total disbursements as of 12/31/2025],Tableau35v2[ISIN],Tableau36[[#This Row],[ISIN]])</f>
        <v>921104017.48583341</v>
      </c>
      <c r="J69" s="191">
        <f>SUMIFS(Tableau35v2[To be disbursed as of 12/31/2025],Tableau35v2[ISIN],Tableau36[[#This Row],[ISIN]])</f>
        <v>319468713.64416671</v>
      </c>
      <c r="K69" s="76">
        <v>0.54</v>
      </c>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row>
    <row r="70" spans="1:70" x14ac:dyDescent="0.25">
      <c r="A70" s="77" t="s">
        <v>141</v>
      </c>
      <c r="B70" s="41" t="s">
        <v>6</v>
      </c>
      <c r="C70" s="78" t="s">
        <v>26</v>
      </c>
      <c r="D70" s="77" t="s">
        <v>12</v>
      </c>
      <c r="E70" s="77">
        <f>SUMIFS(Tableau35v2[Asset
(number)],Tableau35v2[Relevant issuance],Tableau36[[#This Row],[Relevant issuance]])</f>
        <v>11</v>
      </c>
      <c r="F70" s="192">
        <f>SUMIFS(Tableau35v2[Amount],Tableau35v2[ISIN],Tableau36[[#This Row],[ISIN]])</f>
        <v>999999999.99999988</v>
      </c>
      <c r="G70" s="193"/>
      <c r="H70" s="193"/>
      <c r="I70" s="193"/>
      <c r="J70" s="193"/>
      <c r="K70" s="79">
        <v>0.79</v>
      </c>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row>
    <row r="71" spans="1:70" x14ac:dyDescent="0.25">
      <c r="A71" s="77" t="str">
        <f>A55</f>
        <v>NEU CP 2025**</v>
      </c>
      <c r="B71" s="41" t="s">
        <v>6</v>
      </c>
      <c r="C71" s="80"/>
      <c r="D71" s="81"/>
      <c r="E71" s="81"/>
      <c r="F71" s="192">
        <f>SUMIFS(Tableau35v2[Amount],Tableau35v2[ISIN],Tableau36[[#This Row],[ISIN]])</f>
        <v>999999999.99999988</v>
      </c>
      <c r="G71" s="193"/>
      <c r="H71" s="193"/>
      <c r="I71" s="193"/>
      <c r="J71" s="193"/>
      <c r="K71" s="79">
        <v>0.79</v>
      </c>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row>
    <row r="72" spans="1:70" ht="18.75" x14ac:dyDescent="0.3">
      <c r="A72" s="68"/>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row>
    <row r="73" spans="1:70" ht="18.75" x14ac:dyDescent="0.3">
      <c r="A73" s="68" t="s">
        <v>557</v>
      </c>
      <c r="B73" s="1"/>
      <c r="C73" s="1"/>
      <c r="D73" s="82" t="s">
        <v>143</v>
      </c>
      <c r="E73" s="83">
        <f>SUM(Tableau36[Asset
(number)])</f>
        <v>105</v>
      </c>
      <c r="F73" s="84">
        <f>SUM(Tableau36[Amount])</f>
        <v>5654416198.3117371</v>
      </c>
      <c r="G73" s="84">
        <f>SUM(Tableau36[Total disbursements as of 12/31/2024])</f>
        <v>2683704411.9701481</v>
      </c>
      <c r="H73" s="84">
        <f>SUM(Tableau36[Amounts realised in 2025*])</f>
        <v>124396681.65790021</v>
      </c>
      <c r="I73" s="84">
        <f>SUM(Tableau36[Total disbursements as of 12/31/2025])</f>
        <v>2954010089.0380487</v>
      </c>
      <c r="J73" s="84">
        <f>SUM(Tableau36[To be disbursed as of 12/31/2025])</f>
        <v>628865553.65368891</v>
      </c>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row>
    <row r="74" spans="1:70" ht="18.75" x14ac:dyDescent="0.3">
      <c r="A74" s="68" t="s">
        <v>558</v>
      </c>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row>
    <row r="75" spans="1:70" x14ac:dyDescent="0.25">
      <c r="B75" s="1"/>
      <c r="C75" s="1"/>
      <c r="D75" s="1"/>
      <c r="E75" s="1"/>
      <c r="F75" s="70"/>
      <c r="G75" s="85"/>
      <c r="H75" s="85"/>
      <c r="I75" s="85"/>
      <c r="J75" s="85"/>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row>
    <row r="76" spans="1:70" x14ac:dyDescent="0.25">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row>
    <row r="77" spans="1:70" x14ac:dyDescent="0.25">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row>
    <row r="78" spans="1:70"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row>
    <row r="79" spans="1:70"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row>
    <row r="80" spans="1:70"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row>
    <row r="81" spans="1:69"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row>
    <row r="82" spans="1:69"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row>
    <row r="83" spans="1:69"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row>
    <row r="84" spans="1:69"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row>
    <row r="85" spans="1:69" x14ac:dyDescent="0.25">
      <c r="A85" s="1"/>
      <c r="B85" s="1"/>
      <c r="C85" s="1"/>
      <c r="D85" s="1"/>
      <c r="E85" s="1"/>
      <c r="F85" s="1"/>
      <c r="G85" s="1"/>
      <c r="H85" s="1"/>
      <c r="I85" s="1"/>
      <c r="J85" s="67"/>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row>
    <row r="86" spans="1:69"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row>
    <row r="87" spans="1:69"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row>
    <row r="88" spans="1:69"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row>
    <row r="89" spans="1:69"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row>
    <row r="90" spans="1:69"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row>
    <row r="91" spans="1:69"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row>
    <row r="92" spans="1:69"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row>
    <row r="93" spans="1:69"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row>
    <row r="94" spans="1:69"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row>
    <row r="95" spans="1:69"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row>
    <row r="96" spans="1:69"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row>
    <row r="97" spans="1:44"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row>
    <row r="98" spans="1:44"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row>
    <row r="99" spans="1:44"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row>
    <row r="100" spans="1:44"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row>
    <row r="101" spans="1:44"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row>
    <row r="102" spans="1:44"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row>
    <row r="103" spans="1:44"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row>
  </sheetData>
  <pageMargins left="0.7" right="0.7" top="0.75" bottom="0.75" header="0.3" footer="0.3"/>
  <pageSetup paperSize="9" orientation="portrait" r:id="rId1"/>
  <headerFooter>
    <oddFooter>&amp;L_x000D_&amp;1#&amp;"Calibri"&amp;10&amp;KFF0000 Interne</oddFooter>
  </headerFooter>
  <drawing r:id="rId2"/>
  <tableParts count="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91292-7395-4754-AFC2-4865D3AD2D7A}">
  <sheetPr>
    <tabColor theme="1" tint="0.499984740745262"/>
  </sheetPr>
  <dimension ref="A1:CE312"/>
  <sheetViews>
    <sheetView topLeftCell="A4" zoomScale="80" zoomScaleNormal="80" workbookViewId="0">
      <selection activeCell="B14" sqref="B14"/>
    </sheetView>
  </sheetViews>
  <sheetFormatPr baseColWidth="10" defaultRowHeight="15" x14ac:dyDescent="0.25"/>
  <cols>
    <col min="1" max="1" width="23.42578125" customWidth="1"/>
    <col min="2" max="2" width="67.42578125" customWidth="1"/>
    <col min="3" max="3" width="58" customWidth="1"/>
    <col min="4" max="4" width="112" customWidth="1"/>
    <col min="5" max="5" width="53.85546875" customWidth="1"/>
    <col min="6" max="6" width="77.42578125" customWidth="1"/>
  </cols>
  <sheetData>
    <row r="1" spans="1:83"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row>
    <row r="2" spans="1:83" ht="92.25" x14ac:dyDescent="0.25">
      <c r="A2" s="1"/>
      <c r="B2" s="1"/>
      <c r="C2" s="2" t="s">
        <v>561</v>
      </c>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row>
    <row r="3" spans="1:83"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row>
    <row r="4" spans="1:83"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row>
    <row r="5" spans="1:83"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row>
    <row r="6" spans="1:83"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row>
    <row r="7" spans="1:83"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row>
    <row r="8" spans="1:83"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row>
    <row r="9" spans="1:83"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row>
    <row r="10" spans="1:83"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row>
    <row r="11" spans="1:83" ht="46.5" x14ac:dyDescent="0.25">
      <c r="A11" s="52" t="s">
        <v>561</v>
      </c>
      <c r="B11" s="5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row>
    <row r="12" spans="1:83" ht="22.5" customHeight="1" x14ac:dyDescent="0.25">
      <c r="A12" s="86" t="s">
        <v>578</v>
      </c>
      <c r="B12" s="55" t="s">
        <v>200</v>
      </c>
      <c r="C12" s="87" t="s">
        <v>579</v>
      </c>
      <c r="D12" s="87" t="s">
        <v>580</v>
      </c>
      <c r="E12" s="87" t="s">
        <v>581</v>
      </c>
      <c r="F12" s="188" t="s">
        <v>580</v>
      </c>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row>
    <row r="13" spans="1:83" ht="162.75" customHeight="1" x14ac:dyDescent="0.25">
      <c r="A13" s="88" t="s">
        <v>209</v>
      </c>
      <c r="B13" s="89" t="s">
        <v>210</v>
      </c>
      <c r="C13" s="90" t="s">
        <v>566</v>
      </c>
      <c r="D13" s="91" t="s">
        <v>564</v>
      </c>
      <c r="E13" s="92" t="s">
        <v>563</v>
      </c>
      <c r="F13" s="93" t="s">
        <v>565</v>
      </c>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row>
    <row r="14" spans="1:83" ht="261.75" customHeight="1" x14ac:dyDescent="0.25">
      <c r="A14" s="94" t="s">
        <v>209</v>
      </c>
      <c r="B14" s="95" t="s">
        <v>538</v>
      </c>
      <c r="C14" s="96" t="s">
        <v>567</v>
      </c>
      <c r="D14" s="97" t="s">
        <v>582</v>
      </c>
      <c r="E14" s="97" t="s">
        <v>568</v>
      </c>
      <c r="F14" s="98" t="s">
        <v>569</v>
      </c>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row>
    <row r="15" spans="1:83" ht="162.75" customHeight="1" x14ac:dyDescent="0.25">
      <c r="A15" s="88" t="s">
        <v>209</v>
      </c>
      <c r="B15" s="89" t="s">
        <v>562</v>
      </c>
      <c r="C15" s="90" t="s">
        <v>570</v>
      </c>
      <c r="D15" s="91" t="s">
        <v>571</v>
      </c>
      <c r="E15" s="92" t="s">
        <v>572</v>
      </c>
      <c r="F15" s="93" t="s">
        <v>573</v>
      </c>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row>
    <row r="16" spans="1:83" ht="150" x14ac:dyDescent="0.25">
      <c r="A16" s="94" t="s">
        <v>209</v>
      </c>
      <c r="B16" s="94" t="s">
        <v>205</v>
      </c>
      <c r="C16" s="96"/>
      <c r="D16" s="96" t="s">
        <v>144</v>
      </c>
      <c r="E16" s="97" t="s">
        <v>574</v>
      </c>
      <c r="F16" s="98" t="s">
        <v>575</v>
      </c>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row>
    <row r="17" spans="1:82" ht="162.75" customHeight="1" x14ac:dyDescent="0.25">
      <c r="A17" s="88" t="s">
        <v>209</v>
      </c>
      <c r="B17" s="89" t="s">
        <v>549</v>
      </c>
      <c r="C17" s="90"/>
      <c r="D17" s="91"/>
      <c r="E17" s="92" t="s">
        <v>576</v>
      </c>
      <c r="F17" s="93" t="s">
        <v>577</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row>
    <row r="18" spans="1:82" ht="172.5" customHeight="1" x14ac:dyDescent="0.25">
      <c r="A18" s="94" t="s">
        <v>203</v>
      </c>
      <c r="B18" s="95" t="s">
        <v>202</v>
      </c>
      <c r="C18" s="96" t="s">
        <v>584</v>
      </c>
      <c r="D18" s="96" t="s">
        <v>585</v>
      </c>
      <c r="E18" s="97" t="s">
        <v>586</v>
      </c>
      <c r="F18" s="98" t="s">
        <v>587</v>
      </c>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row>
    <row r="19" spans="1:82" ht="113.25" customHeight="1" x14ac:dyDescent="0.25">
      <c r="A19" s="88" t="s">
        <v>203</v>
      </c>
      <c r="B19" s="89" t="s">
        <v>552</v>
      </c>
      <c r="C19" s="130" t="s">
        <v>588</v>
      </c>
      <c r="D19" s="130" t="s">
        <v>589</v>
      </c>
      <c r="E19" s="92" t="s">
        <v>590</v>
      </c>
      <c r="F19" s="93" t="s">
        <v>585</v>
      </c>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row>
    <row r="20" spans="1:82" ht="120.75" customHeight="1" x14ac:dyDescent="0.25">
      <c r="A20" s="94" t="s">
        <v>203</v>
      </c>
      <c r="B20" s="95" t="s">
        <v>239</v>
      </c>
      <c r="C20" s="96" t="s">
        <v>591</v>
      </c>
      <c r="D20" s="96" t="s">
        <v>593</v>
      </c>
      <c r="E20" s="96" t="s">
        <v>592</v>
      </c>
      <c r="F20" s="98" t="s">
        <v>593</v>
      </c>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row>
    <row r="21" spans="1:82" ht="72" customHeight="1" x14ac:dyDescent="0.25">
      <c r="A21" s="88" t="s">
        <v>203</v>
      </c>
      <c r="B21" s="89" t="s">
        <v>534</v>
      </c>
      <c r="C21" s="90" t="s">
        <v>594</v>
      </c>
      <c r="D21" s="91" t="s">
        <v>595</v>
      </c>
      <c r="E21" s="92" t="s">
        <v>145</v>
      </c>
      <c r="F21" s="93" t="s">
        <v>145</v>
      </c>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row>
    <row r="22" spans="1:82" ht="75" customHeight="1" x14ac:dyDescent="0.25">
      <c r="A22" s="94" t="s">
        <v>203</v>
      </c>
      <c r="B22" s="95" t="s">
        <v>583</v>
      </c>
      <c r="C22" s="96" t="s">
        <v>594</v>
      </c>
      <c r="D22" s="189" t="s">
        <v>595</v>
      </c>
      <c r="E22" s="97" t="s">
        <v>145</v>
      </c>
      <c r="F22" s="98" t="s">
        <v>145</v>
      </c>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row>
    <row r="23" spans="1:82" x14ac:dyDescent="0.25">
      <c r="A23" s="99"/>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row>
    <row r="24" spans="1:82" x14ac:dyDescent="0.25">
      <c r="A24" s="99"/>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row>
    <row r="25" spans="1:82" ht="46.5" x14ac:dyDescent="0.25">
      <c r="A25" s="52" t="s">
        <v>596</v>
      </c>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row>
    <row r="26" spans="1:82" ht="21" customHeight="1" x14ac:dyDescent="0.25">
      <c r="A26" s="1"/>
      <c r="B26" s="87" t="s">
        <v>598</v>
      </c>
      <c r="C26" s="87" t="s">
        <v>594</v>
      </c>
      <c r="D26" s="87" t="s">
        <v>597</v>
      </c>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row>
    <row r="27" spans="1:82" ht="89.45" customHeight="1" x14ac:dyDescent="0.25">
      <c r="A27" s="1"/>
      <c r="B27" s="100" t="s">
        <v>202</v>
      </c>
      <c r="C27" s="101" t="s">
        <v>599</v>
      </c>
      <c r="D27" s="102" t="s">
        <v>600</v>
      </c>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row>
    <row r="28" spans="1:82" ht="89.45" customHeight="1" x14ac:dyDescent="0.25">
      <c r="A28" s="1"/>
      <c r="B28" s="103" t="s">
        <v>552</v>
      </c>
      <c r="C28" s="104" t="s">
        <v>601</v>
      </c>
      <c r="D28" s="105" t="s">
        <v>602</v>
      </c>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row>
    <row r="29" spans="1:82" ht="89.45" customHeight="1" x14ac:dyDescent="0.25">
      <c r="A29" s="197" t="s">
        <v>245</v>
      </c>
      <c r="B29" s="198" t="s">
        <v>583</v>
      </c>
      <c r="C29" s="101" t="s">
        <v>603</v>
      </c>
      <c r="D29" s="106" t="s">
        <v>606</v>
      </c>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row>
    <row r="30" spans="1:82" ht="89.45" customHeight="1" x14ac:dyDescent="0.25">
      <c r="A30" s="197"/>
      <c r="B30" s="199"/>
      <c r="C30" s="101" t="s">
        <v>604</v>
      </c>
      <c r="D30" s="106" t="s">
        <v>607</v>
      </c>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row>
    <row r="31" spans="1:82" ht="81.599999999999994" customHeight="1" x14ac:dyDescent="0.25">
      <c r="A31" s="197"/>
      <c r="B31" s="200"/>
      <c r="C31" s="101" t="s">
        <v>605</v>
      </c>
      <c r="D31" s="106" t="s">
        <v>608</v>
      </c>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row>
    <row r="32" spans="1:82" ht="110.45" customHeight="1" x14ac:dyDescent="0.25">
      <c r="A32" s="197"/>
      <c r="B32" s="201" t="s">
        <v>534</v>
      </c>
      <c r="C32" s="107" t="s">
        <v>603</v>
      </c>
      <c r="D32" s="108" t="s">
        <v>609</v>
      </c>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row>
    <row r="33" spans="1:82" ht="83.1" customHeight="1" x14ac:dyDescent="0.25">
      <c r="A33" s="197"/>
      <c r="B33" s="202"/>
      <c r="C33" s="108" t="s">
        <v>604</v>
      </c>
      <c r="D33" s="108" t="s">
        <v>610</v>
      </c>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row>
    <row r="34" spans="1:82" ht="101.45" customHeight="1" x14ac:dyDescent="0.25">
      <c r="B34" s="109" t="s">
        <v>239</v>
      </c>
      <c r="C34" s="101" t="s">
        <v>611</v>
      </c>
      <c r="D34" s="110" t="s">
        <v>612</v>
      </c>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row>
    <row r="35" spans="1:82"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row>
    <row r="36" spans="1:82"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row>
    <row r="37" spans="1:82"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row>
    <row r="38" spans="1:82"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row>
    <row r="39" spans="1:82"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row>
    <row r="40" spans="1:82"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row>
    <row r="41" spans="1:82"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row>
    <row r="42" spans="1:82"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row>
    <row r="43" spans="1:82"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row>
    <row r="44" spans="1:82"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row>
    <row r="45" spans="1:82"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row>
    <row r="46" spans="1:82"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row>
    <row r="47" spans="1:82"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row>
    <row r="48" spans="1:82"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row>
    <row r="49" spans="1:82"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row>
    <row r="50" spans="1:82"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row>
    <row r="51" spans="1:82"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row>
    <row r="52" spans="1:82"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row>
    <row r="53" spans="1:82"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row>
    <row r="54" spans="1:82"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row>
    <row r="55" spans="1:82"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row>
    <row r="56" spans="1:82"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row>
    <row r="57" spans="1:82"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row>
    <row r="58" spans="1:82"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row>
    <row r="59" spans="1:82"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row>
    <row r="60" spans="1:82"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row>
    <row r="61" spans="1:82"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row>
    <row r="62" spans="1:82"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row>
    <row r="63" spans="1:82"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row>
    <row r="64" spans="1:82"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row>
    <row r="65" spans="1:82"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row>
    <row r="66" spans="1:82"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row>
    <row r="67" spans="1:82"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row>
    <row r="68" spans="1:82"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row>
    <row r="69" spans="1:82"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row>
    <row r="70" spans="1:82"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row>
    <row r="71" spans="1:82"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row>
    <row r="72" spans="1:82"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row>
    <row r="73" spans="1:82"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row>
    <row r="74" spans="1:82"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row>
    <row r="75" spans="1:82"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row>
    <row r="76" spans="1:82"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row>
    <row r="77" spans="1:82"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row>
    <row r="78" spans="1:82"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row>
    <row r="79" spans="1:82"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row>
    <row r="80" spans="1:82"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row>
    <row r="81" spans="1:82"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row>
    <row r="82" spans="1:82"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row>
    <row r="83" spans="1:82"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row>
    <row r="84" spans="1:82"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row>
    <row r="85" spans="1:82"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row>
    <row r="86" spans="1:82"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row>
    <row r="87" spans="1:82"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row>
    <row r="88" spans="1:82"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row>
    <row r="89" spans="1:82"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row>
    <row r="90" spans="1:82"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row>
    <row r="91" spans="1:82"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row>
    <row r="92" spans="1:82"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row>
    <row r="93" spans="1:82"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row>
    <row r="94" spans="1:82"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row>
    <row r="95" spans="1:82"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row>
    <row r="96" spans="1:82"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row>
    <row r="97" spans="1:82"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row>
    <row r="98" spans="1:82"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row>
    <row r="99" spans="1:82"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row>
    <row r="100" spans="1:82"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row>
    <row r="101" spans="1:82"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row>
    <row r="102" spans="1:82"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row>
    <row r="103" spans="1:82"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row>
    <row r="104" spans="1:82"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row>
    <row r="105" spans="1:82"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row>
    <row r="106" spans="1:82"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row>
    <row r="107" spans="1:82"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row>
    <row r="108" spans="1:82"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row>
    <row r="109" spans="1:82"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row>
    <row r="110" spans="1:82"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row>
    <row r="111" spans="1:82"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row>
    <row r="112" spans="1:82"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row>
    <row r="113" spans="1:82"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row>
    <row r="114" spans="1:82"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row>
    <row r="115" spans="1:82"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row>
    <row r="116" spans="1:82"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row>
    <row r="117" spans="1:82"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row>
    <row r="118" spans="1:82"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row>
    <row r="119" spans="1:82"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row>
    <row r="120" spans="1:82"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row>
    <row r="121" spans="1:82"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row>
    <row r="122" spans="1:82"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row>
    <row r="123" spans="1:82"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row>
    <row r="124" spans="1:82"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row>
    <row r="125" spans="1:82"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row>
    <row r="126" spans="1:82"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row>
    <row r="127" spans="1:82"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row>
    <row r="128" spans="1:82"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row>
    <row r="129" spans="1:82"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row>
    <row r="130" spans="1:82"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row>
    <row r="131" spans="1:82"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row>
    <row r="132" spans="1:82"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row>
    <row r="133" spans="1:82"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row>
    <row r="134" spans="1:82"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row>
    <row r="135" spans="1:82"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row>
    <row r="136" spans="1:82"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row>
    <row r="137" spans="1:82"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row>
    <row r="138" spans="1:82"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row>
    <row r="139" spans="1:82"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row>
    <row r="140" spans="1:82"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row>
    <row r="141" spans="1:82"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row>
    <row r="142" spans="1:82"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row>
    <row r="143" spans="1:82"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row>
    <row r="144" spans="1:82"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row>
    <row r="145" spans="1:82"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row>
    <row r="146" spans="1:82"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row>
    <row r="147" spans="1:82"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row>
    <row r="148" spans="1:82"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row>
    <row r="149" spans="1:82"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row>
    <row r="150" spans="1:82"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row>
    <row r="151" spans="1:82"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row>
    <row r="152" spans="1:82"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row>
    <row r="153" spans="1:82"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row>
    <row r="154" spans="1:82"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row>
    <row r="155" spans="1:82"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row>
    <row r="156" spans="1:82"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row>
    <row r="157" spans="1:82"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row>
    <row r="158" spans="1:82"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row>
    <row r="159" spans="1:82"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row>
    <row r="160" spans="1:82"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row>
    <row r="161" spans="1:82"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row>
    <row r="162" spans="1:82"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row>
    <row r="163" spans="1:82"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row>
    <row r="164" spans="1:82"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row>
    <row r="165" spans="1:82"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row>
    <row r="166" spans="1:82"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row>
    <row r="167" spans="1:82"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row>
    <row r="168" spans="1:82"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row>
    <row r="169" spans="1:82"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row>
    <row r="170" spans="1:82"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row>
    <row r="171" spans="1:82"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row>
    <row r="172" spans="1:82"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row>
    <row r="173" spans="1:82"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row>
    <row r="174" spans="1:82"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row>
    <row r="175" spans="1:82"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row>
    <row r="176" spans="1:82"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row>
    <row r="177" spans="1:82"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row>
    <row r="178" spans="1:82"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row>
    <row r="179" spans="1:82"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row>
    <row r="180" spans="1:82"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row>
    <row r="181" spans="1:82"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row>
    <row r="182" spans="1:82"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row>
    <row r="183" spans="1:82"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row>
    <row r="184" spans="1:82"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row>
    <row r="185" spans="1:82"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row>
    <row r="186" spans="1:82"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row>
    <row r="187" spans="1:82"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row>
    <row r="188" spans="1:82"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row>
    <row r="189" spans="1:82"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row>
    <row r="190" spans="1:82"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row>
    <row r="191" spans="1:82"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row>
    <row r="192" spans="1:82"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row>
    <row r="193" spans="1:82"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row>
    <row r="194" spans="1:82"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row>
    <row r="195" spans="1:82"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row>
    <row r="196" spans="1:82"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row>
    <row r="197" spans="1:82"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row>
    <row r="198" spans="1:82"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row>
    <row r="199" spans="1:82"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row>
    <row r="200" spans="1:82"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row>
    <row r="201" spans="1:82"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row>
    <row r="202" spans="1:82"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row>
    <row r="203" spans="1:82"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row>
    <row r="204" spans="1:82"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row>
    <row r="205" spans="1:82"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row>
    <row r="206" spans="1:82"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row>
    <row r="207" spans="1:82"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row>
    <row r="208" spans="1:82"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row>
    <row r="209" spans="1:82"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row>
    <row r="210" spans="1:82"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row>
    <row r="211" spans="1:82"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row>
    <row r="212" spans="1:82"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row>
    <row r="213" spans="1:82"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row>
    <row r="214" spans="1:82"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row>
    <row r="215" spans="1:82"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row>
    <row r="216" spans="1:82"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row>
    <row r="217" spans="1:82"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row>
    <row r="218" spans="1:82"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row>
    <row r="219" spans="1:82"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row>
    <row r="220" spans="1:82"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row>
    <row r="221" spans="1:82"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row>
    <row r="222" spans="1:82"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row>
    <row r="223" spans="1:82"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row>
    <row r="224" spans="1:82"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row>
    <row r="225" spans="1:82"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row>
    <row r="226" spans="1:82"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row>
    <row r="227" spans="1:82"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row>
    <row r="228" spans="1:82"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row>
    <row r="229" spans="1:82"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row>
    <row r="230" spans="1:82"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row>
    <row r="231" spans="1:82"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row>
    <row r="232" spans="1:82"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row>
    <row r="233" spans="1:82"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row>
    <row r="234" spans="1:82"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row>
    <row r="235" spans="1:82"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row>
    <row r="236" spans="1:82"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row>
    <row r="237" spans="1:82"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row>
    <row r="238" spans="1:82"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row>
    <row r="239" spans="1:82"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row>
    <row r="240" spans="1:82"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row>
    <row r="241" spans="1:82"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row>
    <row r="242" spans="1:82"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row>
    <row r="243" spans="1:82"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row>
    <row r="244" spans="1:82"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row>
    <row r="245" spans="1:82"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row>
    <row r="246" spans="1:82"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row>
    <row r="247" spans="1:82"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row>
    <row r="248" spans="1:82"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row>
    <row r="249" spans="1:82"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row>
    <row r="250" spans="1:82"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row>
    <row r="251" spans="1:82"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row>
    <row r="252" spans="1:82"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row>
    <row r="253" spans="1:82"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row>
    <row r="254" spans="1:82"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row>
    <row r="255" spans="1:82"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row>
    <row r="256" spans="1:82"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row>
    <row r="257" spans="1:82"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row>
    <row r="258" spans="1:82"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row>
    <row r="259" spans="1:82"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row>
    <row r="260" spans="1:82"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row>
    <row r="261" spans="1:82"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row>
    <row r="262" spans="1:82"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row>
    <row r="263" spans="1:82"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row>
    <row r="264" spans="1:82"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row>
    <row r="265" spans="1:82"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row>
    <row r="266" spans="1:82"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row>
    <row r="267" spans="1:82"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row>
    <row r="268" spans="1:82"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row>
    <row r="269" spans="1:82"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row>
    <row r="270" spans="1:82"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row>
    <row r="271" spans="1:82"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row>
    <row r="272" spans="1:82"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row>
    <row r="273" spans="1:82"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row>
    <row r="274" spans="1:82"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row>
    <row r="275" spans="1:82"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row>
    <row r="276" spans="1:82"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row>
    <row r="277" spans="1:82"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row>
    <row r="278" spans="1:82"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row>
    <row r="279" spans="1:82"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row>
    <row r="280" spans="1:82"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row>
    <row r="281" spans="1:82"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row>
    <row r="282" spans="1:82"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row>
    <row r="283" spans="1:82"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row>
    <row r="284" spans="1:82"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row>
    <row r="285" spans="1:82"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row>
    <row r="286" spans="1:82"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row>
    <row r="287" spans="1:82"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row>
    <row r="288" spans="1:82"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row>
    <row r="289" spans="1:82"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row>
    <row r="290" spans="1:82"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row>
    <row r="291" spans="1:82"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row>
    <row r="292" spans="1:82"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row>
    <row r="293" spans="1:82"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row>
    <row r="294" spans="1:82"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row>
    <row r="295" spans="1:82"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row>
    <row r="296" spans="1:82"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row>
    <row r="297" spans="1:82"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row>
    <row r="298" spans="1:82"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row>
    <row r="299" spans="1:82"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row>
    <row r="300" spans="1:82"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row>
    <row r="301" spans="1:82"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row>
    <row r="302" spans="1:82"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row>
    <row r="303" spans="1:82"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row>
    <row r="304" spans="1:82"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row>
    <row r="305" spans="1:82"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row>
    <row r="306" spans="1:82"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row>
    <row r="307" spans="1:82"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row>
    <row r="308" spans="1:82"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row>
    <row r="309" spans="1:82"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row>
    <row r="310" spans="1:82"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row>
    <row r="311" spans="1:82"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row>
    <row r="312" spans="1:82"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row>
  </sheetData>
  <mergeCells count="3">
    <mergeCell ref="A29:A33"/>
    <mergeCell ref="B29:B31"/>
    <mergeCell ref="B32:B33"/>
  </mergeCells>
  <pageMargins left="0.7" right="0.7" top="0.75" bottom="0.75" header="0.3" footer="0.3"/>
  <pageSetup paperSize="9" orientation="portrait" r:id="rId1"/>
  <headerFooter>
    <oddFooter>&amp;L_x000D_&amp;1#&amp;"Calibri"&amp;10&amp;KFF0000 Interne</oddFooter>
  </headerFooter>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3D7A3-B042-45C2-9CB5-C10A57E084BB}">
  <sheetPr>
    <tabColor theme="4"/>
  </sheetPr>
  <dimension ref="A1:DP166"/>
  <sheetViews>
    <sheetView topLeftCell="A69" zoomScale="98" zoomScaleNormal="98" workbookViewId="0">
      <selection activeCell="I57" sqref="I57"/>
    </sheetView>
  </sheetViews>
  <sheetFormatPr baseColWidth="10" defaultRowHeight="15" x14ac:dyDescent="0.25"/>
  <cols>
    <col min="1" max="1" width="25" customWidth="1"/>
    <col min="2" max="2" width="22" customWidth="1"/>
    <col min="3" max="3" width="23.42578125" customWidth="1"/>
    <col min="4" max="4" width="20.85546875" customWidth="1"/>
    <col min="5" max="5" width="24.42578125" customWidth="1"/>
    <col min="6" max="6" width="32.140625" customWidth="1"/>
    <col min="7" max="7" width="38.5703125" customWidth="1"/>
    <col min="8" max="8" width="39.7109375" style="146" customWidth="1"/>
    <col min="9" max="9" width="53.85546875" customWidth="1"/>
    <col min="10" max="10" width="45" customWidth="1"/>
    <col min="11" max="11" width="43.140625" customWidth="1"/>
    <col min="12" max="13" width="45" customWidth="1"/>
  </cols>
  <sheetData>
    <row r="1" spans="1:120" x14ac:dyDescent="0.25">
      <c r="A1" s="1"/>
      <c r="B1" s="1"/>
      <c r="C1" s="1"/>
      <c r="D1" s="1"/>
      <c r="E1" s="1"/>
      <c r="F1" s="1"/>
      <c r="G1" s="1"/>
      <c r="H1" s="11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row>
    <row r="2" spans="1:120" x14ac:dyDescent="0.25">
      <c r="A2" s="1"/>
      <c r="B2" s="1"/>
      <c r="C2" s="1"/>
      <c r="D2" s="1"/>
      <c r="E2" s="1"/>
      <c r="F2" s="1"/>
      <c r="G2" s="1"/>
      <c r="H2" s="11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row>
    <row r="3" spans="1:120" x14ac:dyDescent="0.25">
      <c r="A3" s="1"/>
      <c r="B3" s="1"/>
      <c r="C3" s="1"/>
      <c r="D3" s="1"/>
      <c r="E3" s="1"/>
      <c r="F3" s="1"/>
      <c r="G3" s="1"/>
      <c r="H3" s="11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row>
    <row r="4" spans="1:120" x14ac:dyDescent="0.25">
      <c r="A4" s="1"/>
      <c r="B4" s="1"/>
      <c r="C4" s="1"/>
      <c r="D4" s="1"/>
      <c r="E4" s="1"/>
      <c r="F4" s="1"/>
      <c r="G4" s="1"/>
      <c r="H4" s="11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row>
    <row r="5" spans="1:120" x14ac:dyDescent="0.25">
      <c r="A5" s="1"/>
      <c r="B5" s="1"/>
      <c r="C5" s="1"/>
      <c r="D5" s="1"/>
      <c r="E5" s="1"/>
      <c r="F5" s="1"/>
      <c r="G5" s="1"/>
      <c r="H5" s="11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row>
    <row r="6" spans="1:120" x14ac:dyDescent="0.25">
      <c r="A6" s="1"/>
      <c r="B6" s="1"/>
      <c r="C6" s="1"/>
      <c r="D6" s="1"/>
      <c r="E6" s="1"/>
      <c r="F6" s="1"/>
      <c r="G6" s="1"/>
      <c r="H6" s="11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row>
    <row r="7" spans="1:120" x14ac:dyDescent="0.25">
      <c r="A7" s="1"/>
      <c r="B7" s="1"/>
      <c r="C7" s="1"/>
      <c r="D7" s="1"/>
      <c r="E7" s="1"/>
      <c r="F7" s="1"/>
      <c r="G7" s="1"/>
      <c r="H7" s="11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row>
    <row r="8" spans="1:120" x14ac:dyDescent="0.25">
      <c r="A8" s="1"/>
      <c r="B8" s="1"/>
      <c r="C8" s="1"/>
      <c r="D8" s="1"/>
      <c r="E8" s="1"/>
      <c r="F8" s="1"/>
      <c r="G8" s="1"/>
      <c r="H8" s="11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row>
    <row r="9" spans="1:120" x14ac:dyDescent="0.25">
      <c r="A9" s="1"/>
      <c r="B9" s="1"/>
      <c r="C9" s="1"/>
      <c r="D9" s="1"/>
      <c r="E9" s="1"/>
      <c r="F9" s="1"/>
      <c r="G9" s="1"/>
      <c r="H9" s="11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row>
    <row r="10" spans="1:120" x14ac:dyDescent="0.25">
      <c r="A10" s="1"/>
      <c r="B10" s="1"/>
      <c r="C10" s="1"/>
      <c r="D10" s="1"/>
      <c r="E10" s="1"/>
      <c r="F10" s="1"/>
      <c r="G10" s="1"/>
      <c r="H10" s="11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row>
    <row r="11" spans="1:120" ht="92.25" x14ac:dyDescent="0.25">
      <c r="A11" s="1"/>
      <c r="B11" s="1"/>
      <c r="C11" s="1"/>
      <c r="D11" s="1"/>
      <c r="E11" s="2" t="s">
        <v>613</v>
      </c>
      <c r="F11" s="1"/>
      <c r="G11" s="1"/>
      <c r="H11" s="11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row>
    <row r="12" spans="1:120" x14ac:dyDescent="0.25">
      <c r="A12" s="1"/>
      <c r="B12" s="1"/>
      <c r="C12" s="1"/>
      <c r="D12" s="1"/>
      <c r="E12" s="1"/>
      <c r="F12" s="1"/>
      <c r="G12" s="1"/>
      <c r="H12" s="11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row>
    <row r="13" spans="1:120" x14ac:dyDescent="0.25">
      <c r="A13" s="1"/>
      <c r="B13" s="1"/>
      <c r="C13" s="1"/>
      <c r="D13" s="1"/>
      <c r="E13" s="51" t="s">
        <v>724</v>
      </c>
      <c r="F13" s="1"/>
      <c r="G13" s="195" t="s">
        <v>146</v>
      </c>
      <c r="H13" s="11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row>
    <row r="14" spans="1:120" x14ac:dyDescent="0.25">
      <c r="A14" s="1"/>
      <c r="B14" s="1"/>
      <c r="C14" s="1"/>
      <c r="D14" s="1"/>
      <c r="E14" s="1"/>
      <c r="F14" s="1"/>
      <c r="G14" s="1"/>
      <c r="H14" s="11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row>
    <row r="15" spans="1:120" x14ac:dyDescent="0.25">
      <c r="A15" s="1"/>
      <c r="B15" s="1"/>
      <c r="C15" s="1"/>
      <c r="D15" s="1"/>
      <c r="E15" s="1"/>
      <c r="F15" s="1"/>
      <c r="G15" s="1"/>
      <c r="H15" s="11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row>
    <row r="16" spans="1:120" ht="46.5" x14ac:dyDescent="0.25">
      <c r="A16" s="52" t="s">
        <v>517</v>
      </c>
      <c r="B16" s="1"/>
      <c r="C16" s="1"/>
      <c r="D16" s="1"/>
      <c r="E16" s="1"/>
      <c r="F16" s="1"/>
      <c r="G16" s="1"/>
      <c r="H16" s="11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row>
    <row r="17" spans="1:117" ht="30" x14ac:dyDescent="0.25">
      <c r="A17" s="112" t="s">
        <v>518</v>
      </c>
      <c r="B17" s="113" t="s">
        <v>0</v>
      </c>
      <c r="C17" s="113" t="s">
        <v>20</v>
      </c>
      <c r="D17" s="113" t="s">
        <v>166</v>
      </c>
      <c r="E17" s="113" t="s">
        <v>519</v>
      </c>
      <c r="F17" s="114" t="s">
        <v>520</v>
      </c>
      <c r="G17" s="115" t="s">
        <v>522</v>
      </c>
      <c r="H17" s="115" t="s">
        <v>726</v>
      </c>
      <c r="I17" s="115" t="s">
        <v>579</v>
      </c>
      <c r="J17" s="115" t="s">
        <v>614</v>
      </c>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row>
    <row r="18" spans="1:117" ht="90" x14ac:dyDescent="0.25">
      <c r="A18" s="116" t="s">
        <v>680</v>
      </c>
      <c r="B18" s="78" t="s">
        <v>1</v>
      </c>
      <c r="C18" s="78" t="s">
        <v>21</v>
      </c>
      <c r="D18" s="78" t="s">
        <v>7</v>
      </c>
      <c r="E18" s="77" t="s">
        <v>616</v>
      </c>
      <c r="F18" s="117" t="s">
        <v>210</v>
      </c>
      <c r="G18" s="77">
        <v>6</v>
      </c>
      <c r="H18" s="118">
        <v>537171370.42900002</v>
      </c>
      <c r="I18" s="119" t="s">
        <v>617</v>
      </c>
      <c r="J18" s="119" t="s">
        <v>650</v>
      </c>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row>
    <row r="19" spans="1:117" ht="45" x14ac:dyDescent="0.25">
      <c r="A19" s="17" t="s">
        <v>680</v>
      </c>
      <c r="B19" s="74" t="s">
        <v>1</v>
      </c>
      <c r="C19" s="74" t="s">
        <v>21</v>
      </c>
      <c r="D19" s="74" t="s">
        <v>7</v>
      </c>
      <c r="E19" s="75" t="s">
        <v>616</v>
      </c>
      <c r="F19" s="120" t="s">
        <v>538</v>
      </c>
      <c r="G19" s="75">
        <v>4</v>
      </c>
      <c r="H19" s="121">
        <v>9616369.2600000016</v>
      </c>
      <c r="I19" s="122" t="s">
        <v>618</v>
      </c>
      <c r="J19" s="122" t="s">
        <v>619</v>
      </c>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row>
    <row r="20" spans="1:117" ht="30" x14ac:dyDescent="0.25">
      <c r="A20" s="116" t="s">
        <v>680</v>
      </c>
      <c r="B20" s="78" t="s">
        <v>1</v>
      </c>
      <c r="C20" s="78" t="s">
        <v>21</v>
      </c>
      <c r="D20" s="78" t="s">
        <v>7</v>
      </c>
      <c r="E20" s="77" t="s">
        <v>616</v>
      </c>
      <c r="F20" s="117" t="s">
        <v>546</v>
      </c>
      <c r="G20" s="77">
        <v>7</v>
      </c>
      <c r="H20" s="118">
        <v>20518276.219999999</v>
      </c>
      <c r="I20" s="119" t="s">
        <v>620</v>
      </c>
      <c r="J20" s="119" t="s">
        <v>621</v>
      </c>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row>
    <row r="21" spans="1:117" ht="72.599999999999994" customHeight="1" x14ac:dyDescent="0.25">
      <c r="A21" s="17" t="s">
        <v>680</v>
      </c>
      <c r="B21" s="74" t="s">
        <v>1</v>
      </c>
      <c r="C21" s="74" t="s">
        <v>21</v>
      </c>
      <c r="D21" s="74" t="s">
        <v>7</v>
      </c>
      <c r="E21" s="75" t="s">
        <v>203</v>
      </c>
      <c r="F21" s="120" t="s">
        <v>202</v>
      </c>
      <c r="G21" s="75">
        <v>5</v>
      </c>
      <c r="H21" s="121">
        <v>121405089.40852819</v>
      </c>
      <c r="I21" s="125" t="s">
        <v>147</v>
      </c>
      <c r="J21" s="124" t="s">
        <v>676</v>
      </c>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row>
    <row r="22" spans="1:117" ht="87" customHeight="1" x14ac:dyDescent="0.25">
      <c r="A22" s="116" t="s">
        <v>680</v>
      </c>
      <c r="B22" s="78" t="s">
        <v>1</v>
      </c>
      <c r="C22" s="78" t="s">
        <v>21</v>
      </c>
      <c r="D22" s="78" t="s">
        <v>7</v>
      </c>
      <c r="E22" s="77" t="s">
        <v>203</v>
      </c>
      <c r="F22" s="117" t="s">
        <v>552</v>
      </c>
      <c r="G22" s="77">
        <v>3</v>
      </c>
      <c r="H22" s="118">
        <v>19331671.23</v>
      </c>
      <c r="I22" s="119" t="s">
        <v>678</v>
      </c>
      <c r="J22" s="77" t="s">
        <v>677</v>
      </c>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row>
    <row r="23" spans="1:117" ht="39" customHeight="1" x14ac:dyDescent="0.25">
      <c r="A23" s="17" t="s">
        <v>680</v>
      </c>
      <c r="B23" s="74" t="s">
        <v>1</v>
      </c>
      <c r="C23" s="74" t="s">
        <v>21</v>
      </c>
      <c r="D23" s="74" t="s">
        <v>7</v>
      </c>
      <c r="E23" s="75" t="s">
        <v>203</v>
      </c>
      <c r="F23" s="120" t="s">
        <v>534</v>
      </c>
      <c r="G23" s="75">
        <v>2</v>
      </c>
      <c r="H23" s="121">
        <v>2092868.48</v>
      </c>
      <c r="I23" s="119" t="s">
        <v>679</v>
      </c>
      <c r="J23" s="77"/>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row>
    <row r="24" spans="1:117" ht="90" x14ac:dyDescent="0.25">
      <c r="A24" s="116" t="s">
        <v>681</v>
      </c>
      <c r="B24" s="78" t="s">
        <v>2</v>
      </c>
      <c r="C24" s="78" t="s">
        <v>22</v>
      </c>
      <c r="D24" s="78" t="s">
        <v>8</v>
      </c>
      <c r="E24" s="77" t="s">
        <v>616</v>
      </c>
      <c r="F24" s="117" t="s">
        <v>210</v>
      </c>
      <c r="G24" s="77">
        <v>2</v>
      </c>
      <c r="H24" s="118">
        <v>147341211.19999996</v>
      </c>
      <c r="I24" s="119" t="s">
        <v>622</v>
      </c>
      <c r="J24" s="119" t="s">
        <v>651</v>
      </c>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row>
    <row r="25" spans="1:117" ht="48.75" customHeight="1" x14ac:dyDescent="0.25">
      <c r="A25" s="17" t="s">
        <v>681</v>
      </c>
      <c r="B25" s="74" t="s">
        <v>2</v>
      </c>
      <c r="C25" s="74" t="s">
        <v>22</v>
      </c>
      <c r="D25" s="74" t="s">
        <v>8</v>
      </c>
      <c r="E25" s="75" t="s">
        <v>530</v>
      </c>
      <c r="F25" s="120" t="s">
        <v>538</v>
      </c>
      <c r="G25" s="75">
        <v>6</v>
      </c>
      <c r="H25" s="121">
        <v>92700310.280000001</v>
      </c>
      <c r="I25" s="125" t="s">
        <v>623</v>
      </c>
      <c r="J25" s="125" t="s">
        <v>624</v>
      </c>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row>
    <row r="26" spans="1:117" ht="30" x14ac:dyDescent="0.25">
      <c r="A26" s="116" t="s">
        <v>681</v>
      </c>
      <c r="B26" s="78" t="s">
        <v>2</v>
      </c>
      <c r="C26" s="78" t="s">
        <v>22</v>
      </c>
      <c r="D26" s="78" t="s">
        <v>8</v>
      </c>
      <c r="E26" s="77" t="s">
        <v>530</v>
      </c>
      <c r="F26" s="117" t="s">
        <v>546</v>
      </c>
      <c r="G26" s="77">
        <v>3</v>
      </c>
      <c r="H26" s="118">
        <v>138882904.84999999</v>
      </c>
      <c r="I26" s="119" t="s">
        <v>625</v>
      </c>
      <c r="J26" s="119" t="s">
        <v>626</v>
      </c>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row>
    <row r="27" spans="1:117" ht="90" x14ac:dyDescent="0.25">
      <c r="A27" s="17" t="s">
        <v>681</v>
      </c>
      <c r="B27" s="74" t="s">
        <v>2</v>
      </c>
      <c r="C27" s="74" t="s">
        <v>22</v>
      </c>
      <c r="D27" s="74" t="s">
        <v>8</v>
      </c>
      <c r="E27" s="75" t="s">
        <v>530</v>
      </c>
      <c r="F27" s="120" t="s">
        <v>549</v>
      </c>
      <c r="G27" s="75">
        <v>1</v>
      </c>
      <c r="H27" s="121">
        <v>75000000</v>
      </c>
      <c r="I27" s="125"/>
      <c r="J27" s="124" t="s">
        <v>627</v>
      </c>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row>
    <row r="28" spans="1:117" ht="66" customHeight="1" x14ac:dyDescent="0.25">
      <c r="A28" s="116" t="s">
        <v>681</v>
      </c>
      <c r="B28" s="78" t="s">
        <v>2</v>
      </c>
      <c r="C28" s="78" t="s">
        <v>22</v>
      </c>
      <c r="D28" s="78" t="s">
        <v>8</v>
      </c>
      <c r="E28" s="77" t="s">
        <v>530</v>
      </c>
      <c r="F28" s="117" t="s">
        <v>205</v>
      </c>
      <c r="G28" s="77">
        <v>3</v>
      </c>
      <c r="H28" s="118">
        <v>855898.79</v>
      </c>
      <c r="I28" s="77"/>
      <c r="J28" s="77" t="s">
        <v>628</v>
      </c>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row>
    <row r="29" spans="1:117" ht="30" x14ac:dyDescent="0.25">
      <c r="A29" s="17" t="s">
        <v>681</v>
      </c>
      <c r="B29" s="74" t="s">
        <v>2</v>
      </c>
      <c r="C29" s="74" t="s">
        <v>22</v>
      </c>
      <c r="D29" s="74" t="s">
        <v>8</v>
      </c>
      <c r="E29" s="75" t="s">
        <v>203</v>
      </c>
      <c r="F29" s="120" t="s">
        <v>202</v>
      </c>
      <c r="G29" s="75">
        <v>6</v>
      </c>
      <c r="H29" s="121">
        <v>120646492.43466298</v>
      </c>
      <c r="I29" s="125" t="s">
        <v>665</v>
      </c>
      <c r="J29" s="124" t="s">
        <v>666</v>
      </c>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row>
    <row r="30" spans="1:117" ht="63" customHeight="1" x14ac:dyDescent="0.25">
      <c r="A30" s="116" t="s">
        <v>681</v>
      </c>
      <c r="B30" s="78" t="s">
        <v>2</v>
      </c>
      <c r="C30" s="78" t="s">
        <v>22</v>
      </c>
      <c r="D30" s="78" t="s">
        <v>8</v>
      </c>
      <c r="E30" s="77" t="s">
        <v>203</v>
      </c>
      <c r="F30" s="117" t="s">
        <v>552</v>
      </c>
      <c r="G30" s="77">
        <v>4</v>
      </c>
      <c r="H30" s="118">
        <v>17443512</v>
      </c>
      <c r="I30" s="119" t="s">
        <v>668</v>
      </c>
      <c r="J30" s="77" t="s">
        <v>669</v>
      </c>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row>
    <row r="31" spans="1:117" ht="30" x14ac:dyDescent="0.25">
      <c r="A31" s="17" t="s">
        <v>681</v>
      </c>
      <c r="B31" s="74" t="s">
        <v>2</v>
      </c>
      <c r="C31" s="74" t="s">
        <v>22</v>
      </c>
      <c r="D31" s="74" t="s">
        <v>8</v>
      </c>
      <c r="E31" s="75" t="s">
        <v>203</v>
      </c>
      <c r="F31" s="120" t="s">
        <v>542</v>
      </c>
      <c r="G31" s="75">
        <v>2</v>
      </c>
      <c r="H31" s="121">
        <v>1900327.2999999998</v>
      </c>
      <c r="I31" s="126" t="s">
        <v>670</v>
      </c>
      <c r="J31" s="124" t="s">
        <v>145</v>
      </c>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row>
    <row r="32" spans="1:117" ht="45" x14ac:dyDescent="0.25">
      <c r="A32" s="116" t="s">
        <v>681</v>
      </c>
      <c r="B32" s="78" t="s">
        <v>2</v>
      </c>
      <c r="C32" s="78" t="s">
        <v>22</v>
      </c>
      <c r="D32" s="78" t="s">
        <v>8</v>
      </c>
      <c r="E32" s="77" t="s">
        <v>203</v>
      </c>
      <c r="F32" s="117" t="s">
        <v>534</v>
      </c>
      <c r="G32" s="77">
        <v>1</v>
      </c>
      <c r="H32" s="118">
        <v>7400000.2000000002</v>
      </c>
      <c r="I32" s="77" t="s">
        <v>664</v>
      </c>
      <c r="J32" s="77" t="s">
        <v>145</v>
      </c>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row>
    <row r="33" spans="1:117" ht="90" x14ac:dyDescent="0.25">
      <c r="A33" s="17" t="s">
        <v>682</v>
      </c>
      <c r="B33" s="74" t="s">
        <v>3</v>
      </c>
      <c r="C33" s="74" t="s">
        <v>23</v>
      </c>
      <c r="D33" s="74" t="s">
        <v>9</v>
      </c>
      <c r="E33" s="75" t="s">
        <v>530</v>
      </c>
      <c r="F33" s="120" t="s">
        <v>210</v>
      </c>
      <c r="G33" s="75">
        <v>4</v>
      </c>
      <c r="H33" s="121">
        <v>128165199.99999999</v>
      </c>
      <c r="I33" s="125" t="s">
        <v>629</v>
      </c>
      <c r="J33" s="125" t="s">
        <v>652</v>
      </c>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row>
    <row r="34" spans="1:117" ht="71.45" customHeight="1" x14ac:dyDescent="0.25">
      <c r="A34" s="116" t="s">
        <v>682</v>
      </c>
      <c r="B34" s="78" t="s">
        <v>3</v>
      </c>
      <c r="C34" s="78" t="s">
        <v>23</v>
      </c>
      <c r="D34" s="78" t="s">
        <v>9</v>
      </c>
      <c r="E34" s="77" t="s">
        <v>530</v>
      </c>
      <c r="F34" s="117" t="s">
        <v>538</v>
      </c>
      <c r="G34" s="77">
        <v>2</v>
      </c>
      <c r="H34" s="118">
        <v>122894146.69</v>
      </c>
      <c r="I34" s="119" t="s">
        <v>630</v>
      </c>
      <c r="J34" s="119" t="s">
        <v>631</v>
      </c>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row>
    <row r="35" spans="1:117" ht="30" x14ac:dyDescent="0.25">
      <c r="A35" s="17" t="s">
        <v>682</v>
      </c>
      <c r="B35" s="74" t="s">
        <v>3</v>
      </c>
      <c r="C35" s="74" t="s">
        <v>23</v>
      </c>
      <c r="D35" s="74" t="s">
        <v>9</v>
      </c>
      <c r="E35" s="75" t="s">
        <v>530</v>
      </c>
      <c r="F35" s="120" t="s">
        <v>546</v>
      </c>
      <c r="G35" s="75">
        <v>2</v>
      </c>
      <c r="H35" s="121">
        <v>31537500</v>
      </c>
      <c r="I35" s="125" t="s">
        <v>632</v>
      </c>
      <c r="J35" s="125" t="s">
        <v>633</v>
      </c>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row>
    <row r="36" spans="1:117" ht="90" x14ac:dyDescent="0.25">
      <c r="A36" s="116" t="s">
        <v>682</v>
      </c>
      <c r="B36" s="78" t="s">
        <v>3</v>
      </c>
      <c r="C36" s="78" t="s">
        <v>23</v>
      </c>
      <c r="D36" s="78" t="s">
        <v>9</v>
      </c>
      <c r="E36" s="77" t="s">
        <v>530</v>
      </c>
      <c r="F36" s="117" t="s">
        <v>549</v>
      </c>
      <c r="G36" s="77">
        <v>1</v>
      </c>
      <c r="H36" s="118">
        <v>50000000</v>
      </c>
      <c r="I36" s="119"/>
      <c r="J36" s="77" t="s">
        <v>634</v>
      </c>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row>
    <row r="37" spans="1:117" ht="55.5" customHeight="1" x14ac:dyDescent="0.25">
      <c r="A37" s="17" t="s">
        <v>682</v>
      </c>
      <c r="B37" s="74" t="s">
        <v>3</v>
      </c>
      <c r="C37" s="74" t="s">
        <v>23</v>
      </c>
      <c r="D37" s="74" t="s">
        <v>9</v>
      </c>
      <c r="E37" s="75" t="s">
        <v>530</v>
      </c>
      <c r="F37" s="120" t="s">
        <v>205</v>
      </c>
      <c r="G37" s="75">
        <v>1</v>
      </c>
      <c r="H37" s="121">
        <v>7669492.1200000001</v>
      </c>
      <c r="I37" s="125"/>
      <c r="J37" s="124" t="s">
        <v>635</v>
      </c>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row>
    <row r="38" spans="1:117" ht="30" x14ac:dyDescent="0.25">
      <c r="A38" s="116" t="s">
        <v>682</v>
      </c>
      <c r="B38" s="78" t="s">
        <v>3</v>
      </c>
      <c r="C38" s="78" t="s">
        <v>23</v>
      </c>
      <c r="D38" s="78" t="s">
        <v>9</v>
      </c>
      <c r="E38" s="77" t="s">
        <v>203</v>
      </c>
      <c r="F38" s="117" t="s">
        <v>202</v>
      </c>
      <c r="G38" s="77">
        <v>3</v>
      </c>
      <c r="H38" s="118">
        <v>131430536.45116918</v>
      </c>
      <c r="I38" s="119" t="s">
        <v>653</v>
      </c>
      <c r="J38" s="77" t="s">
        <v>654</v>
      </c>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row>
    <row r="39" spans="1:117" ht="45" x14ac:dyDescent="0.25">
      <c r="A39" s="17" t="s">
        <v>682</v>
      </c>
      <c r="B39" s="74" t="s">
        <v>3</v>
      </c>
      <c r="C39" s="74" t="s">
        <v>23</v>
      </c>
      <c r="D39" s="74" t="s">
        <v>9</v>
      </c>
      <c r="E39" s="75" t="s">
        <v>203</v>
      </c>
      <c r="F39" s="120" t="s">
        <v>552</v>
      </c>
      <c r="G39" s="75">
        <v>1</v>
      </c>
      <c r="H39" s="121">
        <v>9308837.6500000004</v>
      </c>
      <c r="I39" s="125" t="s">
        <v>667</v>
      </c>
      <c r="J39" s="124" t="s">
        <v>655</v>
      </c>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row>
    <row r="40" spans="1:117" ht="55.5" customHeight="1" x14ac:dyDescent="0.25">
      <c r="A40" s="116" t="s">
        <v>682</v>
      </c>
      <c r="B40" s="78" t="s">
        <v>3</v>
      </c>
      <c r="C40" s="78" t="s">
        <v>23</v>
      </c>
      <c r="D40" s="78" t="s">
        <v>9</v>
      </c>
      <c r="E40" s="77" t="s">
        <v>203</v>
      </c>
      <c r="F40" s="117" t="s">
        <v>534</v>
      </c>
      <c r="G40" s="77">
        <v>1</v>
      </c>
      <c r="H40" s="118">
        <v>21283391</v>
      </c>
      <c r="I40" s="119" t="s">
        <v>656</v>
      </c>
      <c r="J40" s="77" t="s">
        <v>145</v>
      </c>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row>
    <row r="41" spans="1:117" ht="90" x14ac:dyDescent="0.25">
      <c r="A41" s="17" t="s">
        <v>683</v>
      </c>
      <c r="B41" s="74" t="s">
        <v>4</v>
      </c>
      <c r="C41" s="74" t="s">
        <v>136</v>
      </c>
      <c r="D41" s="74" t="s">
        <v>10</v>
      </c>
      <c r="E41" s="75" t="s">
        <v>530</v>
      </c>
      <c r="F41" s="120" t="s">
        <v>210</v>
      </c>
      <c r="G41" s="75">
        <v>3</v>
      </c>
      <c r="H41" s="121">
        <v>130061958.34999999</v>
      </c>
      <c r="I41" s="125" t="s">
        <v>636</v>
      </c>
      <c r="J41" s="125" t="s">
        <v>671</v>
      </c>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row>
    <row r="42" spans="1:117" ht="30" x14ac:dyDescent="0.25">
      <c r="A42" s="116" t="s">
        <v>683</v>
      </c>
      <c r="B42" s="78" t="s">
        <v>4</v>
      </c>
      <c r="C42" s="78" t="s">
        <v>136</v>
      </c>
      <c r="D42" s="78" t="s">
        <v>10</v>
      </c>
      <c r="E42" s="77" t="s">
        <v>203</v>
      </c>
      <c r="F42" s="117" t="s">
        <v>202</v>
      </c>
      <c r="G42" s="77">
        <v>1</v>
      </c>
      <c r="H42" s="118">
        <v>25072902.338376891</v>
      </c>
      <c r="I42" s="119" t="s">
        <v>657</v>
      </c>
      <c r="J42" s="77" t="s">
        <v>658</v>
      </c>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row>
    <row r="43" spans="1:117" ht="63.75" customHeight="1" x14ac:dyDescent="0.25">
      <c r="A43" s="17" t="s">
        <v>683</v>
      </c>
      <c r="B43" s="74" t="s">
        <v>4</v>
      </c>
      <c r="C43" s="74" t="s">
        <v>136</v>
      </c>
      <c r="D43" s="74" t="s">
        <v>10</v>
      </c>
      <c r="E43" s="75" t="s">
        <v>203</v>
      </c>
      <c r="F43" s="120" t="s">
        <v>552</v>
      </c>
      <c r="G43" s="75">
        <v>1</v>
      </c>
      <c r="H43" s="121">
        <v>11029900</v>
      </c>
      <c r="I43" s="125" t="s">
        <v>672</v>
      </c>
      <c r="J43" s="127" t="s">
        <v>659</v>
      </c>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row>
    <row r="44" spans="1:117" ht="63" customHeight="1" x14ac:dyDescent="0.25">
      <c r="A44" s="116" t="s">
        <v>683</v>
      </c>
      <c r="B44" s="78" t="s">
        <v>4</v>
      </c>
      <c r="C44" s="78" t="s">
        <v>136</v>
      </c>
      <c r="D44" s="78" t="s">
        <v>10</v>
      </c>
      <c r="E44" s="77" t="s">
        <v>203</v>
      </c>
      <c r="F44" s="117" t="s">
        <v>615</v>
      </c>
      <c r="G44" s="77">
        <v>2</v>
      </c>
      <c r="H44" s="118">
        <v>406122088</v>
      </c>
      <c r="I44" s="128" t="s">
        <v>661</v>
      </c>
      <c r="J44" s="119" t="s">
        <v>660</v>
      </c>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row>
    <row r="45" spans="1:117" ht="61.5" customHeight="1" x14ac:dyDescent="0.25">
      <c r="A45" s="17" t="s">
        <v>684</v>
      </c>
      <c r="B45" s="74" t="s">
        <v>5</v>
      </c>
      <c r="C45" s="74" t="s">
        <v>25</v>
      </c>
      <c r="D45" s="74" t="s">
        <v>11</v>
      </c>
      <c r="E45" s="75" t="s">
        <v>530</v>
      </c>
      <c r="F45" s="120" t="s">
        <v>210</v>
      </c>
      <c r="G45" s="75">
        <v>6</v>
      </c>
      <c r="H45" s="121">
        <v>412136570</v>
      </c>
      <c r="I45" s="125" t="s">
        <v>637</v>
      </c>
      <c r="J45" s="125" t="s">
        <v>673</v>
      </c>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row>
    <row r="46" spans="1:117" ht="30" x14ac:dyDescent="0.25">
      <c r="A46" s="116" t="s">
        <v>684</v>
      </c>
      <c r="B46" s="78" t="s">
        <v>5</v>
      </c>
      <c r="C46" s="78" t="s">
        <v>25</v>
      </c>
      <c r="D46" s="78" t="s">
        <v>11</v>
      </c>
      <c r="E46" s="77" t="s">
        <v>530</v>
      </c>
      <c r="F46" s="117" t="s">
        <v>538</v>
      </c>
      <c r="G46" s="77">
        <v>5</v>
      </c>
      <c r="H46" s="118">
        <v>183394524</v>
      </c>
      <c r="I46" s="119" t="s">
        <v>638</v>
      </c>
      <c r="J46" s="119" t="s">
        <v>639</v>
      </c>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row>
    <row r="47" spans="1:117" ht="30" x14ac:dyDescent="0.25">
      <c r="A47" s="17" t="s">
        <v>684</v>
      </c>
      <c r="B47" s="74" t="s">
        <v>5</v>
      </c>
      <c r="C47" s="74" t="s">
        <v>25</v>
      </c>
      <c r="D47" s="74" t="s">
        <v>11</v>
      </c>
      <c r="E47" s="75" t="s">
        <v>530</v>
      </c>
      <c r="F47" s="120" t="s">
        <v>546</v>
      </c>
      <c r="G47" s="75">
        <v>2</v>
      </c>
      <c r="H47" s="121">
        <v>128665869.60000001</v>
      </c>
      <c r="I47" s="125" t="s">
        <v>640</v>
      </c>
      <c r="J47" s="125" t="s">
        <v>641</v>
      </c>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row>
    <row r="48" spans="1:117" ht="30" customHeight="1" x14ac:dyDescent="0.25">
      <c r="A48" s="116" t="s">
        <v>684</v>
      </c>
      <c r="B48" s="78" t="s">
        <v>5</v>
      </c>
      <c r="C48" s="78" t="s">
        <v>25</v>
      </c>
      <c r="D48" s="78" t="s">
        <v>11</v>
      </c>
      <c r="E48" s="77" t="s">
        <v>530</v>
      </c>
      <c r="F48" s="117" t="s">
        <v>202</v>
      </c>
      <c r="G48" s="77">
        <v>0</v>
      </c>
      <c r="H48" s="118">
        <v>0</v>
      </c>
      <c r="I48" s="119"/>
      <c r="J48" s="77" t="s">
        <v>145</v>
      </c>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row>
    <row r="49" spans="1:120" ht="45" x14ac:dyDescent="0.25">
      <c r="A49" s="17" t="s">
        <v>684</v>
      </c>
      <c r="B49" s="74" t="s">
        <v>5</v>
      </c>
      <c r="C49" s="74" t="s">
        <v>25</v>
      </c>
      <c r="D49" s="74" t="s">
        <v>11</v>
      </c>
      <c r="E49" s="75" t="s">
        <v>203</v>
      </c>
      <c r="F49" s="120" t="s">
        <v>552</v>
      </c>
      <c r="G49" s="75">
        <v>2</v>
      </c>
      <c r="H49" s="121">
        <v>51078095.350000001</v>
      </c>
      <c r="I49" s="125" t="s">
        <v>663</v>
      </c>
      <c r="J49" s="125" t="s">
        <v>148</v>
      </c>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row>
    <row r="50" spans="1:120" ht="52.5" customHeight="1" x14ac:dyDescent="0.25">
      <c r="A50" s="116" t="s">
        <v>684</v>
      </c>
      <c r="B50" s="78" t="s">
        <v>5</v>
      </c>
      <c r="C50" s="78" t="s">
        <v>25</v>
      </c>
      <c r="D50" s="78" t="s">
        <v>11</v>
      </c>
      <c r="E50" s="77" t="s">
        <v>529</v>
      </c>
      <c r="F50" s="117" t="s">
        <v>615</v>
      </c>
      <c r="G50" s="77">
        <v>2</v>
      </c>
      <c r="H50" s="118">
        <v>492258884.67999995</v>
      </c>
      <c r="I50" s="119" t="s">
        <v>710</v>
      </c>
      <c r="J50" s="119" t="s">
        <v>149</v>
      </c>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row>
    <row r="51" spans="1:120" ht="30" x14ac:dyDescent="0.25">
      <c r="A51" s="17" t="s">
        <v>685</v>
      </c>
      <c r="B51" s="74" t="s">
        <v>150</v>
      </c>
      <c r="C51" s="74"/>
      <c r="D51" s="74"/>
      <c r="E51" s="75" t="s">
        <v>530</v>
      </c>
      <c r="F51" s="120" t="s">
        <v>546</v>
      </c>
      <c r="G51" s="75">
        <v>2</v>
      </c>
      <c r="H51" s="121">
        <v>353948498.5895344</v>
      </c>
      <c r="I51" s="125" t="s">
        <v>642</v>
      </c>
      <c r="J51" s="125" t="s">
        <v>643</v>
      </c>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row>
    <row r="52" spans="1:120" ht="42" customHeight="1" x14ac:dyDescent="0.25">
      <c r="A52" s="116" t="s">
        <v>685</v>
      </c>
      <c r="B52" s="78" t="s">
        <v>150</v>
      </c>
      <c r="C52" s="78"/>
      <c r="D52" s="78"/>
      <c r="E52" s="77" t="s">
        <v>616</v>
      </c>
      <c r="F52" s="117" t="s">
        <v>210</v>
      </c>
      <c r="G52" s="77">
        <v>7</v>
      </c>
      <c r="H52" s="118">
        <v>356979977.56159031</v>
      </c>
      <c r="I52" s="119" t="s">
        <v>644</v>
      </c>
      <c r="J52" s="119" t="s">
        <v>674</v>
      </c>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row>
    <row r="53" spans="1:120" ht="30" x14ac:dyDescent="0.25">
      <c r="A53" s="17" t="s">
        <v>685</v>
      </c>
      <c r="B53" s="74" t="s">
        <v>150</v>
      </c>
      <c r="C53" s="74"/>
      <c r="D53" s="74"/>
      <c r="E53" s="75" t="s">
        <v>616</v>
      </c>
      <c r="F53" s="120" t="s">
        <v>538</v>
      </c>
      <c r="G53" s="75">
        <v>1</v>
      </c>
      <c r="H53" s="121">
        <v>173463321.17000002</v>
      </c>
      <c r="I53" s="125" t="s">
        <v>645</v>
      </c>
      <c r="J53" s="124" t="s">
        <v>646</v>
      </c>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row>
    <row r="54" spans="1:120" ht="43.5" customHeight="1" x14ac:dyDescent="0.25">
      <c r="A54" s="116" t="s">
        <v>685</v>
      </c>
      <c r="B54" s="78" t="s">
        <v>150</v>
      </c>
      <c r="C54" s="78"/>
      <c r="D54" s="78"/>
      <c r="E54" s="77" t="s">
        <v>529</v>
      </c>
      <c r="F54" s="117" t="s">
        <v>239</v>
      </c>
      <c r="G54" s="77">
        <v>1</v>
      </c>
      <c r="H54" s="118">
        <v>1388500000</v>
      </c>
      <c r="I54" s="119" t="s">
        <v>662</v>
      </c>
      <c r="J54" s="119" t="s">
        <v>675</v>
      </c>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row>
    <row r="55" spans="1:120" ht="24.75" customHeight="1" x14ac:dyDescent="0.3">
      <c r="A55" s="68" t="s">
        <v>647</v>
      </c>
      <c r="B55" s="1"/>
      <c r="C55" s="1"/>
      <c r="D55" s="1"/>
      <c r="E55" s="1"/>
      <c r="F55" s="1"/>
      <c r="G55" s="1"/>
      <c r="H55" s="11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row>
    <row r="56" spans="1:120" ht="18.75" x14ac:dyDescent="0.3">
      <c r="A56" s="68" t="s">
        <v>648</v>
      </c>
      <c r="B56" s="68"/>
      <c r="C56" s="1"/>
      <c r="D56" s="1"/>
      <c r="E56" s="1"/>
      <c r="F56" s="1"/>
      <c r="G56" s="1"/>
      <c r="H56" s="11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row>
    <row r="57" spans="1:120" ht="18.75" x14ac:dyDescent="0.3">
      <c r="A57" s="129" t="s">
        <v>649</v>
      </c>
      <c r="B57" s="1"/>
      <c r="C57" s="1"/>
      <c r="D57" s="1"/>
      <c r="E57" s="1"/>
      <c r="F57" s="1"/>
      <c r="G57" s="1"/>
      <c r="H57" s="11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row>
    <row r="58" spans="1:120" x14ac:dyDescent="0.25">
      <c r="B58" s="1"/>
      <c r="C58" s="1"/>
      <c r="D58" s="1"/>
      <c r="E58" s="1"/>
      <c r="F58" s="1"/>
      <c r="G58" s="1"/>
      <c r="H58" s="11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row>
    <row r="59" spans="1:120" x14ac:dyDescent="0.25">
      <c r="B59" s="1"/>
      <c r="C59" s="1"/>
      <c r="D59" s="1"/>
      <c r="E59" s="1"/>
      <c r="F59" s="1"/>
      <c r="G59" s="1"/>
      <c r="H59" s="11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row>
    <row r="60" spans="1:120" ht="23.45" customHeight="1" x14ac:dyDescent="0.25">
      <c r="A60" s="1"/>
      <c r="B60" s="1"/>
      <c r="C60" s="1"/>
      <c r="D60" s="1"/>
      <c r="E60" s="1"/>
      <c r="F60" s="1"/>
      <c r="G60" s="1"/>
      <c r="H60" s="11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row>
    <row r="61" spans="1:120" ht="35.1" customHeight="1" x14ac:dyDescent="0.25">
      <c r="A61" s="52" t="s">
        <v>727</v>
      </c>
      <c r="B61" s="1"/>
      <c r="C61" s="1"/>
      <c r="D61" s="1"/>
      <c r="E61" s="1"/>
      <c r="F61" s="1"/>
      <c r="G61" s="1"/>
      <c r="H61" s="11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row>
    <row r="62" spans="1:120" x14ac:dyDescent="0.25">
      <c r="A62" s="1"/>
      <c r="B62" s="1"/>
      <c r="C62" s="1"/>
      <c r="D62" s="1"/>
      <c r="E62" s="1"/>
      <c r="F62" s="1"/>
      <c r="G62" s="1"/>
      <c r="H62" s="11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DL62" s="1"/>
      <c r="DM62" s="1"/>
      <c r="DN62" s="1"/>
      <c r="DO62" s="1"/>
    </row>
    <row r="63" spans="1:120" x14ac:dyDescent="0.25">
      <c r="A63" s="1"/>
      <c r="B63" s="1"/>
      <c r="C63" s="1"/>
      <c r="D63" s="1"/>
      <c r="E63" s="1"/>
      <c r="F63" s="1"/>
      <c r="G63" s="1"/>
      <c r="H63" s="11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DL63" s="1"/>
      <c r="DM63" s="1"/>
      <c r="DN63" s="1"/>
      <c r="DO63" s="1"/>
    </row>
    <row r="64" spans="1:120" ht="30" x14ac:dyDescent="0.25">
      <c r="A64" s="112" t="s">
        <v>520</v>
      </c>
      <c r="B64" s="10" t="s">
        <v>519</v>
      </c>
      <c r="C64" s="53" t="s">
        <v>518</v>
      </c>
      <c r="D64" s="196" t="s">
        <v>522</v>
      </c>
      <c r="E64" s="115" t="s">
        <v>523</v>
      </c>
      <c r="F64" s="115" t="s">
        <v>579</v>
      </c>
      <c r="G64" s="115" t="s">
        <v>614</v>
      </c>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DK64" s="1"/>
      <c r="DL64" s="1"/>
      <c r="DM64" s="1"/>
      <c r="DN64" s="1"/>
    </row>
    <row r="65" spans="1:119" ht="129.75" customHeight="1" x14ac:dyDescent="0.25">
      <c r="A65" s="130" t="s">
        <v>210</v>
      </c>
      <c r="B65" s="131" t="s">
        <v>709</v>
      </c>
      <c r="C65" s="116" t="s">
        <v>700</v>
      </c>
      <c r="D65" s="132">
        <v>28</v>
      </c>
      <c r="E65" s="133">
        <v>1711856287.5405905</v>
      </c>
      <c r="F65" s="134" t="s">
        <v>151</v>
      </c>
      <c r="G65" s="134" t="s">
        <v>695</v>
      </c>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DK65" s="1"/>
      <c r="DL65" s="1"/>
      <c r="DM65" s="1"/>
      <c r="DN65" s="1"/>
    </row>
    <row r="66" spans="1:119" ht="75" x14ac:dyDescent="0.25">
      <c r="A66" s="135" t="s">
        <v>538</v>
      </c>
      <c r="B66" s="136" t="s">
        <v>709</v>
      </c>
      <c r="C66" s="17" t="s">
        <v>701</v>
      </c>
      <c r="D66" s="75">
        <v>18</v>
      </c>
      <c r="E66" s="121">
        <v>582068671.4000001</v>
      </c>
      <c r="F66" s="122" t="s">
        <v>686</v>
      </c>
      <c r="G66" s="122" t="s">
        <v>696</v>
      </c>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DK66" s="1"/>
      <c r="DL66" s="1"/>
      <c r="DM66" s="1"/>
      <c r="DN66" s="1"/>
    </row>
    <row r="67" spans="1:119" ht="93.75" customHeight="1" x14ac:dyDescent="0.25">
      <c r="A67" s="137" t="s">
        <v>546</v>
      </c>
      <c r="B67" s="138" t="s">
        <v>709</v>
      </c>
      <c r="C67" s="116" t="s">
        <v>701</v>
      </c>
      <c r="D67" s="77">
        <v>16</v>
      </c>
      <c r="E67" s="123">
        <v>673553049.25953436</v>
      </c>
      <c r="F67" s="119" t="s">
        <v>687</v>
      </c>
      <c r="G67" s="119" t="s">
        <v>697</v>
      </c>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DK67" s="1"/>
      <c r="DL67" s="1"/>
      <c r="DM67" s="1"/>
      <c r="DN67" s="1"/>
    </row>
    <row r="68" spans="1:119" ht="96.6" customHeight="1" x14ac:dyDescent="0.25">
      <c r="A68" s="117" t="s">
        <v>549</v>
      </c>
      <c r="B68" s="136" t="s">
        <v>709</v>
      </c>
      <c r="C68" s="17" t="s">
        <v>702</v>
      </c>
      <c r="D68" s="75">
        <v>2</v>
      </c>
      <c r="E68" s="121">
        <v>125000000</v>
      </c>
      <c r="F68" s="122"/>
      <c r="G68" s="122" t="s">
        <v>698</v>
      </c>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DK68" s="1"/>
      <c r="DL68" s="1"/>
      <c r="DM68" s="1"/>
      <c r="DN68" s="1"/>
    </row>
    <row r="69" spans="1:119" ht="106.5" customHeight="1" x14ac:dyDescent="0.25">
      <c r="A69" s="75" t="s">
        <v>205</v>
      </c>
      <c r="B69" s="138" t="s">
        <v>709</v>
      </c>
      <c r="C69" s="116" t="s">
        <v>702</v>
      </c>
      <c r="D69" s="77">
        <v>4</v>
      </c>
      <c r="E69" s="123">
        <v>8525390.9100000001</v>
      </c>
      <c r="F69" s="119"/>
      <c r="G69" s="119" t="s">
        <v>699</v>
      </c>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DK69" s="1"/>
      <c r="DL69" s="1"/>
      <c r="DM69" s="1"/>
      <c r="DN69" s="1"/>
    </row>
    <row r="70" spans="1:119" ht="60" x14ac:dyDescent="0.25">
      <c r="A70" s="117" t="s">
        <v>202</v>
      </c>
      <c r="B70" s="136" t="s">
        <v>708</v>
      </c>
      <c r="C70" s="17" t="s">
        <v>703</v>
      </c>
      <c r="D70" s="75">
        <v>15</v>
      </c>
      <c r="E70" s="121">
        <v>398555020.63273722</v>
      </c>
      <c r="F70" s="122" t="s">
        <v>688</v>
      </c>
      <c r="G70" s="75" t="s">
        <v>689</v>
      </c>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DK70" s="1"/>
      <c r="DL70" s="1"/>
      <c r="DM70" s="1"/>
      <c r="DN70" s="1"/>
    </row>
    <row r="71" spans="1:119" ht="123.75" customHeight="1" x14ac:dyDescent="0.25">
      <c r="A71" s="41" t="s">
        <v>552</v>
      </c>
      <c r="B71" s="138" t="s">
        <v>708</v>
      </c>
      <c r="C71" s="116" t="s">
        <v>704</v>
      </c>
      <c r="D71" s="77">
        <v>11</v>
      </c>
      <c r="E71" s="123">
        <v>115592016.43000001</v>
      </c>
      <c r="F71" s="119" t="s">
        <v>690</v>
      </c>
      <c r="G71" s="77" t="s">
        <v>691</v>
      </c>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DK71" s="1"/>
      <c r="DL71" s="1"/>
      <c r="DM71" s="1"/>
      <c r="DN71" s="1"/>
    </row>
    <row r="72" spans="1:119" ht="60" x14ac:dyDescent="0.25">
      <c r="A72" s="49" t="s">
        <v>542</v>
      </c>
      <c r="B72" s="136" t="s">
        <v>708</v>
      </c>
      <c r="C72" s="17" t="s">
        <v>705</v>
      </c>
      <c r="D72" s="75">
        <v>2</v>
      </c>
      <c r="E72" s="121">
        <v>1900327</v>
      </c>
      <c r="F72" s="122" t="s">
        <v>152</v>
      </c>
      <c r="G72" s="75" t="s">
        <v>145</v>
      </c>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DK72" s="1"/>
      <c r="DL72" s="1"/>
      <c r="DM72" s="1"/>
      <c r="DN72" s="1"/>
    </row>
    <row r="73" spans="1:119" ht="75" x14ac:dyDescent="0.25">
      <c r="A73" s="117" t="s">
        <v>534</v>
      </c>
      <c r="B73" s="138" t="s">
        <v>708</v>
      </c>
      <c r="C73" s="116" t="s">
        <v>706</v>
      </c>
      <c r="D73" s="77">
        <v>4</v>
      </c>
      <c r="E73" s="123">
        <v>23376259.48</v>
      </c>
      <c r="F73" s="128" t="s">
        <v>692</v>
      </c>
      <c r="G73" s="77" t="s">
        <v>145</v>
      </c>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DK73" s="1"/>
      <c r="DL73" s="1"/>
      <c r="DM73" s="1"/>
      <c r="DN73" s="1"/>
    </row>
    <row r="74" spans="1:119" ht="57.75" customHeight="1" x14ac:dyDescent="0.25">
      <c r="A74" s="41" t="s">
        <v>239</v>
      </c>
      <c r="B74" s="140" t="s">
        <v>708</v>
      </c>
      <c r="C74" s="141" t="s">
        <v>707</v>
      </c>
      <c r="D74" s="142" t="s">
        <v>725</v>
      </c>
      <c r="E74" s="143">
        <v>2286880972.46</v>
      </c>
      <c r="F74" s="144" t="s">
        <v>693</v>
      </c>
      <c r="G74" s="144" t="s">
        <v>694</v>
      </c>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DK74" s="1"/>
      <c r="DL74" s="1"/>
      <c r="DM74" s="1"/>
      <c r="DN74" s="1"/>
    </row>
    <row r="75" spans="1:119"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DL75" s="1"/>
      <c r="DM75" s="1"/>
      <c r="DN75" s="1"/>
      <c r="DO75" s="1"/>
    </row>
    <row r="76" spans="1:119" x14ac:dyDescent="0.25">
      <c r="A76" s="1"/>
      <c r="B76" s="1"/>
      <c r="C76" s="1"/>
      <c r="D76" s="1"/>
      <c r="E76" s="1"/>
      <c r="F76" s="1"/>
      <c r="G76" s="1"/>
      <c r="H76" s="11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DL76" s="1"/>
      <c r="DM76" s="1"/>
      <c r="DN76" s="1"/>
      <c r="DO76" s="1"/>
    </row>
    <row r="77" spans="1:119" x14ac:dyDescent="0.25">
      <c r="A77" s="1"/>
      <c r="B77" s="1"/>
      <c r="C77" s="1"/>
      <c r="D77" s="1"/>
      <c r="E77" s="145"/>
      <c r="F77" s="1"/>
      <c r="G77" s="1"/>
      <c r="H77" s="11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DL77" s="1"/>
      <c r="DM77" s="1"/>
      <c r="DN77" s="1"/>
      <c r="DO77" s="1"/>
    </row>
    <row r="78" spans="1:119" x14ac:dyDescent="0.25">
      <c r="A78" s="1"/>
      <c r="B78" s="1"/>
      <c r="C78" s="1"/>
      <c r="D78" s="1"/>
      <c r="E78" s="1"/>
      <c r="F78" s="1"/>
      <c r="G78" s="1"/>
      <c r="H78" s="111"/>
      <c r="I78" s="1"/>
      <c r="J78" s="1"/>
      <c r="K78" s="1"/>
      <c r="L78" s="1"/>
      <c r="M78" s="1"/>
      <c r="DL78" s="1"/>
      <c r="DM78" s="1"/>
      <c r="DN78" s="1"/>
      <c r="DO78" s="1"/>
    </row>
    <row r="79" spans="1:119" x14ac:dyDescent="0.25">
      <c r="A79" s="1"/>
      <c r="B79" s="1"/>
      <c r="C79" s="1"/>
      <c r="D79" s="1"/>
      <c r="E79" s="1"/>
      <c r="F79" s="1"/>
      <c r="G79" s="1"/>
      <c r="H79" s="111"/>
      <c r="I79" s="1"/>
      <c r="J79" s="1"/>
      <c r="K79" s="1"/>
      <c r="L79" s="1"/>
      <c r="M79" s="1"/>
      <c r="DL79" s="1"/>
      <c r="DM79" s="1"/>
      <c r="DN79" s="1"/>
      <c r="DO79" s="1"/>
    </row>
    <row r="80" spans="1:119" x14ac:dyDescent="0.25">
      <c r="A80" s="1"/>
      <c r="B80" s="1"/>
      <c r="C80" s="1"/>
      <c r="D80" s="1"/>
      <c r="E80" s="1"/>
      <c r="F80" s="1"/>
      <c r="G80" s="1"/>
      <c r="H80" s="111"/>
      <c r="I80" s="1"/>
      <c r="J80" s="1"/>
      <c r="K80" s="1"/>
      <c r="L80" s="1"/>
      <c r="M80" s="1"/>
      <c r="DL80" s="1"/>
      <c r="DM80" s="1"/>
      <c r="DN80" s="1"/>
      <c r="DO80" s="1"/>
    </row>
    <row r="81" spans="1:119" x14ac:dyDescent="0.25">
      <c r="A81" s="1"/>
      <c r="B81" s="1"/>
      <c r="C81" s="1"/>
      <c r="D81" s="1"/>
      <c r="F81" s="1"/>
      <c r="G81" s="1"/>
      <c r="H81" s="111"/>
      <c r="I81" s="1"/>
      <c r="J81" s="1"/>
      <c r="K81" s="1"/>
      <c r="L81" s="1"/>
      <c r="M81" s="1"/>
      <c r="DL81" s="1"/>
      <c r="DM81" s="1"/>
      <c r="DN81" s="1"/>
      <c r="DO81" s="1"/>
    </row>
    <row r="82" spans="1:119" x14ac:dyDescent="0.25">
      <c r="A82" s="1"/>
      <c r="B82" s="1"/>
      <c r="C82" s="1"/>
      <c r="D82" s="1"/>
      <c r="E82" s="1"/>
      <c r="F82" s="1"/>
      <c r="G82" s="1"/>
      <c r="H82" s="111"/>
      <c r="I82" s="1"/>
      <c r="J82" s="1"/>
      <c r="K82" s="1"/>
      <c r="L82" s="1"/>
      <c r="M82" s="1"/>
      <c r="DL82" s="1"/>
      <c r="DM82" s="1"/>
      <c r="DN82" s="1"/>
      <c r="DO82" s="1"/>
    </row>
    <row r="83" spans="1:119" x14ac:dyDescent="0.25">
      <c r="A83" s="1"/>
      <c r="B83" s="1"/>
      <c r="C83" s="1"/>
      <c r="D83" s="1"/>
      <c r="E83" s="1"/>
      <c r="F83" s="1"/>
      <c r="G83" s="1"/>
      <c r="H83" s="111"/>
      <c r="I83" s="1"/>
      <c r="J83" s="1"/>
      <c r="K83" s="1"/>
      <c r="L83" s="1"/>
      <c r="M83" s="1"/>
      <c r="DL83" s="1"/>
      <c r="DM83" s="1"/>
      <c r="DN83" s="1"/>
      <c r="DO83" s="1"/>
    </row>
    <row r="84" spans="1:119" x14ac:dyDescent="0.25">
      <c r="A84" s="1"/>
      <c r="B84" s="1"/>
      <c r="C84" s="1"/>
      <c r="D84" s="1"/>
      <c r="E84" s="1"/>
      <c r="F84" s="1"/>
      <c r="G84" s="1"/>
      <c r="H84" s="111"/>
      <c r="I84" s="1"/>
      <c r="J84" s="1"/>
      <c r="K84" s="1"/>
      <c r="L84" s="1"/>
      <c r="M84" s="1"/>
      <c r="DL84" s="1"/>
      <c r="DM84" s="1"/>
      <c r="DN84" s="1"/>
      <c r="DO84" s="1"/>
    </row>
    <row r="85" spans="1:119" x14ac:dyDescent="0.25">
      <c r="A85" s="1"/>
      <c r="B85" s="1"/>
      <c r="C85" s="1"/>
      <c r="D85" s="1"/>
      <c r="E85" s="1"/>
      <c r="F85" s="1"/>
      <c r="G85" s="1"/>
      <c r="H85" s="111"/>
      <c r="I85" s="1"/>
      <c r="J85" s="1"/>
      <c r="K85" s="1"/>
      <c r="L85" s="1"/>
      <c r="M85" s="1"/>
      <c r="DL85" s="1"/>
      <c r="DM85" s="1"/>
      <c r="DN85" s="1"/>
      <c r="DO85" s="1"/>
    </row>
    <row r="86" spans="1:119" x14ac:dyDescent="0.25">
      <c r="A86" s="1"/>
      <c r="B86" s="1"/>
      <c r="C86" s="1"/>
      <c r="D86" s="1"/>
      <c r="E86" s="1"/>
      <c r="F86" s="1"/>
      <c r="G86" s="1"/>
      <c r="H86" s="111"/>
      <c r="I86" s="1"/>
      <c r="J86" s="1"/>
      <c r="K86" s="1"/>
      <c r="L86" s="1"/>
      <c r="M86" s="1"/>
      <c r="DL86" s="1"/>
      <c r="DM86" s="1"/>
      <c r="DN86" s="1"/>
      <c r="DO86" s="1"/>
    </row>
    <row r="87" spans="1:119" x14ac:dyDescent="0.25">
      <c r="A87" s="1"/>
      <c r="B87" s="1"/>
      <c r="C87" s="1"/>
      <c r="D87" s="1"/>
      <c r="E87" s="1"/>
      <c r="F87" s="1"/>
      <c r="G87" s="1"/>
      <c r="H87" s="111"/>
      <c r="I87" s="1"/>
      <c r="J87" s="1"/>
      <c r="K87" s="1"/>
      <c r="L87" s="1"/>
      <c r="M87" s="1"/>
      <c r="DL87" s="1"/>
      <c r="DM87" s="1"/>
      <c r="DN87" s="1"/>
      <c r="DO87" s="1"/>
    </row>
    <row r="88" spans="1:119" x14ac:dyDescent="0.25">
      <c r="A88" s="1"/>
      <c r="B88" s="1"/>
      <c r="C88" s="1"/>
      <c r="D88" s="1"/>
      <c r="E88" s="1"/>
      <c r="F88" s="1"/>
      <c r="G88" s="1"/>
      <c r="H88" s="111"/>
      <c r="I88" s="1"/>
      <c r="J88" s="1"/>
      <c r="K88" s="1"/>
      <c r="L88" s="1"/>
      <c r="M88" s="1"/>
      <c r="DL88" s="1"/>
      <c r="DM88" s="1"/>
      <c r="DN88" s="1"/>
      <c r="DO88" s="1"/>
    </row>
    <row r="89" spans="1:119" x14ac:dyDescent="0.25">
      <c r="A89" s="1"/>
      <c r="B89" s="1"/>
      <c r="C89" s="1"/>
      <c r="D89" s="1"/>
      <c r="E89" s="1"/>
      <c r="F89" s="1"/>
      <c r="G89" s="1"/>
      <c r="H89" s="111"/>
      <c r="I89" s="1"/>
      <c r="J89" s="1"/>
      <c r="K89" s="1"/>
      <c r="L89" s="1"/>
      <c r="M89" s="1"/>
      <c r="DL89" s="1"/>
      <c r="DM89" s="1"/>
      <c r="DN89" s="1"/>
      <c r="DO89" s="1"/>
    </row>
    <row r="90" spans="1:119" x14ac:dyDescent="0.25">
      <c r="A90" s="1"/>
      <c r="B90" s="1"/>
      <c r="C90" s="1"/>
      <c r="D90" s="1"/>
      <c r="E90" s="1"/>
      <c r="F90" s="1"/>
      <c r="G90" s="1"/>
      <c r="H90" s="111"/>
      <c r="I90" s="1"/>
      <c r="J90" s="1"/>
      <c r="K90" s="1"/>
      <c r="L90" s="1"/>
      <c r="M90" s="1"/>
      <c r="DL90" s="1"/>
      <c r="DM90" s="1"/>
      <c r="DN90" s="1"/>
      <c r="DO90" s="1"/>
    </row>
    <row r="91" spans="1:119" x14ac:dyDescent="0.25">
      <c r="A91" s="1"/>
      <c r="B91" s="1"/>
      <c r="C91" s="1"/>
      <c r="D91" s="1"/>
      <c r="E91" s="1"/>
      <c r="F91" s="1"/>
      <c r="G91" s="1"/>
      <c r="H91" s="111"/>
      <c r="I91" s="1"/>
      <c r="J91" s="1"/>
      <c r="K91" s="1"/>
      <c r="L91" s="1"/>
      <c r="M91" s="1"/>
      <c r="DL91" s="1"/>
      <c r="DM91" s="1"/>
      <c r="DN91" s="1"/>
      <c r="DO91" s="1"/>
    </row>
    <row r="92" spans="1:119" x14ac:dyDescent="0.25">
      <c r="A92" s="1"/>
      <c r="B92" s="1"/>
      <c r="C92" s="1"/>
      <c r="D92" s="1"/>
      <c r="E92" s="1"/>
      <c r="F92" s="1"/>
      <c r="G92" s="1"/>
      <c r="H92" s="111"/>
      <c r="I92" s="1"/>
      <c r="J92" s="1"/>
      <c r="K92" s="1"/>
      <c r="L92" s="1"/>
      <c r="M92" s="1"/>
      <c r="DL92" s="1"/>
      <c r="DM92" s="1"/>
      <c r="DN92" s="1"/>
      <c r="DO92" s="1"/>
    </row>
    <row r="93" spans="1:119" x14ac:dyDescent="0.25">
      <c r="A93" s="1"/>
      <c r="B93" s="1"/>
      <c r="C93" s="1"/>
      <c r="D93" s="1"/>
      <c r="E93" s="1"/>
      <c r="F93" s="1"/>
      <c r="G93" s="1"/>
      <c r="H93" s="111"/>
      <c r="I93" s="1"/>
      <c r="J93" s="1"/>
      <c r="K93" s="1"/>
      <c r="L93" s="1"/>
      <c r="M93" s="1"/>
      <c r="DL93" s="1"/>
      <c r="DM93" s="1"/>
      <c r="DN93" s="1"/>
      <c r="DO93" s="1"/>
    </row>
    <row r="94" spans="1:119" x14ac:dyDescent="0.25">
      <c r="A94" s="1"/>
      <c r="B94" s="1"/>
      <c r="C94" s="1"/>
      <c r="D94" s="1"/>
      <c r="E94" s="1"/>
      <c r="F94" s="1"/>
      <c r="G94" s="1"/>
      <c r="H94" s="111"/>
      <c r="I94" s="1"/>
      <c r="J94" s="1"/>
      <c r="K94" s="1"/>
      <c r="L94" s="1"/>
      <c r="M94" s="1"/>
      <c r="DL94" s="1"/>
      <c r="DM94" s="1"/>
      <c r="DN94" s="1"/>
      <c r="DO94" s="1"/>
    </row>
    <row r="95" spans="1:119" x14ac:dyDescent="0.25">
      <c r="A95" s="1"/>
      <c r="B95" s="1"/>
      <c r="C95" s="1"/>
      <c r="D95" s="1"/>
      <c r="E95" s="1"/>
      <c r="F95" s="1"/>
      <c r="G95" s="1"/>
      <c r="H95" s="111"/>
      <c r="I95" s="1"/>
      <c r="J95" s="1"/>
      <c r="K95" s="1"/>
      <c r="L95" s="1"/>
      <c r="M95" s="1"/>
      <c r="DL95" s="1"/>
      <c r="DM95" s="1"/>
      <c r="DN95" s="1"/>
      <c r="DO95" s="1"/>
    </row>
    <row r="96" spans="1:119" x14ac:dyDescent="0.25">
      <c r="A96" s="1"/>
      <c r="B96" s="1"/>
      <c r="C96" s="1"/>
      <c r="D96" s="1"/>
      <c r="E96" s="1"/>
      <c r="F96" s="1"/>
      <c r="G96" s="1"/>
      <c r="H96" s="111"/>
      <c r="I96" s="1"/>
      <c r="J96" s="1"/>
      <c r="K96" s="1"/>
      <c r="L96" s="1"/>
      <c r="M96" s="1"/>
      <c r="DL96" s="1"/>
      <c r="DM96" s="1"/>
      <c r="DN96" s="1"/>
      <c r="DO96" s="1"/>
    </row>
    <row r="97" spans="1:119" x14ac:dyDescent="0.25">
      <c r="A97" s="1"/>
      <c r="B97" s="1"/>
      <c r="C97" s="1"/>
      <c r="D97" s="1"/>
      <c r="E97" s="1"/>
      <c r="F97" s="1"/>
      <c r="G97" s="1"/>
      <c r="H97" s="111"/>
      <c r="I97" s="1"/>
      <c r="J97" s="1"/>
      <c r="K97" s="1"/>
      <c r="L97" s="1"/>
      <c r="M97" s="1"/>
      <c r="DL97" s="1"/>
      <c r="DM97" s="1"/>
      <c r="DN97" s="1"/>
      <c r="DO97" s="1"/>
    </row>
    <row r="98" spans="1:119" x14ac:dyDescent="0.25">
      <c r="A98" s="1"/>
      <c r="B98" s="1"/>
      <c r="C98" s="1"/>
      <c r="D98" s="1"/>
      <c r="E98" s="1"/>
      <c r="F98" s="1"/>
      <c r="G98" s="1"/>
      <c r="H98" s="111"/>
      <c r="I98" s="1"/>
      <c r="J98" s="1"/>
      <c r="K98" s="1"/>
      <c r="L98" s="1"/>
      <c r="M98" s="1"/>
      <c r="DL98" s="1"/>
      <c r="DM98" s="1"/>
      <c r="DN98" s="1"/>
      <c r="DO98" s="1"/>
    </row>
    <row r="99" spans="1:119" x14ac:dyDescent="0.25">
      <c r="A99" s="1"/>
      <c r="B99" s="1"/>
      <c r="C99" s="1"/>
      <c r="D99" s="1"/>
      <c r="E99" s="1"/>
      <c r="F99" s="1"/>
      <c r="G99" s="1"/>
      <c r="H99" s="111"/>
      <c r="I99" s="1"/>
      <c r="J99" s="1"/>
      <c r="K99" s="1"/>
      <c r="L99" s="1"/>
      <c r="M99" s="1"/>
      <c r="DL99" s="1"/>
      <c r="DM99" s="1"/>
      <c r="DN99" s="1"/>
      <c r="DO99" s="1"/>
    </row>
    <row r="100" spans="1:119" x14ac:dyDescent="0.25">
      <c r="A100" s="1"/>
      <c r="B100" s="1"/>
      <c r="C100" s="1"/>
      <c r="D100" s="1"/>
      <c r="E100" s="1"/>
      <c r="F100" s="1"/>
      <c r="G100" s="1"/>
      <c r="H100" s="111"/>
      <c r="I100" s="1"/>
      <c r="J100" s="1"/>
      <c r="K100" s="1"/>
      <c r="L100" s="1"/>
      <c r="M100" s="1"/>
      <c r="DL100" s="1"/>
      <c r="DM100" s="1"/>
      <c r="DN100" s="1"/>
      <c r="DO100" s="1"/>
    </row>
    <row r="101" spans="1:119" x14ac:dyDescent="0.25">
      <c r="A101" s="1"/>
      <c r="B101" s="1"/>
      <c r="C101" s="1"/>
      <c r="D101" s="1"/>
      <c r="E101" s="1"/>
      <c r="F101" s="1"/>
      <c r="G101" s="1"/>
      <c r="H101" s="111"/>
      <c r="I101" s="1"/>
      <c r="J101" s="1"/>
      <c r="K101" s="1"/>
      <c r="L101" s="1"/>
      <c r="M101" s="1"/>
      <c r="DL101" s="1"/>
      <c r="DM101" s="1"/>
      <c r="DN101" s="1"/>
      <c r="DO101" s="1"/>
    </row>
    <row r="102" spans="1:119" x14ac:dyDescent="0.25">
      <c r="A102" s="1"/>
      <c r="B102" s="1"/>
      <c r="C102" s="1"/>
      <c r="D102" s="1"/>
      <c r="E102" s="1"/>
      <c r="F102" s="1"/>
      <c r="G102" s="1"/>
      <c r="H102" s="111"/>
      <c r="I102" s="1"/>
      <c r="J102" s="1"/>
      <c r="K102" s="1"/>
      <c r="L102" s="1"/>
      <c r="M102" s="1"/>
      <c r="DL102" s="1"/>
      <c r="DM102" s="1"/>
      <c r="DN102" s="1"/>
      <c r="DO102" s="1"/>
    </row>
    <row r="103" spans="1:119" x14ac:dyDescent="0.25">
      <c r="A103" s="1"/>
      <c r="B103" s="1"/>
      <c r="C103" s="1"/>
      <c r="D103" s="1"/>
      <c r="E103" s="1"/>
      <c r="F103" s="1"/>
      <c r="G103" s="1"/>
      <c r="H103" s="111"/>
      <c r="I103" s="1"/>
      <c r="J103" s="1"/>
      <c r="K103" s="1"/>
      <c r="L103" s="1"/>
      <c r="M103" s="1"/>
      <c r="DL103" s="1"/>
      <c r="DM103" s="1"/>
      <c r="DN103" s="1"/>
      <c r="DO103" s="1"/>
    </row>
    <row r="104" spans="1:119" x14ac:dyDescent="0.25">
      <c r="A104" s="1"/>
      <c r="B104" s="1"/>
      <c r="C104" s="1"/>
      <c r="D104" s="1"/>
      <c r="E104" s="1"/>
      <c r="F104" s="1"/>
      <c r="G104" s="1"/>
      <c r="H104" s="111"/>
      <c r="I104" s="1"/>
      <c r="J104" s="1"/>
      <c r="K104" s="1"/>
      <c r="L104" s="1"/>
      <c r="M104" s="1"/>
      <c r="DL104" s="1"/>
      <c r="DM104" s="1"/>
      <c r="DN104" s="1"/>
      <c r="DO104" s="1"/>
    </row>
    <row r="105" spans="1:119" x14ac:dyDescent="0.25">
      <c r="A105" s="1"/>
      <c r="B105" s="1"/>
      <c r="C105" s="1"/>
      <c r="D105" s="1"/>
      <c r="E105" s="1"/>
      <c r="F105" s="1"/>
      <c r="G105" s="1"/>
      <c r="H105" s="111"/>
      <c r="I105" s="1"/>
      <c r="J105" s="1"/>
      <c r="K105" s="1"/>
      <c r="L105" s="1"/>
      <c r="M105" s="1"/>
      <c r="DL105" s="1"/>
      <c r="DM105" s="1"/>
      <c r="DN105" s="1"/>
      <c r="DO105" s="1"/>
    </row>
    <row r="106" spans="1:119" x14ac:dyDescent="0.25">
      <c r="A106" s="1"/>
      <c r="B106" s="1"/>
      <c r="C106" s="1"/>
      <c r="D106" s="1"/>
      <c r="E106" s="1"/>
      <c r="F106" s="1"/>
      <c r="G106" s="1"/>
      <c r="H106" s="111"/>
      <c r="I106" s="1"/>
      <c r="J106" s="1"/>
      <c r="K106" s="1"/>
      <c r="L106" s="1"/>
      <c r="M106" s="1"/>
      <c r="DL106" s="1"/>
      <c r="DM106" s="1"/>
      <c r="DN106" s="1"/>
      <c r="DO106" s="1"/>
    </row>
    <row r="107" spans="1:119" x14ac:dyDescent="0.25">
      <c r="A107" s="1"/>
      <c r="B107" s="1"/>
      <c r="C107" s="1"/>
      <c r="D107" s="1"/>
      <c r="E107" s="1"/>
      <c r="F107" s="1"/>
      <c r="G107" s="1"/>
      <c r="H107" s="111"/>
      <c r="I107" s="1"/>
      <c r="J107" s="1"/>
      <c r="K107" s="1"/>
      <c r="L107" s="1"/>
      <c r="M107" s="1"/>
      <c r="DL107" s="1"/>
      <c r="DM107" s="1"/>
      <c r="DN107" s="1"/>
      <c r="DO107" s="1"/>
    </row>
    <row r="108" spans="1:119" x14ac:dyDescent="0.25">
      <c r="A108" s="1"/>
      <c r="B108" s="1"/>
      <c r="C108" s="1"/>
      <c r="D108" s="1"/>
      <c r="E108" s="1"/>
      <c r="F108" s="1"/>
      <c r="G108" s="1"/>
      <c r="H108" s="111"/>
      <c r="I108" s="1"/>
      <c r="J108" s="1"/>
      <c r="K108" s="1"/>
      <c r="L108" s="1"/>
      <c r="M108" s="1"/>
      <c r="DL108" s="1"/>
      <c r="DM108" s="1"/>
      <c r="DN108" s="1"/>
      <c r="DO108" s="1"/>
    </row>
    <row r="109" spans="1:119" x14ac:dyDescent="0.25">
      <c r="A109" s="1"/>
      <c r="B109" s="1"/>
      <c r="C109" s="1"/>
      <c r="D109" s="1"/>
      <c r="E109" s="1"/>
      <c r="F109" s="1"/>
      <c r="G109" s="1"/>
      <c r="H109" s="111"/>
      <c r="I109" s="1"/>
      <c r="J109" s="1"/>
      <c r="K109" s="1"/>
      <c r="L109" s="1"/>
      <c r="M109" s="1"/>
      <c r="DL109" s="1"/>
      <c r="DM109" s="1"/>
      <c r="DN109" s="1"/>
      <c r="DO109" s="1"/>
    </row>
    <row r="110" spans="1:119" x14ac:dyDescent="0.25">
      <c r="A110" s="1"/>
      <c r="B110" s="1"/>
      <c r="C110" s="1"/>
      <c r="D110" s="1"/>
      <c r="E110" s="1"/>
      <c r="F110" s="1"/>
      <c r="G110" s="1"/>
      <c r="H110" s="111"/>
      <c r="I110" s="1"/>
      <c r="J110" s="1"/>
      <c r="K110" s="1"/>
      <c r="L110" s="1"/>
      <c r="M110" s="1"/>
      <c r="DL110" s="1"/>
      <c r="DM110" s="1"/>
      <c r="DN110" s="1"/>
      <c r="DO110" s="1"/>
    </row>
    <row r="111" spans="1:119" x14ac:dyDescent="0.25">
      <c r="A111" s="1"/>
      <c r="B111" s="1"/>
      <c r="C111" s="1"/>
      <c r="D111" s="1"/>
      <c r="E111" s="1"/>
      <c r="F111" s="1"/>
      <c r="G111" s="1"/>
      <c r="H111" s="111"/>
      <c r="I111" s="1"/>
      <c r="J111" s="1"/>
      <c r="K111" s="1"/>
      <c r="L111" s="1"/>
      <c r="M111" s="1"/>
      <c r="DL111" s="1"/>
      <c r="DM111" s="1"/>
      <c r="DN111" s="1"/>
      <c r="DO111" s="1"/>
    </row>
    <row r="112" spans="1:119" x14ac:dyDescent="0.25">
      <c r="A112" s="1"/>
      <c r="B112" s="1"/>
      <c r="C112" s="1"/>
      <c r="D112" s="1"/>
      <c r="E112" s="1"/>
      <c r="F112" s="1"/>
      <c r="G112" s="1"/>
      <c r="H112" s="111"/>
      <c r="I112" s="1"/>
      <c r="J112" s="1"/>
      <c r="K112" s="1"/>
      <c r="L112" s="1"/>
      <c r="M112" s="1"/>
      <c r="DL112" s="1"/>
      <c r="DM112" s="1"/>
      <c r="DN112" s="1"/>
      <c r="DO112" s="1"/>
    </row>
    <row r="113" spans="1:119" x14ac:dyDescent="0.25">
      <c r="A113" s="1"/>
      <c r="B113" s="1"/>
      <c r="C113" s="1"/>
      <c r="D113" s="1"/>
      <c r="E113" s="1"/>
      <c r="F113" s="1"/>
      <c r="G113" s="1"/>
      <c r="H113" s="111"/>
      <c r="I113" s="1"/>
      <c r="J113" s="1"/>
      <c r="K113" s="1"/>
      <c r="L113" s="1"/>
      <c r="M113" s="1"/>
      <c r="DL113" s="1"/>
      <c r="DM113" s="1"/>
      <c r="DN113" s="1"/>
      <c r="DO113" s="1"/>
    </row>
    <row r="114" spans="1:119" x14ac:dyDescent="0.25">
      <c r="A114" s="1"/>
      <c r="B114" s="1"/>
      <c r="C114" s="1"/>
      <c r="D114" s="1"/>
      <c r="E114" s="1"/>
      <c r="F114" s="1"/>
      <c r="G114" s="1"/>
      <c r="H114" s="111"/>
      <c r="I114" s="1"/>
      <c r="J114" s="1"/>
      <c r="K114" s="1"/>
      <c r="L114" s="1"/>
      <c r="M114" s="1"/>
      <c r="DL114" s="1"/>
      <c r="DM114" s="1"/>
      <c r="DN114" s="1"/>
      <c r="DO114" s="1"/>
    </row>
    <row r="115" spans="1:119" x14ac:dyDescent="0.25">
      <c r="A115" s="1"/>
      <c r="B115" s="1"/>
      <c r="C115" s="1"/>
      <c r="D115" s="1"/>
      <c r="E115" s="1"/>
      <c r="F115" s="1"/>
      <c r="G115" s="1"/>
      <c r="H115" s="111"/>
      <c r="I115" s="1"/>
      <c r="J115" s="1"/>
      <c r="K115" s="1"/>
      <c r="L115" s="1"/>
      <c r="M115" s="1"/>
      <c r="DL115" s="1"/>
      <c r="DM115" s="1"/>
      <c r="DN115" s="1"/>
      <c r="DO115" s="1"/>
    </row>
    <row r="116" spans="1:119" x14ac:dyDescent="0.25">
      <c r="A116" s="1"/>
      <c r="B116" s="1"/>
      <c r="C116" s="1"/>
      <c r="D116" s="1"/>
      <c r="E116" s="1"/>
      <c r="F116" s="1"/>
      <c r="G116" s="1"/>
      <c r="H116" s="111"/>
      <c r="I116" s="1"/>
      <c r="J116" s="1"/>
      <c r="K116" s="1"/>
      <c r="L116" s="1"/>
      <c r="M116" s="1"/>
      <c r="DL116" s="1"/>
      <c r="DM116" s="1"/>
      <c r="DN116" s="1"/>
      <c r="DO116" s="1"/>
    </row>
    <row r="117" spans="1:119" x14ac:dyDescent="0.25">
      <c r="A117" s="1"/>
      <c r="B117" s="1"/>
      <c r="C117" s="1"/>
      <c r="D117" s="1"/>
      <c r="E117" s="1"/>
      <c r="F117" s="1"/>
      <c r="G117" s="1"/>
      <c r="H117" s="111"/>
      <c r="I117" s="1"/>
      <c r="J117" s="1"/>
      <c r="K117" s="1"/>
      <c r="L117" s="1"/>
      <c r="M117" s="1"/>
      <c r="DL117" s="1"/>
      <c r="DM117" s="1"/>
      <c r="DN117" s="1"/>
      <c r="DO117" s="1"/>
    </row>
    <row r="118" spans="1:119" x14ac:dyDescent="0.25">
      <c r="A118" s="1"/>
      <c r="B118" s="1"/>
      <c r="C118" s="1"/>
      <c r="D118" s="1"/>
      <c r="E118" s="1"/>
      <c r="F118" s="1"/>
      <c r="G118" s="1"/>
      <c r="H118" s="111"/>
      <c r="I118" s="1"/>
      <c r="J118" s="1"/>
      <c r="K118" s="1"/>
      <c r="L118" s="1"/>
      <c r="M118" s="1"/>
      <c r="DL118" s="1"/>
      <c r="DM118" s="1"/>
      <c r="DN118" s="1"/>
      <c r="DO118" s="1"/>
    </row>
    <row r="119" spans="1:119" x14ac:dyDescent="0.25">
      <c r="A119" s="1"/>
      <c r="B119" s="1"/>
      <c r="C119" s="1"/>
      <c r="D119" s="1"/>
      <c r="E119" s="1"/>
      <c r="F119" s="1"/>
      <c r="G119" s="1"/>
      <c r="H119" s="111"/>
      <c r="I119" s="1"/>
      <c r="J119" s="1"/>
      <c r="K119" s="1"/>
      <c r="L119" s="1"/>
      <c r="M119" s="1"/>
      <c r="DL119" s="1"/>
      <c r="DM119" s="1"/>
      <c r="DN119" s="1"/>
      <c r="DO119" s="1"/>
    </row>
    <row r="120" spans="1:119" x14ac:dyDescent="0.25">
      <c r="A120" s="1"/>
      <c r="B120" s="1"/>
      <c r="C120" s="1"/>
      <c r="D120" s="1"/>
      <c r="E120" s="1"/>
      <c r="F120" s="1"/>
      <c r="G120" s="1"/>
      <c r="H120" s="111"/>
      <c r="I120" s="1"/>
      <c r="J120" s="1"/>
      <c r="K120" s="1"/>
      <c r="L120" s="1"/>
      <c r="M120" s="1"/>
      <c r="DL120" s="1"/>
      <c r="DM120" s="1"/>
      <c r="DN120" s="1"/>
      <c r="DO120" s="1"/>
    </row>
    <row r="121" spans="1:119" x14ac:dyDescent="0.25">
      <c r="A121" s="1"/>
      <c r="B121" s="1"/>
      <c r="C121" s="1"/>
      <c r="D121" s="1"/>
      <c r="E121" s="1"/>
      <c r="F121" s="1"/>
      <c r="G121" s="1"/>
      <c r="H121" s="111"/>
      <c r="I121" s="1"/>
      <c r="J121" s="1"/>
      <c r="K121" s="1"/>
      <c r="L121" s="1"/>
      <c r="M121" s="1"/>
      <c r="DL121" s="1"/>
      <c r="DM121" s="1"/>
      <c r="DN121" s="1"/>
      <c r="DO121" s="1"/>
    </row>
    <row r="122" spans="1:119" x14ac:dyDescent="0.25">
      <c r="A122" s="1"/>
      <c r="B122" s="1"/>
      <c r="C122" s="1"/>
      <c r="D122" s="1"/>
      <c r="E122" s="1"/>
      <c r="F122" s="1"/>
      <c r="G122" s="1"/>
      <c r="H122" s="111"/>
      <c r="I122" s="1"/>
      <c r="J122" s="1"/>
      <c r="K122" s="1"/>
      <c r="L122" s="1"/>
      <c r="M122" s="1"/>
      <c r="DL122" s="1"/>
      <c r="DM122" s="1"/>
      <c r="DN122" s="1"/>
      <c r="DO122" s="1"/>
    </row>
    <row r="123" spans="1:119" x14ac:dyDescent="0.25">
      <c r="A123" s="1"/>
      <c r="B123" s="1"/>
      <c r="C123" s="1"/>
      <c r="D123" s="1"/>
      <c r="E123" s="1"/>
      <c r="F123" s="1"/>
      <c r="G123" s="1"/>
      <c r="H123" s="111"/>
      <c r="I123" s="1"/>
      <c r="J123" s="1"/>
      <c r="K123" s="1"/>
      <c r="L123" s="1"/>
      <c r="M123" s="1"/>
      <c r="DL123" s="1"/>
      <c r="DM123" s="1"/>
      <c r="DN123" s="1"/>
      <c r="DO123" s="1"/>
    </row>
    <row r="124" spans="1:119" x14ac:dyDescent="0.25">
      <c r="A124" s="1"/>
      <c r="B124" s="1"/>
      <c r="C124" s="1"/>
      <c r="D124" s="1"/>
      <c r="E124" s="1"/>
      <c r="F124" s="1"/>
      <c r="G124" s="1"/>
      <c r="H124" s="111"/>
      <c r="I124" s="1"/>
      <c r="J124" s="1"/>
      <c r="K124" s="1"/>
      <c r="L124" s="1"/>
      <c r="M124" s="1"/>
      <c r="DL124" s="1"/>
      <c r="DM124" s="1"/>
      <c r="DN124" s="1"/>
      <c r="DO124" s="1"/>
    </row>
    <row r="125" spans="1:119" x14ac:dyDescent="0.25">
      <c r="A125" s="1"/>
      <c r="B125" s="1"/>
      <c r="C125" s="1"/>
      <c r="D125" s="1"/>
      <c r="E125" s="1"/>
      <c r="F125" s="1"/>
      <c r="G125" s="1"/>
      <c r="H125" s="111"/>
      <c r="I125" s="1"/>
      <c r="J125" s="1"/>
      <c r="K125" s="1"/>
      <c r="L125" s="1"/>
      <c r="M125" s="1"/>
      <c r="DL125" s="1"/>
      <c r="DM125" s="1"/>
      <c r="DN125" s="1"/>
      <c r="DO125" s="1"/>
    </row>
    <row r="126" spans="1:119" x14ac:dyDescent="0.25">
      <c r="A126" s="1"/>
      <c r="B126" s="1"/>
      <c r="C126" s="1"/>
      <c r="D126" s="1"/>
      <c r="E126" s="1"/>
      <c r="F126" s="1"/>
      <c r="G126" s="1"/>
      <c r="H126" s="111"/>
      <c r="I126" s="1"/>
      <c r="J126" s="1"/>
      <c r="K126" s="1"/>
      <c r="L126" s="1"/>
      <c r="M126" s="1"/>
      <c r="DL126" s="1"/>
      <c r="DM126" s="1"/>
      <c r="DN126" s="1"/>
      <c r="DO126" s="1"/>
    </row>
    <row r="127" spans="1:119" x14ac:dyDescent="0.25">
      <c r="A127" s="1"/>
      <c r="B127" s="1"/>
      <c r="C127" s="1"/>
      <c r="D127" s="1"/>
      <c r="E127" s="1"/>
      <c r="F127" s="1"/>
      <c r="G127" s="1"/>
      <c r="H127" s="111"/>
      <c r="I127" s="1"/>
      <c r="J127" s="1"/>
      <c r="K127" s="1"/>
      <c r="L127" s="1"/>
      <c r="M127" s="1"/>
      <c r="DL127" s="1"/>
      <c r="DM127" s="1"/>
      <c r="DN127" s="1"/>
      <c r="DO127" s="1"/>
    </row>
    <row r="128" spans="1:119" x14ac:dyDescent="0.25">
      <c r="A128" s="1"/>
      <c r="B128" s="1"/>
      <c r="C128" s="1"/>
      <c r="D128" s="1"/>
      <c r="E128" s="1"/>
      <c r="F128" s="1"/>
      <c r="G128" s="1"/>
      <c r="H128" s="111"/>
      <c r="I128" s="1"/>
      <c r="J128" s="1"/>
      <c r="K128" s="1"/>
      <c r="L128" s="1"/>
      <c r="M128" s="1"/>
      <c r="DL128" s="1"/>
      <c r="DM128" s="1"/>
      <c r="DN128" s="1"/>
      <c r="DO128" s="1"/>
    </row>
    <row r="129" spans="1:119" x14ac:dyDescent="0.25">
      <c r="A129" s="1"/>
      <c r="B129" s="1"/>
      <c r="C129" s="1"/>
      <c r="D129" s="1"/>
      <c r="E129" s="1"/>
      <c r="F129" s="1"/>
      <c r="G129" s="1"/>
      <c r="H129" s="111"/>
      <c r="I129" s="1"/>
      <c r="J129" s="1"/>
      <c r="K129" s="1"/>
      <c r="L129" s="1"/>
      <c r="M129" s="1"/>
      <c r="DL129" s="1"/>
      <c r="DM129" s="1"/>
      <c r="DN129" s="1"/>
      <c r="DO129" s="1"/>
    </row>
    <row r="130" spans="1:119" x14ac:dyDescent="0.25">
      <c r="A130" s="1"/>
      <c r="B130" s="1"/>
      <c r="C130" s="1"/>
      <c r="D130" s="1"/>
      <c r="E130" s="1"/>
      <c r="F130" s="1"/>
      <c r="G130" s="1"/>
      <c r="H130" s="111"/>
      <c r="I130" s="1"/>
      <c r="J130" s="1"/>
      <c r="K130" s="1"/>
      <c r="L130" s="1"/>
      <c r="M130" s="1"/>
      <c r="DL130" s="1"/>
      <c r="DM130" s="1"/>
      <c r="DN130" s="1"/>
      <c r="DO130" s="1"/>
    </row>
    <row r="131" spans="1:119" x14ac:dyDescent="0.25">
      <c r="A131" s="1"/>
      <c r="B131" s="1"/>
      <c r="C131" s="1"/>
      <c r="D131" s="1"/>
      <c r="E131" s="1"/>
      <c r="F131" s="1"/>
      <c r="G131" s="1"/>
      <c r="H131" s="111"/>
      <c r="I131" s="1"/>
      <c r="J131" s="1"/>
      <c r="K131" s="1"/>
      <c r="L131" s="1"/>
      <c r="M131" s="1"/>
      <c r="DL131" s="1"/>
      <c r="DM131" s="1"/>
      <c r="DN131" s="1"/>
      <c r="DO131" s="1"/>
    </row>
    <row r="132" spans="1:119" x14ac:dyDescent="0.25">
      <c r="A132" s="1"/>
      <c r="B132" s="1"/>
      <c r="C132" s="1"/>
      <c r="D132" s="1"/>
      <c r="E132" s="1"/>
      <c r="F132" s="1"/>
      <c r="G132" s="1"/>
      <c r="H132" s="111"/>
      <c r="I132" s="1"/>
      <c r="J132" s="1"/>
      <c r="K132" s="1"/>
      <c r="L132" s="1"/>
      <c r="M132" s="1"/>
      <c r="DL132" s="1"/>
      <c r="DM132" s="1"/>
      <c r="DN132" s="1"/>
      <c r="DO132" s="1"/>
    </row>
    <row r="133" spans="1:119" x14ac:dyDescent="0.25">
      <c r="A133" s="1"/>
      <c r="B133" s="1"/>
      <c r="C133" s="1"/>
      <c r="D133" s="1"/>
      <c r="E133" s="1"/>
      <c r="F133" s="1"/>
      <c r="G133" s="1"/>
      <c r="H133" s="111"/>
      <c r="I133" s="1"/>
      <c r="J133" s="1"/>
      <c r="K133" s="1"/>
      <c r="L133" s="1"/>
      <c r="M133" s="1"/>
      <c r="DL133" s="1"/>
      <c r="DM133" s="1"/>
      <c r="DN133" s="1"/>
      <c r="DO133" s="1"/>
    </row>
    <row r="134" spans="1:119" x14ac:dyDescent="0.25">
      <c r="A134" s="1"/>
      <c r="B134" s="1"/>
      <c r="C134" s="1"/>
      <c r="D134" s="1"/>
      <c r="E134" s="1"/>
      <c r="F134" s="1"/>
      <c r="G134" s="1"/>
      <c r="H134" s="111"/>
      <c r="I134" s="1"/>
      <c r="J134" s="1"/>
      <c r="K134" s="1"/>
      <c r="L134" s="1"/>
      <c r="M134" s="1"/>
      <c r="DL134" s="1"/>
      <c r="DM134" s="1"/>
      <c r="DN134" s="1"/>
      <c r="DO134" s="1"/>
    </row>
    <row r="135" spans="1:119" x14ac:dyDescent="0.25">
      <c r="A135" s="1"/>
      <c r="B135" s="1"/>
      <c r="C135" s="1"/>
      <c r="D135" s="1"/>
      <c r="E135" s="1"/>
      <c r="F135" s="1"/>
      <c r="G135" s="1"/>
      <c r="H135" s="111"/>
      <c r="I135" s="1"/>
      <c r="J135" s="1"/>
      <c r="K135" s="1"/>
      <c r="L135" s="1"/>
      <c r="M135" s="1"/>
      <c r="DL135" s="1"/>
      <c r="DM135" s="1"/>
      <c r="DN135" s="1"/>
      <c r="DO135" s="1"/>
    </row>
    <row r="136" spans="1:119" x14ac:dyDescent="0.25">
      <c r="A136" s="1"/>
      <c r="B136" s="1"/>
      <c r="C136" s="1"/>
      <c r="D136" s="1"/>
      <c r="E136" s="1"/>
      <c r="F136" s="1"/>
      <c r="G136" s="1"/>
      <c r="H136" s="111"/>
      <c r="I136" s="1"/>
      <c r="J136" s="1"/>
      <c r="K136" s="1"/>
      <c r="L136" s="1"/>
      <c r="M136" s="1"/>
      <c r="DL136" s="1"/>
      <c r="DM136" s="1"/>
      <c r="DN136" s="1"/>
      <c r="DO136" s="1"/>
    </row>
    <row r="137" spans="1:119" x14ac:dyDescent="0.25">
      <c r="A137" s="1"/>
      <c r="B137" s="1"/>
      <c r="C137" s="1"/>
      <c r="D137" s="1"/>
      <c r="E137" s="1"/>
      <c r="F137" s="1"/>
      <c r="G137" s="1"/>
      <c r="H137" s="111"/>
      <c r="I137" s="1"/>
      <c r="J137" s="1"/>
      <c r="K137" s="1"/>
      <c r="L137" s="1"/>
      <c r="M137" s="1"/>
      <c r="DL137" s="1"/>
      <c r="DM137" s="1"/>
      <c r="DN137" s="1"/>
      <c r="DO137" s="1"/>
    </row>
    <row r="138" spans="1:119" x14ac:dyDescent="0.25">
      <c r="A138" s="1"/>
      <c r="B138" s="1"/>
      <c r="C138" s="1"/>
      <c r="D138" s="1"/>
      <c r="E138" s="1"/>
      <c r="F138" s="1"/>
      <c r="G138" s="1"/>
      <c r="H138" s="111"/>
      <c r="I138" s="1"/>
      <c r="J138" s="1"/>
      <c r="K138" s="1"/>
      <c r="L138" s="1"/>
      <c r="M138" s="1"/>
      <c r="DL138" s="1"/>
      <c r="DM138" s="1"/>
      <c r="DN138" s="1"/>
      <c r="DO138" s="1"/>
    </row>
    <row r="139" spans="1:119" x14ac:dyDescent="0.25">
      <c r="A139" s="1"/>
      <c r="B139" s="1"/>
      <c r="C139" s="1"/>
      <c r="D139" s="1"/>
      <c r="E139" s="1"/>
      <c r="F139" s="1"/>
      <c r="G139" s="1"/>
      <c r="H139" s="111"/>
      <c r="I139" s="1"/>
      <c r="J139" s="1"/>
      <c r="K139" s="1"/>
      <c r="L139" s="1"/>
      <c r="M139" s="1"/>
      <c r="DL139" s="1"/>
      <c r="DM139" s="1"/>
      <c r="DN139" s="1"/>
      <c r="DO139" s="1"/>
    </row>
    <row r="140" spans="1:119" x14ac:dyDescent="0.25">
      <c r="A140" s="1"/>
      <c r="B140" s="1"/>
      <c r="C140" s="1"/>
      <c r="D140" s="1"/>
      <c r="E140" s="1"/>
      <c r="F140" s="1"/>
      <c r="G140" s="1"/>
      <c r="H140" s="111"/>
      <c r="I140" s="1"/>
      <c r="J140" s="1"/>
      <c r="K140" s="1"/>
      <c r="L140" s="1"/>
      <c r="M140" s="1"/>
      <c r="DL140" s="1"/>
      <c r="DM140" s="1"/>
      <c r="DN140" s="1"/>
      <c r="DO140" s="1"/>
    </row>
    <row r="141" spans="1:119" x14ac:dyDescent="0.25">
      <c r="A141" s="1"/>
      <c r="B141" s="1"/>
      <c r="C141" s="1"/>
      <c r="D141" s="1"/>
      <c r="E141" s="1"/>
      <c r="F141" s="1"/>
      <c r="G141" s="1"/>
      <c r="H141" s="111"/>
      <c r="I141" s="1"/>
      <c r="J141" s="1"/>
      <c r="K141" s="1"/>
      <c r="L141" s="1"/>
      <c r="M141" s="1"/>
      <c r="DL141" s="1"/>
      <c r="DM141" s="1"/>
      <c r="DN141" s="1"/>
      <c r="DO141" s="1"/>
    </row>
    <row r="142" spans="1:119" x14ac:dyDescent="0.25">
      <c r="A142" s="1"/>
      <c r="B142" s="1"/>
      <c r="C142" s="1"/>
      <c r="D142" s="1"/>
      <c r="E142" s="1"/>
      <c r="F142" s="1"/>
      <c r="G142" s="1"/>
      <c r="H142" s="111"/>
      <c r="I142" s="1"/>
      <c r="J142" s="1"/>
      <c r="K142" s="1"/>
      <c r="L142" s="1"/>
      <c r="M142" s="1"/>
      <c r="DL142" s="1"/>
      <c r="DM142" s="1"/>
      <c r="DN142" s="1"/>
      <c r="DO142" s="1"/>
    </row>
    <row r="143" spans="1:119" x14ac:dyDescent="0.25">
      <c r="A143" s="1"/>
      <c r="B143" s="1"/>
      <c r="C143" s="1"/>
      <c r="D143" s="1"/>
      <c r="E143" s="1"/>
      <c r="F143" s="1"/>
      <c r="G143" s="1"/>
      <c r="H143" s="111"/>
      <c r="I143" s="1"/>
      <c r="J143" s="1"/>
      <c r="K143" s="1"/>
      <c r="L143" s="1"/>
      <c r="M143" s="1"/>
      <c r="DL143" s="1"/>
      <c r="DM143" s="1"/>
      <c r="DN143" s="1"/>
      <c r="DO143" s="1"/>
    </row>
    <row r="144" spans="1:119" x14ac:dyDescent="0.25">
      <c r="A144" s="1"/>
      <c r="B144" s="1"/>
      <c r="C144" s="1"/>
      <c r="D144" s="1"/>
      <c r="E144" s="1"/>
      <c r="F144" s="1"/>
      <c r="G144" s="1"/>
      <c r="H144" s="111"/>
      <c r="I144" s="1"/>
      <c r="J144" s="1"/>
      <c r="K144" s="1"/>
      <c r="L144" s="1"/>
      <c r="M144" s="1"/>
      <c r="DL144" s="1"/>
      <c r="DM144" s="1"/>
      <c r="DN144" s="1"/>
      <c r="DO144" s="1"/>
    </row>
    <row r="145" spans="1:119" x14ac:dyDescent="0.25">
      <c r="A145" s="1"/>
      <c r="B145" s="1"/>
      <c r="C145" s="1"/>
      <c r="D145" s="1"/>
      <c r="E145" s="1"/>
      <c r="F145" s="1"/>
      <c r="G145" s="1"/>
      <c r="H145" s="111"/>
      <c r="I145" s="1"/>
      <c r="J145" s="1"/>
      <c r="K145" s="1"/>
      <c r="L145" s="1"/>
      <c r="M145" s="1"/>
      <c r="DL145" s="1"/>
      <c r="DM145" s="1"/>
      <c r="DN145" s="1"/>
      <c r="DO145" s="1"/>
    </row>
    <row r="146" spans="1:119" x14ac:dyDescent="0.25">
      <c r="A146" s="1"/>
      <c r="B146" s="1"/>
      <c r="C146" s="1"/>
      <c r="D146" s="1"/>
      <c r="E146" s="1"/>
      <c r="F146" s="1"/>
      <c r="G146" s="1"/>
      <c r="H146" s="111"/>
      <c r="I146" s="1"/>
      <c r="J146" s="1"/>
      <c r="K146" s="1"/>
      <c r="L146" s="1"/>
      <c r="M146" s="1"/>
      <c r="DL146" s="1"/>
      <c r="DM146" s="1"/>
      <c r="DN146" s="1"/>
      <c r="DO146" s="1"/>
    </row>
    <row r="147" spans="1:119" x14ac:dyDescent="0.25">
      <c r="A147" s="1"/>
      <c r="B147" s="1"/>
      <c r="C147" s="1"/>
      <c r="D147" s="1"/>
      <c r="E147" s="1"/>
      <c r="F147" s="1"/>
      <c r="G147" s="1"/>
      <c r="H147" s="111"/>
      <c r="I147" s="1"/>
      <c r="J147" s="1"/>
      <c r="K147" s="1"/>
      <c r="L147" s="1"/>
      <c r="M147" s="1"/>
      <c r="DL147" s="1"/>
      <c r="DM147" s="1"/>
      <c r="DN147" s="1"/>
      <c r="DO147" s="1"/>
    </row>
    <row r="148" spans="1:119" x14ac:dyDescent="0.25">
      <c r="A148" s="1"/>
      <c r="B148" s="1"/>
      <c r="C148" s="1"/>
      <c r="D148" s="1"/>
      <c r="E148" s="1"/>
      <c r="F148" s="1"/>
      <c r="G148" s="1"/>
      <c r="H148" s="111"/>
      <c r="I148" s="1"/>
      <c r="J148" s="1"/>
      <c r="K148" s="1"/>
      <c r="L148" s="1"/>
      <c r="M148" s="1"/>
      <c r="DL148" s="1"/>
      <c r="DM148" s="1"/>
      <c r="DN148" s="1"/>
      <c r="DO148" s="1"/>
    </row>
    <row r="149" spans="1:119" x14ac:dyDescent="0.25">
      <c r="A149" s="1"/>
      <c r="B149" s="1"/>
      <c r="C149" s="1"/>
      <c r="D149" s="1"/>
      <c r="E149" s="1"/>
      <c r="F149" s="1"/>
      <c r="G149" s="1"/>
      <c r="H149" s="111"/>
      <c r="I149" s="1"/>
      <c r="J149" s="1"/>
      <c r="K149" s="1"/>
      <c r="L149" s="1"/>
      <c r="M149" s="1"/>
      <c r="DL149" s="1"/>
      <c r="DM149" s="1"/>
      <c r="DN149" s="1"/>
      <c r="DO149" s="1"/>
    </row>
    <row r="150" spans="1:119" x14ac:dyDescent="0.25">
      <c r="A150" s="1"/>
      <c r="B150" s="1"/>
      <c r="C150" s="1"/>
      <c r="D150" s="1"/>
      <c r="E150" s="1"/>
      <c r="F150" s="1"/>
      <c r="G150" s="1"/>
      <c r="H150" s="111"/>
      <c r="I150" s="1"/>
      <c r="J150" s="1"/>
      <c r="K150" s="1"/>
      <c r="L150" s="1"/>
      <c r="M150" s="1"/>
      <c r="DL150" s="1"/>
      <c r="DM150" s="1"/>
      <c r="DN150" s="1"/>
      <c r="DO150" s="1"/>
    </row>
    <row r="151" spans="1:119" x14ac:dyDescent="0.25">
      <c r="A151" s="1"/>
      <c r="B151" s="1"/>
      <c r="C151" s="1"/>
      <c r="D151" s="1"/>
      <c r="E151" s="1"/>
      <c r="F151" s="1"/>
      <c r="G151" s="1"/>
      <c r="H151" s="111"/>
      <c r="I151" s="1"/>
      <c r="J151" s="1"/>
      <c r="K151" s="1"/>
      <c r="L151" s="1"/>
      <c r="M151" s="1"/>
      <c r="DL151" s="1"/>
      <c r="DM151" s="1"/>
      <c r="DN151" s="1"/>
      <c r="DO151" s="1"/>
    </row>
    <row r="152" spans="1:119" x14ac:dyDescent="0.25">
      <c r="A152" s="1"/>
      <c r="B152" s="1"/>
      <c r="C152" s="1"/>
      <c r="D152" s="1"/>
      <c r="E152" s="1"/>
      <c r="F152" s="1"/>
      <c r="G152" s="1"/>
      <c r="H152" s="111"/>
      <c r="I152" s="1"/>
      <c r="J152" s="1"/>
      <c r="K152" s="1"/>
      <c r="L152" s="1"/>
      <c r="M152" s="1"/>
      <c r="DL152" s="1"/>
      <c r="DM152" s="1"/>
      <c r="DN152" s="1"/>
      <c r="DO152" s="1"/>
    </row>
    <row r="153" spans="1:119" x14ac:dyDescent="0.25">
      <c r="A153" s="1"/>
      <c r="B153" s="1"/>
      <c r="C153" s="1"/>
      <c r="D153" s="1"/>
      <c r="E153" s="1"/>
      <c r="F153" s="1"/>
      <c r="G153" s="1"/>
      <c r="H153" s="111"/>
      <c r="I153" s="1"/>
      <c r="J153" s="1"/>
      <c r="K153" s="1"/>
      <c r="L153" s="1"/>
      <c r="M153" s="1"/>
      <c r="DL153" s="1"/>
      <c r="DM153" s="1"/>
      <c r="DN153" s="1"/>
      <c r="DO153" s="1"/>
    </row>
    <row r="154" spans="1:119" x14ac:dyDescent="0.25">
      <c r="A154" s="1"/>
      <c r="B154" s="1"/>
      <c r="C154" s="1"/>
      <c r="D154" s="1"/>
      <c r="E154" s="1"/>
      <c r="F154" s="1"/>
      <c r="G154" s="1"/>
      <c r="H154" s="111"/>
      <c r="I154" s="1"/>
      <c r="J154" s="1"/>
      <c r="K154" s="1"/>
      <c r="L154" s="1"/>
      <c r="M154" s="1"/>
      <c r="DL154" s="1"/>
      <c r="DM154" s="1"/>
      <c r="DN154" s="1"/>
      <c r="DO154" s="1"/>
    </row>
    <row r="155" spans="1:119" x14ac:dyDescent="0.25">
      <c r="A155" s="1"/>
      <c r="B155" s="1"/>
      <c r="C155" s="1"/>
      <c r="D155" s="1"/>
      <c r="E155" s="1"/>
      <c r="F155" s="1"/>
      <c r="G155" s="1"/>
      <c r="H155" s="111"/>
      <c r="I155" s="1"/>
      <c r="J155" s="1"/>
      <c r="K155" s="1"/>
      <c r="L155" s="1"/>
      <c r="M155" s="1"/>
      <c r="DL155" s="1"/>
      <c r="DM155" s="1"/>
      <c r="DN155" s="1"/>
      <c r="DO155" s="1"/>
    </row>
    <row r="156" spans="1:119" x14ac:dyDescent="0.25">
      <c r="A156" s="1"/>
      <c r="B156" s="1"/>
      <c r="C156" s="1"/>
      <c r="D156" s="1"/>
      <c r="E156" s="1"/>
      <c r="F156" s="1"/>
      <c r="G156" s="1"/>
      <c r="H156" s="111"/>
      <c r="I156" s="1"/>
      <c r="J156" s="1"/>
      <c r="K156" s="1"/>
      <c r="L156" s="1"/>
      <c r="M156" s="1"/>
      <c r="DL156" s="1"/>
      <c r="DM156" s="1"/>
      <c r="DN156" s="1"/>
      <c r="DO156" s="1"/>
    </row>
    <row r="157" spans="1:119" x14ac:dyDescent="0.25">
      <c r="A157" s="1"/>
      <c r="B157" s="1"/>
      <c r="C157" s="1"/>
      <c r="D157" s="1"/>
      <c r="E157" s="1"/>
      <c r="F157" s="1"/>
      <c r="G157" s="1"/>
      <c r="H157" s="111"/>
      <c r="I157" s="1"/>
      <c r="J157" s="1"/>
      <c r="K157" s="1"/>
      <c r="L157" s="1"/>
      <c r="M157" s="1"/>
      <c r="DL157" s="1"/>
      <c r="DM157" s="1"/>
      <c r="DN157" s="1"/>
      <c r="DO157" s="1"/>
    </row>
    <row r="158" spans="1:119" x14ac:dyDescent="0.25">
      <c r="A158" s="1"/>
      <c r="B158" s="1"/>
      <c r="C158" s="1"/>
      <c r="D158" s="1"/>
      <c r="E158" s="1"/>
      <c r="F158" s="1"/>
      <c r="G158" s="1"/>
      <c r="H158" s="111"/>
      <c r="I158" s="1"/>
      <c r="J158" s="1"/>
      <c r="K158" s="1"/>
      <c r="L158" s="1"/>
      <c r="M158" s="1"/>
      <c r="DL158" s="1"/>
      <c r="DM158" s="1"/>
      <c r="DN158" s="1"/>
      <c r="DO158" s="1"/>
    </row>
    <row r="159" spans="1:119" x14ac:dyDescent="0.25">
      <c r="A159" s="1"/>
      <c r="B159" s="1"/>
      <c r="C159" s="1"/>
      <c r="D159" s="1"/>
      <c r="E159" s="1"/>
      <c r="F159" s="1"/>
      <c r="G159" s="1"/>
      <c r="H159" s="111"/>
      <c r="I159" s="1"/>
      <c r="J159" s="1"/>
      <c r="K159" s="1"/>
      <c r="L159" s="1"/>
      <c r="M159" s="1"/>
      <c r="DL159" s="1"/>
      <c r="DM159" s="1"/>
      <c r="DN159" s="1"/>
      <c r="DO159" s="1"/>
    </row>
    <row r="160" spans="1:119" x14ac:dyDescent="0.25">
      <c r="A160" s="1"/>
      <c r="B160" s="1"/>
      <c r="C160" s="1"/>
      <c r="D160" s="1"/>
      <c r="E160" s="1"/>
      <c r="F160" s="1"/>
      <c r="G160" s="1"/>
      <c r="H160" s="111"/>
      <c r="I160" s="1"/>
      <c r="J160" s="1"/>
      <c r="K160" s="1"/>
      <c r="L160" s="1"/>
      <c r="M160" s="1"/>
      <c r="DL160" s="1"/>
      <c r="DM160" s="1"/>
      <c r="DN160" s="1"/>
      <c r="DO160" s="1"/>
    </row>
    <row r="161" spans="1:119" x14ac:dyDescent="0.25">
      <c r="A161" s="1"/>
      <c r="B161" s="1"/>
      <c r="C161" s="1"/>
      <c r="D161" s="1"/>
      <c r="E161" s="1"/>
      <c r="F161" s="1"/>
      <c r="G161" s="1"/>
      <c r="H161" s="111"/>
      <c r="I161" s="1"/>
      <c r="J161" s="1"/>
      <c r="K161" s="1"/>
      <c r="L161" s="1"/>
      <c r="M161" s="1"/>
      <c r="DL161" s="1"/>
      <c r="DM161" s="1"/>
      <c r="DN161" s="1"/>
      <c r="DO161" s="1"/>
    </row>
    <row r="162" spans="1:119" x14ac:dyDescent="0.25">
      <c r="A162" s="1"/>
      <c r="B162" s="1"/>
      <c r="C162" s="1"/>
      <c r="D162" s="1"/>
      <c r="E162" s="1"/>
      <c r="F162" s="1"/>
      <c r="G162" s="1"/>
      <c r="H162" s="111"/>
      <c r="I162" s="1"/>
      <c r="J162" s="1"/>
      <c r="K162" s="1"/>
      <c r="L162" s="1"/>
      <c r="M162" s="1"/>
      <c r="DL162" s="1"/>
      <c r="DM162" s="1"/>
      <c r="DN162" s="1"/>
      <c r="DO162" s="1"/>
    </row>
    <row r="163" spans="1:119" x14ac:dyDescent="0.25">
      <c r="A163" s="1"/>
      <c r="B163" s="1"/>
      <c r="C163" s="1"/>
      <c r="D163" s="1"/>
      <c r="E163" s="1"/>
      <c r="F163" s="1"/>
      <c r="G163" s="1"/>
      <c r="H163" s="111"/>
      <c r="I163" s="1"/>
      <c r="J163" s="1"/>
      <c r="K163" s="1"/>
      <c r="L163" s="1"/>
      <c r="M163" s="1"/>
      <c r="DL163" s="1"/>
      <c r="DM163" s="1"/>
      <c r="DN163" s="1"/>
      <c r="DO163" s="1"/>
    </row>
    <row r="164" spans="1:119" x14ac:dyDescent="0.25">
      <c r="A164" s="1"/>
      <c r="B164" s="1"/>
      <c r="C164" s="1"/>
      <c r="D164" s="1"/>
      <c r="E164" s="1"/>
      <c r="F164" s="1"/>
      <c r="G164" s="1"/>
      <c r="H164" s="111"/>
      <c r="I164" s="1"/>
      <c r="J164" s="1"/>
      <c r="K164" s="1"/>
      <c r="L164" s="1"/>
      <c r="M164" s="1"/>
      <c r="DL164" s="1"/>
      <c r="DM164" s="1"/>
      <c r="DN164" s="1"/>
      <c r="DO164" s="1"/>
    </row>
    <row r="165" spans="1:119" x14ac:dyDescent="0.25">
      <c r="K165" s="1"/>
      <c r="L165" s="1"/>
      <c r="M165" s="1"/>
    </row>
    <row r="166" spans="1:119" x14ac:dyDescent="0.25">
      <c r="K166" s="1"/>
      <c r="L166" s="1"/>
      <c r="M166" s="1"/>
    </row>
  </sheetData>
  <dataConsolidate/>
  <hyperlinks>
    <hyperlink ref="G13" r:id="rId1" xr:uid="{A1A17733-574F-4534-AE65-757BE7A97DC8}"/>
  </hyperlinks>
  <pageMargins left="0.7" right="0.7" top="0.75" bottom="0.75" header="0.3" footer="0.3"/>
  <headerFooter>
    <oddFooter>&amp;L_x000D_&amp;1#&amp;"Calibri"&amp;10&amp;KFF0000 Interne</oddFooter>
  </headerFooter>
  <drawing r:id="rId2"/>
  <tableParts count="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B0DE1-4EE5-4B47-B4A1-A7AA45B7B8AF}">
  <sheetPr>
    <tabColor rgb="FFFFC000"/>
    <pageSetUpPr fitToPage="1"/>
  </sheetPr>
  <dimension ref="A1:HW173"/>
  <sheetViews>
    <sheetView zoomScale="59" zoomScaleNormal="59" zoomScaleSheetLayoutView="25" workbookViewId="0">
      <selection activeCell="V19" sqref="V19"/>
    </sheetView>
  </sheetViews>
  <sheetFormatPr baseColWidth="10" defaultRowHeight="15" outlineLevelRow="1" x14ac:dyDescent="0.25"/>
  <cols>
    <col min="1" max="1" width="3" customWidth="1"/>
    <col min="2" max="2" width="4" customWidth="1"/>
    <col min="3" max="3" width="49" customWidth="1"/>
    <col min="4" max="4" width="18.28515625" customWidth="1"/>
    <col min="5" max="16" width="16.85546875" customWidth="1"/>
  </cols>
  <sheetData>
    <row r="1" spans="1:224" x14ac:dyDescent="0.25">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224"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row>
    <row r="3" spans="1:224" ht="92.25" x14ac:dyDescent="0.25">
      <c r="A3" s="1"/>
      <c r="B3" s="1"/>
      <c r="C3" s="1"/>
      <c r="D3" s="2"/>
      <c r="E3" s="2" t="s">
        <v>720</v>
      </c>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row>
    <row r="4" spans="1:224" ht="51.75" customHeight="1" x14ac:dyDescent="0.45">
      <c r="A4" s="1"/>
      <c r="B4" s="1"/>
      <c r="C4" s="147"/>
      <c r="D4" s="1"/>
      <c r="F4" s="1"/>
      <c r="G4" s="1"/>
      <c r="H4" s="1"/>
      <c r="I4" s="1"/>
      <c r="J4" s="1"/>
      <c r="K4" s="1"/>
      <c r="L4" s="148" t="s">
        <v>718</v>
      </c>
      <c r="M4" s="148"/>
      <c r="N4" s="148" t="s">
        <v>719</v>
      </c>
      <c r="O4" s="148"/>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row>
    <row r="5" spans="1:224" ht="100.15" customHeight="1" x14ac:dyDescent="0.4">
      <c r="A5" s="1"/>
      <c r="B5" s="1"/>
      <c r="C5" s="147"/>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row>
    <row r="6" spans="1:224" ht="101.45" customHeight="1" x14ac:dyDescent="0.25">
      <c r="A6" s="1"/>
      <c r="B6" s="1"/>
      <c r="D6" t="s">
        <v>153</v>
      </c>
      <c r="E6" t="s">
        <v>154</v>
      </c>
      <c r="F6" t="e" vm="1">
        <v>#VALUE!</v>
      </c>
      <c r="G6" t="s">
        <v>155</v>
      </c>
      <c r="H6" t="s">
        <v>156</v>
      </c>
      <c r="I6" t="s">
        <v>157</v>
      </c>
      <c r="J6" t="s">
        <v>158</v>
      </c>
      <c r="K6" t="s">
        <v>159</v>
      </c>
      <c r="L6" t="s">
        <v>160</v>
      </c>
      <c r="M6" t="s">
        <v>161</v>
      </c>
      <c r="O6" t="s">
        <v>162</v>
      </c>
      <c r="P6" s="111"/>
      <c r="Q6" s="111"/>
      <c r="R6" s="111"/>
      <c r="S6" s="111"/>
      <c r="T6" s="111"/>
      <c r="U6" s="111"/>
      <c r="V6" s="111"/>
      <c r="W6" s="111"/>
      <c r="X6" s="111"/>
      <c r="Y6" s="111"/>
      <c r="Z6" s="111"/>
      <c r="AA6" s="111"/>
      <c r="AB6" s="111"/>
      <c r="AC6" s="111"/>
      <c r="AD6" s="111"/>
      <c r="AE6" s="111"/>
      <c r="AF6" s="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c r="DN6" s="111"/>
      <c r="DO6" s="111"/>
      <c r="DP6" s="111"/>
      <c r="DQ6" s="111"/>
      <c r="DR6" s="111"/>
      <c r="DS6" s="111"/>
      <c r="DT6" s="111"/>
      <c r="DU6" s="111"/>
      <c r="DV6" s="111"/>
      <c r="DW6" s="111"/>
      <c r="DX6" s="111"/>
      <c r="DY6" s="111"/>
      <c r="DZ6" s="111"/>
      <c r="EA6" s="111"/>
      <c r="EB6" s="111"/>
      <c r="EC6" s="111"/>
      <c r="ED6" s="111"/>
      <c r="EE6" s="111"/>
      <c r="EF6" s="111"/>
      <c r="EG6" s="111"/>
      <c r="EH6" s="111"/>
      <c r="EI6" s="111"/>
      <c r="EJ6" s="111"/>
      <c r="EK6" s="111"/>
      <c r="EL6" s="111"/>
      <c r="EM6" s="111"/>
      <c r="EN6" s="111"/>
      <c r="EO6" s="111"/>
      <c r="EP6" s="111"/>
      <c r="EQ6" s="111"/>
      <c r="ER6" s="111"/>
      <c r="ES6" s="111"/>
      <c r="ET6" s="111"/>
      <c r="EU6" s="111"/>
      <c r="EV6" s="111"/>
      <c r="EW6" s="111"/>
      <c r="EX6" s="111"/>
      <c r="EY6" s="111"/>
      <c r="EZ6" s="111"/>
      <c r="FA6" s="111"/>
      <c r="FB6" s="111"/>
      <c r="FC6" s="111"/>
      <c r="FD6" s="111"/>
      <c r="FE6" s="111"/>
      <c r="FF6" s="111"/>
      <c r="FG6" s="111"/>
      <c r="FH6" s="111"/>
      <c r="FI6" s="111"/>
      <c r="FJ6" s="111"/>
      <c r="FK6" s="111"/>
      <c r="FL6" s="111"/>
      <c r="FM6" s="111"/>
      <c r="FN6" s="111"/>
      <c r="FO6" s="111"/>
      <c r="FP6" s="111"/>
      <c r="FQ6" s="111"/>
      <c r="FR6" s="111"/>
      <c r="FS6" s="111"/>
      <c r="FT6" s="111"/>
      <c r="FU6" s="111"/>
      <c r="FV6" s="111"/>
      <c r="FW6" s="111"/>
      <c r="FX6" s="111"/>
      <c r="FY6" s="111"/>
      <c r="FZ6" s="111"/>
      <c r="GA6" s="111"/>
      <c r="GB6" s="111"/>
      <c r="GC6" s="111"/>
      <c r="GD6" s="111"/>
      <c r="GE6" s="111"/>
      <c r="GF6" s="111"/>
      <c r="GG6" s="111"/>
      <c r="GH6" s="111"/>
      <c r="GI6" s="111"/>
      <c r="GJ6" s="111"/>
      <c r="GK6" s="111"/>
      <c r="GL6" s="111"/>
      <c r="GM6" s="111"/>
      <c r="GN6" s="111"/>
      <c r="GO6" s="111"/>
      <c r="GP6" s="111"/>
      <c r="GQ6" s="111"/>
      <c r="GR6" s="111"/>
      <c r="GS6" s="111"/>
      <c r="GT6" s="111"/>
      <c r="GU6" s="111"/>
      <c r="GV6" s="111"/>
      <c r="GW6" s="111"/>
      <c r="GX6" s="111"/>
      <c r="GY6" s="111"/>
      <c r="GZ6" s="111"/>
      <c r="HA6" s="111"/>
      <c r="HB6" s="111"/>
      <c r="HC6" s="111"/>
      <c r="HD6" s="111"/>
      <c r="HE6" s="111"/>
      <c r="HF6" s="111"/>
      <c r="HG6" s="111"/>
      <c r="HH6" s="111"/>
      <c r="HI6" s="111"/>
      <c r="HJ6" s="111"/>
      <c r="HK6" s="111"/>
      <c r="HL6" s="111"/>
      <c r="HM6" s="111"/>
      <c r="HN6" s="111"/>
      <c r="HO6" s="111"/>
      <c r="HP6" s="1"/>
    </row>
    <row r="7" spans="1:224" ht="57" customHeight="1" x14ac:dyDescent="0.25">
      <c r="A7" s="1"/>
      <c r="B7" s="1"/>
      <c r="C7" s="149" t="s">
        <v>523</v>
      </c>
      <c r="D7" s="150">
        <f t="shared" ref="D7:O7" si="0">SUM(D8:D13)</f>
        <v>2312157559.2399998</v>
      </c>
      <c r="E7" s="150">
        <f t="shared" si="0"/>
        <v>8525390.9100000001</v>
      </c>
      <c r="F7" s="150">
        <f t="shared" si="0"/>
        <v>115592016.43000001</v>
      </c>
      <c r="G7" s="150">
        <f t="shared" si="0"/>
        <v>25276586.780000001</v>
      </c>
      <c r="H7" s="150">
        <f t="shared" si="0"/>
        <v>2385409336.8001251</v>
      </c>
      <c r="I7" s="150">
        <f t="shared" si="0"/>
        <v>423831607.41273725</v>
      </c>
      <c r="J7" s="150">
        <f t="shared" si="0"/>
        <v>980623692.03273726</v>
      </c>
      <c r="K7" s="150">
        <f t="shared" si="0"/>
        <v>2826304596.3027372</v>
      </c>
      <c r="L7" s="150">
        <f t="shared" si="0"/>
        <v>4580805931.4005899</v>
      </c>
      <c r="M7" s="150">
        <f t="shared" si="0"/>
        <v>8525390.9100000001</v>
      </c>
      <c r="N7" s="150">
        <f t="shared" si="0"/>
        <v>2385409336.8001251</v>
      </c>
      <c r="O7" s="150">
        <f t="shared" si="0"/>
        <v>133525390.91</v>
      </c>
      <c r="P7" s="111"/>
      <c r="Q7" s="111"/>
      <c r="R7" s="111"/>
      <c r="S7" s="111"/>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c r="DN7" s="111"/>
      <c r="DO7" s="111"/>
      <c r="DP7" s="111"/>
      <c r="DQ7" s="111"/>
      <c r="DR7" s="111"/>
      <c r="DS7" s="111"/>
      <c r="DT7" s="111"/>
      <c r="DU7" s="111"/>
      <c r="DV7" s="111"/>
      <c r="DW7" s="111"/>
      <c r="DX7" s="111"/>
      <c r="DY7" s="111"/>
      <c r="DZ7" s="111"/>
      <c r="EA7" s="111"/>
      <c r="EB7" s="111"/>
      <c r="EC7" s="111"/>
      <c r="ED7" s="111"/>
      <c r="EE7" s="111"/>
      <c r="EF7" s="111"/>
      <c r="EG7" s="111"/>
      <c r="EH7" s="111"/>
      <c r="EI7" s="111"/>
      <c r="EJ7" s="111"/>
      <c r="EK7" s="111"/>
      <c r="EL7" s="111"/>
      <c r="EM7" s="111"/>
      <c r="EN7" s="111"/>
      <c r="EO7" s="111"/>
      <c r="EP7" s="111"/>
      <c r="EQ7" s="111"/>
      <c r="ER7" s="111"/>
      <c r="ES7" s="111"/>
      <c r="ET7" s="111"/>
      <c r="EU7" s="111"/>
      <c r="EV7" s="111"/>
      <c r="EW7" s="111"/>
      <c r="EX7" s="111"/>
      <c r="EY7" s="111"/>
      <c r="EZ7" s="111"/>
      <c r="FA7" s="111"/>
      <c r="FB7" s="111"/>
      <c r="FC7" s="111"/>
      <c r="FD7" s="111"/>
      <c r="FE7" s="111"/>
      <c r="FF7" s="111"/>
      <c r="FG7" s="111"/>
      <c r="FH7" s="111"/>
      <c r="FI7" s="111"/>
      <c r="FJ7" s="111"/>
      <c r="FK7" s="111"/>
      <c r="FL7" s="111"/>
      <c r="FM7" s="111"/>
      <c r="FN7" s="111"/>
      <c r="FO7" s="111"/>
      <c r="FP7" s="111"/>
      <c r="FQ7" s="111"/>
      <c r="FR7" s="111"/>
      <c r="FS7" s="111"/>
      <c r="FT7" s="111"/>
      <c r="FU7" s="111"/>
      <c r="FV7" s="111"/>
      <c r="FW7" s="111"/>
      <c r="FX7" s="111"/>
      <c r="FY7" s="111"/>
      <c r="FZ7" s="111"/>
      <c r="GA7" s="111"/>
      <c r="GB7" s="111"/>
      <c r="GC7" s="111"/>
      <c r="GD7" s="111"/>
      <c r="GE7" s="111"/>
      <c r="GF7" s="111"/>
      <c r="GG7" s="111"/>
      <c r="GH7" s="111"/>
      <c r="GI7" s="111"/>
      <c r="GJ7" s="111"/>
      <c r="GK7" s="111"/>
      <c r="GL7" s="111"/>
      <c r="GM7" s="111"/>
      <c r="GN7" s="111"/>
      <c r="GO7" s="111"/>
      <c r="GP7" s="111"/>
      <c r="GQ7" s="111"/>
      <c r="GR7" s="111"/>
      <c r="GS7" s="111"/>
      <c r="GT7" s="111"/>
      <c r="GU7" s="111"/>
      <c r="GV7" s="111"/>
      <c r="GW7" s="111"/>
      <c r="GX7" s="111"/>
      <c r="GY7" s="111"/>
      <c r="GZ7" s="111"/>
      <c r="HA7" s="111"/>
      <c r="HB7" s="111"/>
      <c r="HC7" s="111"/>
      <c r="HD7" s="111"/>
      <c r="HE7" s="111"/>
      <c r="HF7" s="111"/>
      <c r="HG7" s="111"/>
      <c r="HH7" s="111"/>
      <c r="HI7" s="111"/>
      <c r="HJ7" s="111"/>
      <c r="HK7" s="111"/>
      <c r="HL7" s="111"/>
      <c r="HM7" s="111"/>
      <c r="HN7" s="111"/>
      <c r="HO7" s="111"/>
      <c r="HP7" s="1"/>
    </row>
    <row r="8" spans="1:224" ht="57" customHeight="1" outlineLevel="1" x14ac:dyDescent="0.25">
      <c r="A8" s="1"/>
      <c r="B8" s="1"/>
      <c r="C8" s="151" t="s">
        <v>711</v>
      </c>
      <c r="D8" s="152">
        <v>2092868.48</v>
      </c>
      <c r="E8" s="152">
        <v>0</v>
      </c>
      <c r="F8" s="152">
        <v>19331671.23</v>
      </c>
      <c r="G8" s="152">
        <v>2092868.48</v>
      </c>
      <c r="H8" s="152">
        <v>557689646.64900005</v>
      </c>
      <c r="I8" s="152">
        <v>123497957.88852818</v>
      </c>
      <c r="J8" s="152">
        <v>131021458.6685282</v>
      </c>
      <c r="K8" s="152">
        <v>142829629.11852819</v>
      </c>
      <c r="L8" s="152">
        <v>546787739.68900001</v>
      </c>
      <c r="M8" s="152">
        <v>0</v>
      </c>
      <c r="N8" s="152">
        <v>557689646.64900005</v>
      </c>
      <c r="O8" s="153">
        <v>0</v>
      </c>
      <c r="P8" s="111"/>
      <c r="Q8" s="111"/>
      <c r="R8" s="111"/>
      <c r="S8" s="111"/>
      <c r="T8" s="111"/>
      <c r="U8" s="111"/>
      <c r="V8" s="111"/>
      <c r="W8" s="111"/>
      <c r="X8" s="111"/>
      <c r="Y8" s="111"/>
      <c r="Z8" s="111"/>
      <c r="AA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c r="DN8" s="111"/>
      <c r="DO8" s="111"/>
      <c r="DP8" s="111"/>
      <c r="DQ8" s="111"/>
      <c r="DR8" s="111"/>
      <c r="DS8" s="111"/>
      <c r="DT8" s="111"/>
      <c r="DU8" s="111"/>
      <c r="DV8" s="111"/>
      <c r="DW8" s="111"/>
      <c r="DX8" s="111"/>
      <c r="DY8" s="111"/>
      <c r="DZ8" s="111"/>
      <c r="EA8" s="111"/>
      <c r="EB8" s="111"/>
      <c r="EC8" s="111"/>
      <c r="ED8" s="111"/>
      <c r="EE8" s="111"/>
      <c r="EF8" s="111"/>
      <c r="EG8" s="111"/>
      <c r="EH8" s="111"/>
      <c r="EI8" s="111"/>
      <c r="EJ8" s="111"/>
      <c r="EK8" s="111"/>
      <c r="EL8" s="111"/>
      <c r="EM8" s="111"/>
      <c r="EN8" s="111"/>
      <c r="EO8" s="111"/>
      <c r="EP8" s="111"/>
      <c r="EQ8" s="111"/>
      <c r="ER8" s="111"/>
      <c r="ES8" s="111"/>
      <c r="ET8" s="111"/>
      <c r="EU8" s="111"/>
      <c r="EV8" s="111"/>
      <c r="EW8" s="111"/>
      <c r="EX8" s="111"/>
      <c r="EY8" s="111"/>
      <c r="EZ8" s="111"/>
      <c r="FA8" s="111"/>
      <c r="FB8" s="111"/>
      <c r="FC8" s="111"/>
      <c r="FD8" s="111"/>
      <c r="FE8" s="111"/>
      <c r="FF8" s="111"/>
      <c r="FG8" s="111"/>
      <c r="FH8" s="111"/>
      <c r="FI8" s="111"/>
      <c r="FJ8" s="111"/>
      <c r="FK8" s="111"/>
      <c r="FL8" s="111"/>
      <c r="FM8" s="111"/>
      <c r="FN8" s="111"/>
      <c r="FO8" s="111"/>
      <c r="FP8" s="111"/>
      <c r="FQ8" s="111"/>
      <c r="FR8" s="111"/>
      <c r="FS8" s="111"/>
      <c r="FT8" s="111"/>
      <c r="FU8" s="111"/>
      <c r="FV8" s="111"/>
      <c r="FW8" s="111"/>
      <c r="FX8" s="111"/>
      <c r="FY8" s="111"/>
      <c r="FZ8" s="111"/>
      <c r="GA8" s="111"/>
      <c r="GB8" s="111"/>
      <c r="GC8" s="111"/>
      <c r="GD8" s="111"/>
      <c r="GE8" s="111"/>
      <c r="GF8" s="111"/>
      <c r="GG8" s="111"/>
      <c r="GH8" s="111"/>
      <c r="GI8" s="111"/>
      <c r="GJ8" s="111"/>
      <c r="GK8" s="111"/>
      <c r="GL8" s="111"/>
      <c r="GM8" s="111"/>
      <c r="GN8" s="111"/>
      <c r="GO8" s="111"/>
      <c r="GP8" s="111"/>
      <c r="GQ8" s="111"/>
      <c r="GR8" s="111"/>
      <c r="GS8" s="111"/>
      <c r="GT8" s="111"/>
      <c r="GU8" s="111"/>
      <c r="GV8" s="111"/>
      <c r="GW8" s="111"/>
      <c r="GX8" s="111"/>
      <c r="GY8" s="111"/>
      <c r="GZ8" s="111"/>
      <c r="HA8" s="111"/>
      <c r="HB8" s="111"/>
      <c r="HC8" s="111"/>
      <c r="HD8" s="111"/>
      <c r="HE8" s="111"/>
      <c r="HF8" s="111"/>
      <c r="HG8" s="111"/>
      <c r="HH8" s="111"/>
      <c r="HI8" s="111"/>
      <c r="HJ8" s="111"/>
      <c r="HK8" s="111"/>
      <c r="HL8" s="111"/>
      <c r="HM8" s="111"/>
      <c r="HN8" s="111"/>
      <c r="HO8" s="111"/>
    </row>
    <row r="9" spans="1:224" ht="57" customHeight="1" outlineLevel="1" x14ac:dyDescent="0.25">
      <c r="A9" s="1"/>
      <c r="B9" s="1"/>
      <c r="C9" s="154" t="s">
        <v>712</v>
      </c>
      <c r="D9" s="155">
        <v>1900327.2999999998</v>
      </c>
      <c r="E9" s="155">
        <v>855898.79</v>
      </c>
      <c r="F9" s="155">
        <v>24843512.199999999</v>
      </c>
      <c r="G9" s="155">
        <v>1900327.2999999998</v>
      </c>
      <c r="H9" s="155">
        <v>286224116.04999995</v>
      </c>
      <c r="I9" s="155">
        <v>122546819.73466298</v>
      </c>
      <c r="J9" s="155">
        <v>213346802.71466297</v>
      </c>
      <c r="K9" s="155">
        <v>147390331.93466297</v>
      </c>
      <c r="L9" s="155">
        <v>240041521.48000002</v>
      </c>
      <c r="M9" s="155">
        <v>855898.79</v>
      </c>
      <c r="N9" s="155">
        <v>286224116.04999995</v>
      </c>
      <c r="O9" s="156">
        <v>75855898.790000007</v>
      </c>
      <c r="P9" s="111"/>
      <c r="Q9" s="111"/>
      <c r="R9" s="111"/>
      <c r="S9" s="111"/>
      <c r="T9" s="111"/>
      <c r="U9" s="111"/>
      <c r="V9" s="111"/>
      <c r="W9" s="111"/>
      <c r="X9" s="111"/>
      <c r="Y9" s="111"/>
      <c r="Z9" s="111"/>
      <c r="AA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c r="DN9" s="111"/>
      <c r="DO9" s="111"/>
      <c r="DP9" s="111"/>
      <c r="DQ9" s="111"/>
      <c r="DR9" s="111"/>
      <c r="DS9" s="111"/>
      <c r="DT9" s="111"/>
      <c r="DU9" s="111"/>
      <c r="DV9" s="111"/>
      <c r="DW9" s="111"/>
      <c r="DX9" s="111"/>
      <c r="DY9" s="111"/>
      <c r="DZ9" s="111"/>
      <c r="EA9" s="111"/>
      <c r="EB9" s="111"/>
      <c r="EC9" s="111"/>
      <c r="ED9" s="111"/>
      <c r="EE9" s="111"/>
      <c r="EF9" s="111"/>
      <c r="EG9" s="111"/>
      <c r="EH9" s="111"/>
      <c r="EI9" s="111"/>
      <c r="EJ9" s="111"/>
      <c r="EK9" s="111"/>
      <c r="EL9" s="111"/>
      <c r="EM9" s="111"/>
      <c r="EN9" s="111"/>
      <c r="EO9" s="111"/>
      <c r="EP9" s="111"/>
      <c r="EQ9" s="111"/>
      <c r="ER9" s="111"/>
      <c r="ES9" s="111"/>
      <c r="ET9" s="111"/>
      <c r="EU9" s="111"/>
      <c r="EV9" s="111"/>
      <c r="EW9" s="111"/>
      <c r="EX9" s="111"/>
      <c r="EY9" s="111"/>
      <c r="EZ9" s="111"/>
      <c r="FA9" s="111"/>
      <c r="FB9" s="111"/>
      <c r="FC9" s="111"/>
      <c r="FD9" s="111"/>
      <c r="FE9" s="111"/>
      <c r="FF9" s="111"/>
      <c r="FG9" s="111"/>
      <c r="FH9" s="111"/>
      <c r="FI9" s="111"/>
      <c r="FJ9" s="111"/>
      <c r="FK9" s="111"/>
      <c r="FL9" s="111"/>
      <c r="FM9" s="111"/>
      <c r="FN9" s="111"/>
      <c r="FO9" s="111"/>
      <c r="FP9" s="111"/>
      <c r="FQ9" s="111"/>
      <c r="FR9" s="111"/>
      <c r="FS9" s="111"/>
      <c r="FT9" s="111"/>
      <c r="FU9" s="111"/>
      <c r="FV9" s="111"/>
      <c r="FW9" s="111"/>
      <c r="FX9" s="111"/>
      <c r="FY9" s="111"/>
      <c r="FZ9" s="111"/>
      <c r="GA9" s="111"/>
      <c r="GB9" s="111"/>
      <c r="GC9" s="111"/>
      <c r="GD9" s="111"/>
      <c r="GE9" s="111"/>
      <c r="GF9" s="111"/>
      <c r="GG9" s="111"/>
      <c r="GH9" s="111"/>
      <c r="GI9" s="111"/>
      <c r="GJ9" s="111"/>
      <c r="GK9" s="111"/>
      <c r="GL9" s="111"/>
      <c r="GM9" s="111"/>
      <c r="GN9" s="111"/>
      <c r="GO9" s="111"/>
      <c r="GP9" s="111"/>
      <c r="GQ9" s="111"/>
      <c r="GR9" s="111"/>
      <c r="GS9" s="111"/>
      <c r="GT9" s="111"/>
      <c r="GU9" s="111"/>
      <c r="GV9" s="111"/>
      <c r="GW9" s="111"/>
      <c r="GX9" s="111"/>
      <c r="GY9" s="111"/>
      <c r="GZ9" s="111"/>
      <c r="HA9" s="111"/>
      <c r="HB9" s="111"/>
      <c r="HC9" s="111"/>
      <c r="HD9" s="111"/>
      <c r="HE9" s="111"/>
      <c r="HF9" s="111"/>
      <c r="HG9" s="111"/>
      <c r="HH9" s="111"/>
      <c r="HI9" s="111"/>
      <c r="HJ9" s="111"/>
      <c r="HK9" s="111"/>
      <c r="HL9" s="111"/>
      <c r="HM9" s="111"/>
      <c r="HN9" s="111"/>
      <c r="HO9" s="111"/>
    </row>
    <row r="10" spans="1:224" ht="57" customHeight="1" outlineLevel="1" x14ac:dyDescent="0.25">
      <c r="A10" s="1"/>
      <c r="B10" s="1"/>
      <c r="C10" s="151" t="s">
        <v>713</v>
      </c>
      <c r="D10" s="152">
        <v>21283391</v>
      </c>
      <c r="E10" s="152">
        <v>7669492.1200000001</v>
      </c>
      <c r="F10" s="152">
        <v>9308837.6500000004</v>
      </c>
      <c r="G10" s="152">
        <v>21283391</v>
      </c>
      <c r="H10" s="152">
        <v>159702700</v>
      </c>
      <c r="I10" s="152">
        <v>152713927.45116919</v>
      </c>
      <c r="J10" s="152">
        <v>254324683.14116919</v>
      </c>
      <c r="K10" s="152">
        <v>162022765.1011692</v>
      </c>
      <c r="L10" s="152">
        <v>251059346.69</v>
      </c>
      <c r="M10" s="152">
        <v>7669492.1200000001</v>
      </c>
      <c r="N10" s="152">
        <v>159702700</v>
      </c>
      <c r="O10" s="153">
        <v>57669492.119999997</v>
      </c>
      <c r="P10" s="111"/>
      <c r="Q10" s="111"/>
      <c r="R10" s="111"/>
      <c r="S10" s="111"/>
      <c r="T10" s="111"/>
      <c r="U10" s="111"/>
      <c r="V10" s="111"/>
      <c r="W10" s="111"/>
      <c r="X10" s="111"/>
      <c r="Y10" s="111"/>
      <c r="Z10" s="111"/>
      <c r="AA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c r="DN10" s="111"/>
      <c r="DO10" s="111"/>
      <c r="DP10" s="111"/>
      <c r="DQ10" s="111"/>
      <c r="DR10" s="111"/>
      <c r="DS10" s="111"/>
      <c r="DT10" s="111"/>
      <c r="DU10" s="111"/>
      <c r="DV10" s="111"/>
      <c r="DW10" s="111"/>
      <c r="DX10" s="111"/>
      <c r="DY10" s="111"/>
      <c r="DZ10" s="111"/>
      <c r="EA10" s="111"/>
      <c r="EB10" s="111"/>
      <c r="EC10" s="111"/>
      <c r="ED10" s="111"/>
      <c r="EE10" s="111"/>
      <c r="EF10" s="111"/>
      <c r="EG10" s="111"/>
      <c r="EH10" s="111"/>
      <c r="EI10" s="111"/>
      <c r="EJ10" s="111"/>
      <c r="EK10" s="111"/>
      <c r="EL10" s="111"/>
      <c r="EM10" s="111"/>
      <c r="EN10" s="111"/>
      <c r="EO10" s="111"/>
      <c r="EP10" s="111"/>
      <c r="EQ10" s="111"/>
      <c r="ER10" s="111"/>
      <c r="ES10" s="111"/>
      <c r="ET10" s="111"/>
      <c r="EU10" s="111"/>
      <c r="EV10" s="111"/>
      <c r="EW10" s="111"/>
      <c r="EX10" s="111"/>
      <c r="EY10" s="111"/>
      <c r="EZ10" s="111"/>
      <c r="FA10" s="111"/>
      <c r="FB10" s="111"/>
      <c r="FC10" s="111"/>
      <c r="FD10" s="111"/>
      <c r="FE10" s="111"/>
      <c r="FF10" s="111"/>
      <c r="FG10" s="111"/>
      <c r="FH10" s="111"/>
      <c r="FI10" s="111"/>
      <c r="FJ10" s="111"/>
      <c r="FK10" s="111"/>
      <c r="FL10" s="111"/>
      <c r="FM10" s="111"/>
      <c r="FN10" s="111"/>
      <c r="FO10" s="111"/>
      <c r="FP10" s="111"/>
      <c r="FQ10" s="111"/>
      <c r="FR10" s="111"/>
      <c r="FS10" s="111"/>
      <c r="FT10" s="111"/>
      <c r="FU10" s="111"/>
      <c r="FV10" s="111"/>
      <c r="FW10" s="111"/>
      <c r="FX10" s="111"/>
      <c r="FY10" s="111"/>
      <c r="FZ10" s="111"/>
      <c r="GA10" s="111"/>
      <c r="GB10" s="111"/>
      <c r="GC10" s="111"/>
      <c r="GD10" s="111"/>
      <c r="GE10" s="111"/>
      <c r="GF10" s="111"/>
      <c r="GG10" s="111"/>
      <c r="GH10" s="111"/>
      <c r="GI10" s="111"/>
      <c r="GJ10" s="111"/>
      <c r="GK10" s="111"/>
      <c r="GL10" s="111"/>
      <c r="GM10" s="111"/>
      <c r="GN10" s="111"/>
      <c r="GO10" s="111"/>
      <c r="GP10" s="111"/>
      <c r="GQ10" s="111"/>
      <c r="GR10" s="111"/>
      <c r="GS10" s="111"/>
      <c r="GT10" s="111"/>
      <c r="GU10" s="111"/>
      <c r="GV10" s="111"/>
      <c r="GW10" s="111"/>
      <c r="GX10" s="111"/>
      <c r="GY10" s="111"/>
      <c r="GZ10" s="111"/>
      <c r="HA10" s="111"/>
      <c r="HB10" s="111"/>
      <c r="HC10" s="111"/>
      <c r="HD10" s="111"/>
      <c r="HE10" s="111"/>
      <c r="HF10" s="111"/>
      <c r="HG10" s="111"/>
      <c r="HH10" s="111"/>
      <c r="HI10" s="111"/>
      <c r="HJ10" s="111"/>
      <c r="HK10" s="111"/>
      <c r="HL10" s="111"/>
      <c r="HM10" s="111"/>
      <c r="HN10" s="111"/>
      <c r="HO10" s="111"/>
    </row>
    <row r="11" spans="1:224" ht="57" customHeight="1" outlineLevel="1" x14ac:dyDescent="0.25">
      <c r="A11" s="1"/>
      <c r="B11" s="1"/>
      <c r="C11" s="154" t="s">
        <v>714</v>
      </c>
      <c r="D11" s="155">
        <v>406122087.77999997</v>
      </c>
      <c r="E11" s="155">
        <v>0</v>
      </c>
      <c r="F11" s="155">
        <v>11029900</v>
      </c>
      <c r="G11" s="155">
        <v>0</v>
      </c>
      <c r="H11" s="155">
        <v>130061958.34999999</v>
      </c>
      <c r="I11" s="155">
        <v>25072902.338376891</v>
      </c>
      <c r="J11" s="155">
        <v>25072902.338376891</v>
      </c>
      <c r="K11" s="155">
        <v>442224890.11837691</v>
      </c>
      <c r="L11" s="155">
        <v>536184046.13</v>
      </c>
      <c r="M11" s="155">
        <v>0</v>
      </c>
      <c r="N11" s="155">
        <v>130061958.34999999</v>
      </c>
      <c r="O11" s="156">
        <v>0</v>
      </c>
      <c r="P11" s="111"/>
      <c r="Q11" s="111"/>
      <c r="R11" s="111"/>
      <c r="S11" s="111"/>
      <c r="T11" s="111"/>
      <c r="U11" s="111"/>
      <c r="V11" s="111"/>
      <c r="W11" s="111"/>
      <c r="X11" s="111"/>
      <c r="Y11" s="111"/>
      <c r="Z11" s="111"/>
      <c r="AA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c r="DN11" s="111"/>
      <c r="DO11" s="111"/>
      <c r="DP11" s="111"/>
      <c r="DQ11" s="111"/>
      <c r="DR11" s="111"/>
      <c r="DS11" s="111"/>
      <c r="DT11" s="111"/>
      <c r="DU11" s="111"/>
      <c r="DV11" s="111"/>
      <c r="DW11" s="111"/>
      <c r="DX11" s="111"/>
      <c r="DY11" s="111"/>
      <c r="DZ11" s="111"/>
      <c r="EA11" s="111"/>
      <c r="EB11" s="111"/>
      <c r="EC11" s="111"/>
      <c r="ED11" s="111"/>
      <c r="EE11" s="111"/>
      <c r="EF11" s="111"/>
      <c r="EG11" s="111"/>
      <c r="EH11" s="111"/>
      <c r="EI11" s="111"/>
      <c r="EJ11" s="111"/>
      <c r="EK11" s="111"/>
      <c r="EL11" s="111"/>
      <c r="EM11" s="111"/>
      <c r="EN11" s="111"/>
      <c r="EO11" s="111"/>
      <c r="EP11" s="111"/>
      <c r="EQ11" s="111"/>
      <c r="ER11" s="111"/>
      <c r="ES11" s="111"/>
      <c r="ET11" s="111"/>
      <c r="EU11" s="111"/>
      <c r="EV11" s="111"/>
      <c r="EW11" s="111"/>
      <c r="EX11" s="111"/>
      <c r="EY11" s="111"/>
      <c r="EZ11" s="111"/>
      <c r="FA11" s="111"/>
      <c r="FB11" s="111"/>
      <c r="FC11" s="111"/>
      <c r="FD11" s="111"/>
      <c r="FE11" s="111"/>
      <c r="FF11" s="111"/>
      <c r="FG11" s="111"/>
      <c r="FH11" s="111"/>
      <c r="FI11" s="111"/>
      <c r="FJ11" s="111"/>
      <c r="FK11" s="111"/>
      <c r="FL11" s="111"/>
      <c r="FM11" s="111"/>
      <c r="FN11" s="111"/>
      <c r="FO11" s="111"/>
      <c r="FP11" s="111"/>
      <c r="FQ11" s="111"/>
      <c r="FR11" s="111"/>
      <c r="FS11" s="111"/>
      <c r="FT11" s="111"/>
      <c r="FU11" s="111"/>
      <c r="FV11" s="111"/>
      <c r="FW11" s="111"/>
      <c r="FX11" s="111"/>
      <c r="FY11" s="111"/>
      <c r="FZ11" s="111"/>
      <c r="GA11" s="111"/>
      <c r="GB11" s="111"/>
      <c r="GC11" s="111"/>
      <c r="GD11" s="111"/>
      <c r="GE11" s="111"/>
      <c r="GF11" s="111"/>
      <c r="GG11" s="111"/>
      <c r="GH11" s="111"/>
      <c r="GI11" s="111"/>
      <c r="GJ11" s="111"/>
      <c r="GK11" s="111"/>
      <c r="GL11" s="111"/>
      <c r="GM11" s="111"/>
      <c r="GN11" s="111"/>
      <c r="GO11" s="111"/>
      <c r="GP11" s="111"/>
      <c r="GQ11" s="111"/>
      <c r="GR11" s="111"/>
      <c r="GS11" s="111"/>
      <c r="GT11" s="111"/>
      <c r="GU11" s="111"/>
      <c r="GV11" s="111"/>
      <c r="GW11" s="111"/>
      <c r="GX11" s="111"/>
      <c r="GY11" s="111"/>
      <c r="GZ11" s="111"/>
      <c r="HA11" s="111"/>
      <c r="HB11" s="111"/>
      <c r="HC11" s="111"/>
      <c r="HD11" s="111"/>
      <c r="HE11" s="111"/>
      <c r="HF11" s="111"/>
      <c r="HG11" s="111"/>
      <c r="HH11" s="111"/>
      <c r="HI11" s="111"/>
      <c r="HJ11" s="111"/>
      <c r="HK11" s="111"/>
      <c r="HL11" s="111"/>
      <c r="HM11" s="111"/>
      <c r="HN11" s="111"/>
      <c r="HO11" s="111"/>
    </row>
    <row r="12" spans="1:224" ht="57" customHeight="1" outlineLevel="1" x14ac:dyDescent="0.25">
      <c r="A12" s="1"/>
      <c r="B12" s="1"/>
      <c r="C12" s="151" t="s">
        <v>715</v>
      </c>
      <c r="D12" s="152">
        <v>492258884.67999995</v>
      </c>
      <c r="E12" s="152">
        <v>0</v>
      </c>
      <c r="F12" s="152">
        <v>51078095.350000001</v>
      </c>
      <c r="G12" s="152">
        <v>0</v>
      </c>
      <c r="H12" s="152">
        <v>540802439.60000002</v>
      </c>
      <c r="I12" s="152">
        <v>0</v>
      </c>
      <c r="J12" s="152">
        <v>183394524</v>
      </c>
      <c r="K12" s="152">
        <v>543336980.02999997</v>
      </c>
      <c r="L12" s="152">
        <v>1087789978.6800001</v>
      </c>
      <c r="M12" s="152">
        <v>0</v>
      </c>
      <c r="N12" s="152">
        <v>540802439.60000002</v>
      </c>
      <c r="O12" s="153">
        <v>0</v>
      </c>
      <c r="P12" s="111"/>
      <c r="Q12" s="111"/>
      <c r="R12" s="111"/>
      <c r="S12" s="111"/>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c r="DN12" s="111"/>
      <c r="DO12" s="111"/>
      <c r="DP12" s="111"/>
      <c r="DQ12" s="111"/>
      <c r="DR12" s="111"/>
      <c r="DS12" s="111"/>
      <c r="DT12" s="111"/>
      <c r="DU12" s="111"/>
      <c r="DV12" s="111"/>
      <c r="DW12" s="111"/>
      <c r="DX12" s="111"/>
      <c r="DY12" s="111"/>
      <c r="DZ12" s="111"/>
      <c r="EA12" s="111"/>
      <c r="EB12" s="111"/>
      <c r="EC12" s="111"/>
      <c r="ED12" s="111"/>
      <c r="EE12" s="111"/>
      <c r="EF12" s="111"/>
      <c r="EG12" s="111"/>
      <c r="EH12" s="111"/>
      <c r="EI12" s="111"/>
      <c r="EJ12" s="111"/>
      <c r="EK12" s="111"/>
      <c r="EL12" s="111"/>
      <c r="EM12" s="111"/>
      <c r="EN12" s="111"/>
      <c r="EO12" s="111"/>
      <c r="EP12" s="111"/>
      <c r="EQ12" s="111"/>
      <c r="ER12" s="111"/>
      <c r="ES12" s="111"/>
      <c r="ET12" s="111"/>
      <c r="EU12" s="111"/>
      <c r="EV12" s="111"/>
      <c r="EW12" s="111"/>
      <c r="EX12" s="111"/>
      <c r="EY12" s="111"/>
      <c r="EZ12" s="111"/>
      <c r="FA12" s="111"/>
      <c r="FB12" s="111"/>
      <c r="FC12" s="111"/>
      <c r="FD12" s="111"/>
      <c r="FE12" s="111"/>
      <c r="FF12" s="111"/>
      <c r="FG12" s="111"/>
      <c r="FH12" s="111"/>
      <c r="FI12" s="111"/>
      <c r="FJ12" s="111"/>
      <c r="FK12" s="111"/>
      <c r="FL12" s="111"/>
      <c r="FM12" s="111"/>
      <c r="FN12" s="111"/>
      <c r="FO12" s="111"/>
      <c r="FP12" s="111"/>
      <c r="FQ12" s="111"/>
      <c r="FR12" s="111"/>
      <c r="FS12" s="111"/>
      <c r="FT12" s="111"/>
      <c r="FU12" s="111"/>
      <c r="FV12" s="111"/>
      <c r="FW12" s="111"/>
      <c r="FX12" s="111"/>
      <c r="FY12" s="111"/>
      <c r="FZ12" s="111"/>
      <c r="GA12" s="111"/>
      <c r="GB12" s="111"/>
      <c r="GC12" s="111"/>
      <c r="GD12" s="111"/>
      <c r="GE12" s="111"/>
      <c r="GF12" s="111"/>
      <c r="GG12" s="111"/>
      <c r="GH12" s="111"/>
      <c r="GI12" s="111"/>
      <c r="GJ12" s="111"/>
      <c r="GK12" s="111"/>
      <c r="GL12" s="111"/>
      <c r="GM12" s="111"/>
      <c r="GN12" s="111"/>
      <c r="GO12" s="111"/>
      <c r="GP12" s="111"/>
      <c r="GQ12" s="111"/>
      <c r="GR12" s="111"/>
      <c r="GS12" s="111"/>
      <c r="GT12" s="111"/>
      <c r="GU12" s="111"/>
      <c r="GV12" s="111"/>
      <c r="GW12" s="111"/>
      <c r="GX12" s="111"/>
      <c r="GY12" s="111"/>
      <c r="GZ12" s="111"/>
      <c r="HA12" s="111"/>
      <c r="HB12" s="111"/>
      <c r="HC12" s="111"/>
      <c r="HD12" s="111"/>
      <c r="HE12" s="111"/>
      <c r="HF12" s="111"/>
      <c r="HG12" s="111"/>
      <c r="HH12" s="111"/>
      <c r="HI12" s="111"/>
      <c r="HJ12" s="111"/>
      <c r="HK12" s="111"/>
      <c r="HL12" s="111"/>
      <c r="HM12" s="111"/>
      <c r="HN12" s="111"/>
      <c r="HO12" s="111"/>
    </row>
    <row r="13" spans="1:224" ht="57" customHeight="1" outlineLevel="1" x14ac:dyDescent="0.25">
      <c r="A13" s="1"/>
      <c r="B13" s="1"/>
      <c r="C13" s="154" t="s">
        <v>716</v>
      </c>
      <c r="D13" s="155">
        <v>1388500000</v>
      </c>
      <c r="E13" s="155">
        <v>0</v>
      </c>
      <c r="F13" s="155">
        <v>0</v>
      </c>
      <c r="G13" s="155">
        <v>0</v>
      </c>
      <c r="H13" s="155">
        <v>710928476.15112495</v>
      </c>
      <c r="I13" s="155">
        <v>0</v>
      </c>
      <c r="J13" s="155">
        <v>173463321.17000002</v>
      </c>
      <c r="K13" s="155">
        <v>1388500000</v>
      </c>
      <c r="L13" s="155">
        <v>1918943298.7315903</v>
      </c>
      <c r="M13" s="155">
        <v>0</v>
      </c>
      <c r="N13" s="155">
        <v>710928476.15112495</v>
      </c>
      <c r="O13" s="156">
        <v>0</v>
      </c>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111"/>
      <c r="EN13" s="111"/>
      <c r="EO13" s="111"/>
      <c r="EP13" s="111"/>
      <c r="EQ13" s="111"/>
      <c r="ER13" s="111"/>
      <c r="ES13" s="111"/>
      <c r="ET13" s="111"/>
      <c r="EU13" s="111"/>
      <c r="EV13" s="111"/>
      <c r="EW13" s="111"/>
      <c r="EX13" s="111"/>
      <c r="EY13" s="111"/>
      <c r="EZ13" s="111"/>
      <c r="FA13" s="111"/>
      <c r="FB13" s="111"/>
      <c r="FC13" s="111"/>
      <c r="FD13" s="111"/>
      <c r="FE13" s="111"/>
      <c r="FF13" s="111"/>
      <c r="FG13" s="111"/>
      <c r="FH13" s="111"/>
      <c r="FI13" s="111"/>
      <c r="FJ13" s="111"/>
      <c r="FK13" s="111"/>
      <c r="FL13" s="111"/>
      <c r="FM13" s="111"/>
      <c r="FN13" s="111"/>
      <c r="FO13" s="111"/>
      <c r="FP13" s="111"/>
      <c r="FQ13" s="111"/>
      <c r="FR13" s="111"/>
      <c r="FS13" s="111"/>
      <c r="FT13" s="111"/>
      <c r="FU13" s="111"/>
      <c r="FV13" s="111"/>
      <c r="FW13" s="111"/>
      <c r="FX13" s="111"/>
      <c r="FY13" s="111"/>
      <c r="FZ13" s="111"/>
      <c r="GA13" s="111"/>
      <c r="GB13" s="111"/>
      <c r="GC13" s="111"/>
      <c r="GD13" s="111"/>
      <c r="GE13" s="111"/>
      <c r="GF13" s="111"/>
      <c r="GG13" s="111"/>
      <c r="GH13" s="111"/>
      <c r="GI13" s="111"/>
      <c r="GJ13" s="111"/>
      <c r="GK13" s="111"/>
      <c r="GL13" s="111"/>
      <c r="GM13" s="111"/>
      <c r="GN13" s="111"/>
      <c r="GO13" s="111"/>
      <c r="GP13" s="111"/>
      <c r="GQ13" s="111"/>
      <c r="GR13" s="111"/>
      <c r="GS13" s="111"/>
      <c r="GT13" s="111"/>
      <c r="GU13" s="111"/>
      <c r="GV13" s="111"/>
      <c r="GW13" s="111"/>
      <c r="GX13" s="111"/>
      <c r="GY13" s="111"/>
      <c r="GZ13" s="111"/>
      <c r="HA13" s="111"/>
      <c r="HB13" s="111"/>
      <c r="HC13" s="111"/>
      <c r="HD13" s="111"/>
      <c r="HE13" s="111"/>
      <c r="HF13" s="111"/>
      <c r="HG13" s="111"/>
      <c r="HH13" s="111"/>
      <c r="HI13" s="111"/>
      <c r="HJ13" s="111"/>
      <c r="HK13" s="111"/>
      <c r="HL13" s="111"/>
      <c r="HM13" s="111"/>
      <c r="HN13" s="111"/>
      <c r="HO13" s="111"/>
    </row>
    <row r="14" spans="1:224" ht="87.6" customHeight="1" x14ac:dyDescent="0.25">
      <c r="A14" s="1"/>
      <c r="B14" s="1"/>
      <c r="C14" s="157" t="s">
        <v>562</v>
      </c>
      <c r="D14" s="158"/>
      <c r="E14" s="158"/>
      <c r="F14" s="158"/>
      <c r="G14" s="158"/>
      <c r="H14" s="158"/>
      <c r="I14" s="158"/>
      <c r="J14" s="158"/>
      <c r="K14" s="158"/>
      <c r="L14" s="158"/>
      <c r="M14" s="158"/>
      <c r="N14" s="158"/>
      <c r="O14" s="158"/>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1"/>
      <c r="DY14" s="111"/>
      <c r="DZ14" s="111"/>
      <c r="EA14" s="111"/>
      <c r="EB14" s="111"/>
      <c r="EC14" s="111"/>
      <c r="ED14" s="111"/>
      <c r="EE14" s="111"/>
      <c r="EF14" s="111"/>
      <c r="EG14" s="111"/>
      <c r="EH14" s="111"/>
      <c r="EI14" s="111"/>
      <c r="EJ14" s="111"/>
      <c r="EK14" s="111"/>
      <c r="EL14" s="111"/>
      <c r="EM14" s="111"/>
      <c r="EN14" s="111"/>
      <c r="EO14" s="111"/>
      <c r="EP14" s="111"/>
      <c r="EQ14" s="111"/>
      <c r="ER14" s="111"/>
      <c r="ES14" s="111"/>
      <c r="ET14" s="111"/>
      <c r="EU14" s="111"/>
      <c r="EV14" s="111"/>
      <c r="EW14" s="111"/>
      <c r="EX14" s="111"/>
      <c r="EY14" s="111"/>
      <c r="EZ14" s="111"/>
      <c r="FA14" s="111"/>
      <c r="FB14" s="111"/>
      <c r="FC14" s="111"/>
      <c r="FD14" s="111"/>
      <c r="FE14" s="111"/>
      <c r="FF14" s="111"/>
      <c r="FG14" s="111"/>
      <c r="FH14" s="111"/>
      <c r="FI14" s="111"/>
      <c r="FJ14" s="111"/>
      <c r="FK14" s="111"/>
      <c r="FL14" s="111"/>
      <c r="FM14" s="111"/>
      <c r="FN14" s="111"/>
      <c r="FO14" s="111"/>
      <c r="FP14" s="111"/>
      <c r="FQ14" s="111"/>
      <c r="FR14" s="111"/>
      <c r="FS14" s="111"/>
      <c r="FT14" s="111"/>
      <c r="FU14" s="111"/>
      <c r="FV14" s="111"/>
      <c r="FW14" s="111"/>
      <c r="FX14" s="111"/>
      <c r="FY14" s="111"/>
      <c r="FZ14" s="111"/>
      <c r="GA14" s="111"/>
      <c r="GB14" s="111"/>
      <c r="GC14" s="111"/>
      <c r="GD14" s="111"/>
      <c r="GE14" s="111"/>
      <c r="GF14" s="111"/>
      <c r="GG14" s="111"/>
      <c r="GH14" s="111"/>
      <c r="GI14" s="111"/>
      <c r="GJ14" s="111"/>
      <c r="GK14" s="111"/>
      <c r="GL14" s="111"/>
      <c r="GM14" s="111"/>
      <c r="GN14" s="111"/>
      <c r="GO14" s="111"/>
      <c r="GP14" s="111"/>
      <c r="GQ14" s="111"/>
      <c r="GR14" s="111"/>
      <c r="GS14" s="111"/>
      <c r="GT14" s="111"/>
      <c r="GU14" s="111"/>
      <c r="GV14" s="111"/>
      <c r="GW14" s="111"/>
      <c r="GX14" s="111"/>
      <c r="GY14" s="111"/>
      <c r="GZ14" s="111"/>
      <c r="HA14" s="111"/>
      <c r="HB14" s="111"/>
      <c r="HC14" s="111"/>
      <c r="HD14" s="111"/>
      <c r="HE14" s="111"/>
      <c r="HF14" s="111"/>
      <c r="HG14" s="111"/>
      <c r="HH14" s="111"/>
      <c r="HI14" s="111"/>
      <c r="HJ14" s="111"/>
      <c r="HK14" s="111"/>
      <c r="HL14" s="111"/>
      <c r="HM14" s="111"/>
      <c r="HN14" s="111"/>
      <c r="HO14" s="111"/>
    </row>
    <row r="15" spans="1:224" ht="69.95" customHeight="1" x14ac:dyDescent="0.25">
      <c r="A15" s="1"/>
      <c r="B15" s="1"/>
      <c r="C15" s="159" t="s">
        <v>210</v>
      </c>
      <c r="D15" s="160"/>
      <c r="E15" s="160"/>
      <c r="F15" s="160"/>
      <c r="G15" s="160"/>
      <c r="H15" s="160">
        <v>1</v>
      </c>
      <c r="I15" s="160"/>
      <c r="J15" s="160"/>
      <c r="K15" s="160"/>
      <c r="L15" s="160">
        <v>1</v>
      </c>
      <c r="M15" s="160"/>
      <c r="N15" s="160">
        <v>1</v>
      </c>
      <c r="O15" s="160"/>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row>
    <row r="16" spans="1:224" ht="69.95" customHeight="1" x14ac:dyDescent="0.25">
      <c r="A16" s="1"/>
      <c r="B16" s="1"/>
      <c r="C16" s="157" t="s">
        <v>538</v>
      </c>
      <c r="D16" s="158"/>
      <c r="E16" s="158"/>
      <c r="F16" s="158"/>
      <c r="G16" s="158"/>
      <c r="H16" s="158"/>
      <c r="I16" s="158"/>
      <c r="J16" s="158"/>
      <c r="K16" s="161"/>
      <c r="L16" s="158"/>
      <c r="M16" s="158"/>
      <c r="N16" s="158"/>
      <c r="O16" s="158"/>
      <c r="P16" s="1"/>
      <c r="Q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row>
    <row r="17" spans="1:231" ht="69.95" customHeight="1" x14ac:dyDescent="0.25">
      <c r="A17" s="1"/>
      <c r="B17" s="1"/>
      <c r="C17" s="159" t="s">
        <v>549</v>
      </c>
      <c r="D17" s="160"/>
      <c r="E17" s="160"/>
      <c r="F17" s="160"/>
      <c r="G17" s="160"/>
      <c r="H17" s="160"/>
      <c r="I17" s="160"/>
      <c r="J17" s="160"/>
      <c r="K17" s="160"/>
      <c r="L17" s="160"/>
      <c r="M17" s="160"/>
      <c r="N17" s="160"/>
      <c r="O17" s="160">
        <v>1</v>
      </c>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row>
    <row r="18" spans="1:231" ht="69.95" customHeight="1" x14ac:dyDescent="0.25">
      <c r="A18" s="1"/>
      <c r="B18" s="1"/>
      <c r="C18" s="157" t="s">
        <v>205</v>
      </c>
      <c r="D18" s="158"/>
      <c r="E18" s="158"/>
      <c r="F18" s="158"/>
      <c r="G18" s="158"/>
      <c r="H18" s="158"/>
      <c r="I18" s="158"/>
      <c r="J18" s="158"/>
      <c r="K18" s="158"/>
      <c r="L18" s="158"/>
      <c r="M18" s="158"/>
      <c r="N18" s="158"/>
      <c r="O18" s="158"/>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row>
    <row r="19" spans="1:231" ht="69.95" customHeight="1" x14ac:dyDescent="0.25">
      <c r="A19" s="1"/>
      <c r="B19" s="1"/>
      <c r="C19" s="159" t="s">
        <v>717</v>
      </c>
      <c r="D19" s="160"/>
      <c r="E19" s="160"/>
      <c r="F19" s="160"/>
      <c r="G19" s="160"/>
      <c r="H19" s="160"/>
      <c r="I19" s="160"/>
      <c r="J19" s="160">
        <v>1</v>
      </c>
      <c r="K19" s="160"/>
      <c r="L19" s="160"/>
      <c r="M19" s="160"/>
      <c r="N19" s="160"/>
      <c r="O19" s="160"/>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row>
    <row r="20" spans="1:231" ht="69.95" customHeight="1" x14ac:dyDescent="0.25">
      <c r="A20" s="1"/>
      <c r="B20" s="1"/>
      <c r="C20" s="157" t="s">
        <v>202</v>
      </c>
      <c r="D20" s="158"/>
      <c r="E20" s="158"/>
      <c r="F20" s="158"/>
      <c r="G20" s="158"/>
      <c r="H20" s="158"/>
      <c r="I20" s="158"/>
      <c r="J20" s="158"/>
      <c r="K20" s="158"/>
      <c r="L20" s="158"/>
      <c r="M20" s="158"/>
      <c r="N20" s="158"/>
      <c r="O20" s="158"/>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row>
    <row r="21" spans="1:231" ht="69.95" customHeight="1" x14ac:dyDescent="0.25">
      <c r="A21" s="1"/>
      <c r="B21" s="1"/>
      <c r="C21" s="159" t="s">
        <v>239</v>
      </c>
      <c r="D21" s="162">
        <v>1</v>
      </c>
      <c r="E21" s="162"/>
      <c r="F21" s="162"/>
      <c r="G21" s="162"/>
      <c r="H21" s="162"/>
      <c r="I21" s="162"/>
      <c r="J21" s="162"/>
      <c r="K21" s="162">
        <v>1</v>
      </c>
      <c r="L21" s="162">
        <v>1</v>
      </c>
      <c r="M21" s="162"/>
      <c r="N21" s="162"/>
      <c r="O21" s="162"/>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row>
    <row r="22" spans="1:231" ht="69.95" customHeight="1" x14ac:dyDescent="0.25">
      <c r="A22" s="1"/>
      <c r="B22" s="1"/>
      <c r="C22" s="157" t="s">
        <v>552</v>
      </c>
      <c r="D22" s="158"/>
      <c r="E22" s="158"/>
      <c r="F22" s="158"/>
      <c r="G22" s="158"/>
      <c r="H22" s="158"/>
      <c r="I22" s="158"/>
      <c r="J22" s="158"/>
      <c r="K22" s="158"/>
      <c r="L22" s="158"/>
      <c r="M22" s="158"/>
      <c r="N22" s="158"/>
      <c r="O22" s="158"/>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row>
    <row r="23" spans="1:231" ht="69.95" customHeight="1" x14ac:dyDescent="0.25">
      <c r="A23" s="1"/>
      <c r="B23" s="1"/>
      <c r="C23" s="159" t="s">
        <v>583</v>
      </c>
      <c r="D23" s="162"/>
      <c r="E23" s="162"/>
      <c r="F23" s="162"/>
      <c r="G23" s="162">
        <v>1</v>
      </c>
      <c r="H23" s="162"/>
      <c r="I23" s="162"/>
      <c r="J23" s="162"/>
      <c r="K23" s="162">
        <v>1</v>
      </c>
      <c r="L23" s="162"/>
      <c r="M23" s="162"/>
      <c r="N23" s="162"/>
      <c r="O23" s="162"/>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row>
    <row r="24" spans="1:231" ht="69.95" customHeight="1" x14ac:dyDescent="0.25">
      <c r="A24" s="1"/>
      <c r="B24" s="1"/>
      <c r="C24" s="157" t="s">
        <v>534</v>
      </c>
      <c r="D24" s="158"/>
      <c r="E24" s="158"/>
      <c r="F24" s="158"/>
      <c r="G24" s="158"/>
      <c r="H24" s="158"/>
      <c r="I24" s="158"/>
      <c r="J24" s="158"/>
      <c r="K24" s="158"/>
      <c r="L24" s="158"/>
      <c r="M24" s="158"/>
      <c r="N24" s="158"/>
      <c r="O24" s="158"/>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row>
    <row r="25" spans="1:23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row>
    <row r="26" spans="1:231" ht="21" x14ac:dyDescent="0.35">
      <c r="A26" s="1"/>
      <c r="B26" s="1"/>
      <c r="C26" s="163" t="s">
        <v>721</v>
      </c>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row>
    <row r="27" spans="1:231" ht="21" x14ac:dyDescent="0.35">
      <c r="A27" s="1"/>
      <c r="B27" s="1"/>
      <c r="C27" s="163" t="s">
        <v>722</v>
      </c>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row>
    <row r="28" spans="1:23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row>
    <row r="29" spans="1:23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row>
    <row r="30" spans="1:23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row>
    <row r="31" spans="1:23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row>
    <row r="32" spans="1:23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row>
    <row r="33" spans="1:23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row>
    <row r="34" spans="1:23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row>
    <row r="35" spans="1:23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row>
    <row r="36" spans="1:23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row>
    <row r="37" spans="1:23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row>
    <row r="38" spans="1:23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row>
    <row r="39" spans="1:23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row>
    <row r="40" spans="1:23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row>
    <row r="41" spans="1:23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row>
    <row r="42" spans="1:23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row>
    <row r="43" spans="1:23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row>
    <row r="44" spans="1:23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row>
    <row r="45" spans="1:23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row>
    <row r="46" spans="1:23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row>
    <row r="47" spans="1:23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row>
    <row r="48" spans="1:23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row>
    <row r="49" spans="1:23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row>
    <row r="50" spans="1:23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row>
    <row r="51" spans="1:23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row>
    <row r="52" spans="1:23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row>
    <row r="53" spans="1:23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row>
    <row r="54" spans="1:23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row>
    <row r="55" spans="1:23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row>
    <row r="56" spans="1:23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row>
    <row r="57" spans="1:23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row>
    <row r="58" spans="1:23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row>
    <row r="59" spans="1:23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row>
    <row r="60" spans="1:23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row>
    <row r="61" spans="1:23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row>
    <row r="62" spans="1:23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row>
    <row r="63" spans="1:23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row>
    <row r="64" spans="1:23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row>
    <row r="65" spans="1:23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row>
    <row r="66" spans="1:23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row>
    <row r="67" spans="1:23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row>
    <row r="68" spans="1:23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row>
    <row r="69" spans="1:23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row>
    <row r="70" spans="1:23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row>
    <row r="71" spans="1:23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row>
    <row r="72" spans="1:23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row>
    <row r="73" spans="1:23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row>
    <row r="74" spans="1:23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row>
    <row r="75" spans="1:23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row>
    <row r="76" spans="1:23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row>
    <row r="77" spans="1:23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row>
    <row r="78" spans="1:23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row>
    <row r="79" spans="1:23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row>
    <row r="80" spans="1:23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row>
    <row r="81" spans="1:23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row>
    <row r="82" spans="1:23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row>
    <row r="83" spans="1:23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row>
    <row r="84" spans="1:23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row>
    <row r="85" spans="1:23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row>
    <row r="86" spans="1:23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row>
    <row r="87" spans="1:23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row>
    <row r="88" spans="1:23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row>
    <row r="89" spans="1:23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row>
    <row r="90" spans="1:23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row>
    <row r="91" spans="1:23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row>
    <row r="92" spans="1:23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row>
    <row r="93" spans="1:23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row>
    <row r="94" spans="1:23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row>
    <row r="95" spans="1:23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row>
    <row r="96" spans="1:23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row>
    <row r="97" spans="1:23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row>
    <row r="98" spans="1:23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row>
    <row r="99" spans="1:23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row>
    <row r="100" spans="1:23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row>
    <row r="101" spans="1:23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row>
    <row r="102" spans="1:23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row>
    <row r="103" spans="1:23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row>
    <row r="104" spans="1:23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row>
    <row r="105" spans="1:23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row>
    <row r="106" spans="1:23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row>
    <row r="107" spans="1:23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row>
    <row r="108" spans="1:23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row>
    <row r="109" spans="1:23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row>
    <row r="110" spans="1:23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row>
    <row r="111" spans="1:23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row>
    <row r="112" spans="1:23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row>
    <row r="113" spans="1:23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row>
    <row r="114" spans="1:23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row>
    <row r="115" spans="1:23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row>
    <row r="116" spans="1:23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row>
    <row r="117" spans="1:23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row>
    <row r="118" spans="1:23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row>
    <row r="119" spans="1:23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row>
    <row r="120" spans="1:23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row>
    <row r="121" spans="1:23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row>
    <row r="122" spans="1:23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row>
    <row r="123" spans="1:23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row>
    <row r="124" spans="1:23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row>
    <row r="125" spans="1:23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row>
    <row r="126" spans="1:23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row>
    <row r="127" spans="1:23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row>
    <row r="128" spans="1:23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row>
    <row r="129" spans="1:23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row>
    <row r="130" spans="1:23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row>
    <row r="131" spans="1:23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row>
    <row r="132" spans="1:23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row>
    <row r="133" spans="1:23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row>
    <row r="134" spans="1:23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row>
    <row r="135" spans="1:23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row>
    <row r="136" spans="1:23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row>
    <row r="137" spans="1:23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row>
    <row r="138" spans="1:23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row>
    <row r="139" spans="1:23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row>
    <row r="140" spans="1:23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row>
    <row r="141" spans="1:23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row>
    <row r="142" spans="1:23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row>
    <row r="143" spans="1:23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row>
    <row r="144" spans="1:23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row>
    <row r="145" spans="1:23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row>
    <row r="146" spans="1:23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row>
    <row r="147" spans="1:23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row>
    <row r="148" spans="1:23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row>
    <row r="149" spans="1:23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row>
    <row r="150" spans="1:23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row>
    <row r="151" spans="1:23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row>
    <row r="152" spans="1:23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row>
    <row r="153" spans="1:23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row>
    <row r="154" spans="1:23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row>
    <row r="155" spans="1:23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row>
    <row r="156" spans="1:23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row>
    <row r="157" spans="1:23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row>
    <row r="158" spans="1:23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row>
    <row r="159" spans="1:23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row>
    <row r="160" spans="1:23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row>
    <row r="161" spans="1:23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row>
    <row r="162" spans="1:23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row>
    <row r="163" spans="1:23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row>
    <row r="164" spans="1:23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row>
    <row r="165" spans="1:23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row>
    <row r="166" spans="1:23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row>
    <row r="167" spans="1:23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row>
    <row r="168" spans="1:23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row>
    <row r="169" spans="1:23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row>
    <row r="170" spans="1:23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row>
    <row r="171" spans="1:23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row>
    <row r="172" spans="1:23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row>
    <row r="173" spans="1:23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row>
  </sheetData>
  <pageMargins left="0.23622047244094491" right="3.937007874015748E-2" top="0.19685039370078741" bottom="0.19685039370078741" header="0.11811023622047245" footer="0.11811023622047245"/>
  <pageSetup paperSize="9" scale="34" orientation="portrait" r:id="rId1"/>
  <headerFooter>
    <oddFooter>&amp;L_x000D_&amp;1#&amp;"Calibri"&amp;10&amp;KFF0000 Interne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0 Y U k X X D n M R O n A A A A 9 g A A A B I A H A B D b 2 5 m a W c v U G F j a 2 F n Z S 5 4 b W w g o h g A K K A U A A A A A A A A A A A A A A A A A A A A A A A A A A A A h Y + 9 D o I w A I R f h X S n L f U n S k o Z T J w k M Z o Y 1 6 Y U a I R i 2 m J 5 N w c f y V c Q o 6 i b 4 9 1 9 l 9 z d r z e a 9 k 0 d X K S x q t U J i C A G g d S i z Z U u E 9 C 5 I l y A l N E t F y d e y m C A t Y 1 7 q x J Q O X e O E f L e Q z + B r S k R w T h C x 2 y z F 5 V s e K i 0 d V w L C T 6 t / H 8 L M H p 4 j W E E R r M 5 n J I l x B S N J s 2 U / g J k 2 P t M f 0 y 6 6 m r X G c k K E 6 5 3 F I 2 S o v c H 9 g B Q S w M E F A A C A A g A 0 Y U k X 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N G F J F 0 o i k e 4 D g A A A B E A A A A T A B w A R m 9 y b X V s Y X M v U 2 V j d G l v b j E u b S C i G A A o o B Q A A A A A A A A A A A A A A A A A A A A A A A A A A A A r T k 0 u y c z P U w i G 0 I b W A F B L A Q I t A B Q A A g A I A N G F J F 1 w 5 z E T p w A A A P Y A A A A S A A A A A A A A A A A A A A A A A A A A A A B D b 2 5 m a W c v U G F j a 2 F n Z S 5 4 b W x Q S w E C L Q A U A A I A C A D R h S R d D 8 r p q 6 Q A A A D p A A A A E w A A A A A A A A A A A A A A A A D z A A A A W 0 N v b n R l b n R f V H l w Z X N d L n h t b F B L A Q I t A B Q A A g A I A N G F J F 0 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V L 2 L a h e j S Q o E E B f + h a j Q B A A A A A A I A A A A A A B B m A A A A A Q A A I A A A A G g I e q R B E O Z v d y w k S s 7 M 3 A S L M l D f V 4 S O B x P R x F f 7 e r s l A A A A A A 6 A A A A A A g A A I A A A A A z h A c r k n i M g w X N K t Y Z F E h n o Y B z k f W E 7 b L R / h r Q B D m i q U A A A A P c n C s o q y h p F + D H T B D j 5 Y 8 9 j V L L A Y 9 3 V u E U j 8 L L h U a n a F M n G 1 W R l j 3 q x K A 4 N f m n Q r r D 9 A 8 V q t d k 3 0 L Z f L 1 J 5 R D B u w B S 4 g M s J a L 0 2 1 G s J v o v v Q A A A A L Y + e q G v M Q u a t Z 2 + A q C L m S O o u S / + 4 6 p 0 G V S u L q v 4 6 l n T Q D h G D T + Y Z U T w Q k Z m O 2 1 R N e 3 y x A F B 9 H T Z v w E V E V o 0 H g o = < / D a t a M a s h u p > 
</file>

<file path=customXml/itemProps1.xml><?xml version="1.0" encoding="utf-8"?>
<ds:datastoreItem xmlns:ds="http://schemas.openxmlformats.org/officeDocument/2006/customXml" ds:itemID="{3238492B-6921-4AFE-A3A1-14390C2C6B6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1</vt:i4>
      </vt:variant>
    </vt:vector>
  </HeadingPairs>
  <TitlesOfParts>
    <vt:vector size="6" baseType="lpstr">
      <vt:lpstr>List of SBs and projects</vt:lpstr>
      <vt:lpstr>Allocation</vt:lpstr>
      <vt:lpstr>Methodology</vt:lpstr>
      <vt:lpstr>Impacts</vt:lpstr>
      <vt:lpstr>SDG Contribution  </vt:lpstr>
      <vt:lpstr>'SDG Contribution  '!Zone_d_impression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Verdier, Ludivine</dc:creator>
  <cp:lastModifiedBy>Cassagne, Hoa</cp:lastModifiedBy>
  <dcterms:created xsi:type="dcterms:W3CDTF">2026-08-06T13:22:41Z</dcterms:created>
  <dcterms:modified xsi:type="dcterms:W3CDTF">2026-09-08T09:26:27Z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4e1e3e5-28aa-42d2-a9d5-f117a2286530_Enabled">
    <vt:lpwstr>true</vt:lpwstr>
  </property>
  <property fmtid="{D5CDD505-2E9C-101B-9397-08002B2CF9AE}" pid="3" name="MSIP_Label_94e1e3e5-28aa-42d2-a9d5-f117a2286530_SetDate">
    <vt:lpwstr>2026-08-06T14:33:27Z</vt:lpwstr>
  </property>
  <property fmtid="{D5CDD505-2E9C-101B-9397-08002B2CF9AE}" pid="4" name="MSIP_Label_94e1e3e5-28aa-42d2-a9d5-f117a2286530_Method">
    <vt:lpwstr>Standard</vt:lpwstr>
  </property>
  <property fmtid="{D5CDD505-2E9C-101B-9397-08002B2CF9AE}" pid="5" name="MSIP_Label_94e1e3e5-28aa-42d2-a9d5-f117a2286530_Name">
    <vt:lpwstr>C2-Interne avec marquage</vt:lpwstr>
  </property>
  <property fmtid="{D5CDD505-2E9C-101B-9397-08002B2CF9AE}" pid="6" name="MSIP_Label_94e1e3e5-28aa-42d2-a9d5-f117a2286530_SiteId">
    <vt:lpwstr>6eab6365-8194-49c6-a4d0-e2d1a0fbeb74</vt:lpwstr>
  </property>
  <property fmtid="{D5CDD505-2E9C-101B-9397-08002B2CF9AE}" pid="7" name="MSIP_Label_94e1e3e5-28aa-42d2-a9d5-f117a2286530_ActionId">
    <vt:lpwstr>254eb29d-3721-4be1-a937-3f51877e8127</vt:lpwstr>
  </property>
  <property fmtid="{D5CDD505-2E9C-101B-9397-08002B2CF9AE}" pid="8" name="MSIP_Label_94e1e3e5-28aa-42d2-a9d5-f117a2286530_ContentBits">
    <vt:lpwstr>2</vt:lpwstr>
  </property>
  <property fmtid="{D5CDD505-2E9C-101B-9397-08002B2CF9AE}" pid="9" name="MSIP_Label_94e1e3e5-28aa-42d2-a9d5-f117a2286530_Tag">
    <vt:lpwstr>10, 3, 0, 1</vt:lpwstr>
  </property>
</Properties>
</file>