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U:\DFIN\DFINB\12-EMISSIONS PRETS\PR_GLOBAL\Green-Social-Theme Bond - Loan\Rapports Obligations durables\Rapport FY 2024\rapport Word\"/>
    </mc:Choice>
  </mc:AlternateContent>
  <xr:revisionPtr revIDLastSave="0" documentId="13_ncr:1_{F0832992-546A-46B9-A5D1-AD892CC59AFB}" xr6:coauthVersionLast="47" xr6:coauthVersionMax="47" xr10:uidLastSave="{00000000-0000-0000-0000-000000000000}"/>
  <bookViews>
    <workbookView xWindow="-120" yWindow="-120" windowWidth="29040" windowHeight="17520" xr2:uid="{4B1A8DD1-2E1C-41CE-9E84-5E8673FF048C}"/>
  </bookViews>
  <sheets>
    <sheet name="Liste OD et projets" sheetId="11" r:id="rId1"/>
    <sheet name="Synthèse Allocation" sheetId="3" r:id="rId2"/>
    <sheet name="Alloc des projets" sheetId="5" r:id="rId3"/>
    <sheet name="Méthodo" sheetId="1" r:id="rId4"/>
    <sheet name="Impacts des projets" sheetId="10" r:id="rId5"/>
    <sheet name="Contribution aux ODD" sheetId="13" r:id="rId6"/>
    <sheet name="AI Friendly - Impacts" sheetId="9" r:id="rId7"/>
    <sheet name="AI Friendly - Allocation" sheetId="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123Graph_C" hidden="1">[1]Cov!$D$37:$D$38</definedName>
    <definedName name="__FDS_HYPERLINK_TOGGLE_STATE__" hidden="1">"ON"</definedName>
    <definedName name="__IntlFixup" hidden="1">TRUE</definedName>
    <definedName name="__IntlFixupTable" hidden="1">[2]Cov!$A$3:$AB$10</definedName>
    <definedName name="__xlfn.BAHTTEXT" hidden="1">#NAME?</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996">'[3]TRI détaillé'!$B$17:$C$18</definedName>
    <definedName name="_dat1997">'[3]TRI détaillé'!$B$20:$C$21</definedName>
    <definedName name="_dat1998">'[3]TRI détaillé'!$B$23:$C$47</definedName>
    <definedName name="_dat1999">'[3]TRI détaillé'!$B$49:$C$50</definedName>
    <definedName name="_ExP1">[4]Rollup!$G$12:$AU$24</definedName>
    <definedName name="_ExP10">[4]Rollup!$G$148:$AU$152</definedName>
    <definedName name="_ExP11">[4]Rollup!$G$154:$AU$161</definedName>
    <definedName name="_ExP12">[4]Rollup!$G$177:$AU$181</definedName>
    <definedName name="_ExP13">[4]Rollup!$G$183:$AU$188</definedName>
    <definedName name="_ExP14">[4]Rollup!$G$203:$AU$206</definedName>
    <definedName name="_ExP15">[4]Rollup!$G$208:$AU$214</definedName>
    <definedName name="_ExP16">[4]Rollup!$G$245:$AU$250</definedName>
    <definedName name="_ExP17">[4]Rollup!$G$261:$AU$262</definedName>
    <definedName name="_ExP18">[4]Rollup!$G$295:$AU$299</definedName>
    <definedName name="_ExP19">[4]Rollup!$G$309:$AU$312</definedName>
    <definedName name="_ExP2">[4]Rollup!$G$29:$AU$31</definedName>
    <definedName name="_ExP20">[4]Rollup!$G$319:$AU$324</definedName>
    <definedName name="_ExP21">[4]Rollup!$G$329:$AU$331</definedName>
    <definedName name="_ExP22">[4]Rollup!$G$351:$AU$351</definedName>
    <definedName name="_ExP23">[4]Rollup!$G$366:$AU$370</definedName>
    <definedName name="_ExP24">[4]Rollup!$G$380:$AU$380</definedName>
    <definedName name="_ExP25">[4]Rollup!$G$382:$AU$387</definedName>
    <definedName name="_ExP26">[4]Rollup!$G$268:$AU$268</definedName>
    <definedName name="_ExP27">[4]Rollup!$H$270:$AU$275</definedName>
    <definedName name="_ExP3">[4]Rollup!$G$36:$AU$40</definedName>
    <definedName name="_ExP4">[4]Rollup!$G$45:$AU$53</definedName>
    <definedName name="_ExP5">[4]Rollup!$G$58:$AU$66</definedName>
    <definedName name="_ExP6">[4]Rollup!$G$92:$AU$96</definedName>
    <definedName name="_ExP7">[4]Rollup!$G$98:$AU$103</definedName>
    <definedName name="_ExP8">[4]Rollup!$G$119:$AU$123</definedName>
    <definedName name="_ExP9">[4]Rollup!$G$125:$AU$132</definedName>
    <definedName name="_ExR1">[4]Rollup!$H$167</definedName>
    <definedName name="_ExR2">[4]Rollup!$I$167</definedName>
    <definedName name="_ExR3">[4]Rollup!$K$167</definedName>
    <definedName name="_ExR4">[4]Rollup!$P$167</definedName>
    <definedName name="_xlnm._FilterDatabase" localSheetId="7" hidden="1">'AI Friendly - Allocation'!$A$1:$J$40</definedName>
    <definedName name="_xlnm._FilterDatabase" localSheetId="2" hidden="1">'Alloc des projets'!$G$17:$O$58</definedName>
    <definedName name="_xlnm._FilterDatabase" localSheetId="0" hidden="1">'Liste OD et projets'!$B$25:$J$136</definedName>
    <definedName name="_Fin1">[4]Rollup!$G$82</definedName>
    <definedName name="_Fin2">[4]Rollup!$G$109</definedName>
    <definedName name="_Imp2">[5]Imp!$E$7,[5]Imp!$E$9,[5]Imp!$E$11,[5]Imp!$E$13,[5]Imp!$E$15</definedName>
    <definedName name="_Imp3">[5]Imp!$E$11,[5]Imp!$G$11,[5]Imp!$E$9,[5]Imp!$G$9,[5]Imp!$E$13,[5]Imp!$G$13</definedName>
    <definedName name="_IPC1" localSheetId="7">#REF!</definedName>
    <definedName name="_IPC1" localSheetId="5">#REF!</definedName>
    <definedName name="_IPC1">#REF!</definedName>
    <definedName name="_IPC10" localSheetId="7">#REF!</definedName>
    <definedName name="_IPC10" localSheetId="5">#REF!</definedName>
    <definedName name="_IPC10">#REF!</definedName>
    <definedName name="_ipc11" localSheetId="7">#REF!</definedName>
    <definedName name="_ipc11" localSheetId="5">#REF!</definedName>
    <definedName name="_ipc11">#REF!</definedName>
    <definedName name="_ipc2" localSheetId="7">#REF!</definedName>
    <definedName name="_ipc2" localSheetId="5">#REF!</definedName>
    <definedName name="_ipc2">#REF!</definedName>
    <definedName name="_IPC3" localSheetId="7">#REF!</definedName>
    <definedName name="_IPC3" localSheetId="5">#REF!</definedName>
    <definedName name="_IPC3">#REF!</definedName>
    <definedName name="_IPC4" localSheetId="7">#REF!</definedName>
    <definedName name="_IPC4" localSheetId="5">#REF!</definedName>
    <definedName name="_IPC4">#REF!</definedName>
    <definedName name="_IPC5" localSheetId="7">#REF!</definedName>
    <definedName name="_IPC5" localSheetId="5">#REF!</definedName>
    <definedName name="_IPC5">#REF!</definedName>
    <definedName name="_IPC6" localSheetId="7">#REF!</definedName>
    <definedName name="_IPC6" localSheetId="5">#REF!</definedName>
    <definedName name="_IPC6">#REF!</definedName>
    <definedName name="_IPC7" localSheetId="7">#REF!</definedName>
    <definedName name="_IPC7" localSheetId="5">#REF!</definedName>
    <definedName name="_IPC7">#REF!</definedName>
    <definedName name="_IPC8" localSheetId="7">#REF!</definedName>
    <definedName name="_IPC8" localSheetId="5">#REF!</definedName>
    <definedName name="_IPC8">#REF!</definedName>
    <definedName name="_IPC9" localSheetId="7">#REF!</definedName>
    <definedName name="_IPC9" localSheetId="5">#REF!</definedName>
    <definedName name="_IPC9">#REF!</definedName>
    <definedName name="_Order1" hidden="1">255</definedName>
    <definedName name="_Order2" hidden="1">255</definedName>
    <definedName name="_sf1" localSheetId="7">#REF!</definedName>
    <definedName name="_sf1" localSheetId="5">#REF!</definedName>
    <definedName name="_sf1">#REF!</definedName>
    <definedName name="_sf10" localSheetId="7">#REF!</definedName>
    <definedName name="_sf10" localSheetId="5">#REF!</definedName>
    <definedName name="_sf10">#REF!</definedName>
    <definedName name="_sf11" localSheetId="7">#REF!</definedName>
    <definedName name="_sf11" localSheetId="5">#REF!</definedName>
    <definedName name="_sf11">#REF!</definedName>
    <definedName name="_sf2" localSheetId="7">#REF!</definedName>
    <definedName name="_sf2" localSheetId="5">#REF!</definedName>
    <definedName name="_sf2">#REF!</definedName>
    <definedName name="_sf3" localSheetId="7">#REF!</definedName>
    <definedName name="_sf3" localSheetId="5">#REF!</definedName>
    <definedName name="_sf3">#REF!</definedName>
    <definedName name="_sf4" localSheetId="7">#REF!</definedName>
    <definedName name="_sf4" localSheetId="5">#REF!</definedName>
    <definedName name="_sf4">#REF!</definedName>
    <definedName name="_sf5" localSheetId="7">#REF!</definedName>
    <definedName name="_sf5" localSheetId="5">#REF!</definedName>
    <definedName name="_sf5">#REF!</definedName>
    <definedName name="_sf6" localSheetId="7">#REF!</definedName>
    <definedName name="_sf6" localSheetId="5">#REF!</definedName>
    <definedName name="_sf6">#REF!</definedName>
    <definedName name="_sf7" localSheetId="7">#REF!</definedName>
    <definedName name="_sf7" localSheetId="5">#REF!</definedName>
    <definedName name="_sf7">#REF!</definedName>
    <definedName name="_sf8" localSheetId="7">#REF!</definedName>
    <definedName name="_sf8" localSheetId="5">#REF!</definedName>
    <definedName name="_sf8">#REF!</definedName>
    <definedName name="_sf9" localSheetId="7">#REF!</definedName>
    <definedName name="_sf9" localSheetId="5">#REF!</definedName>
    <definedName name="_sf9">#REF!</definedName>
    <definedName name="_TRI10">[6]Graph!$D$5:$M$5</definedName>
    <definedName name="_use1">[7]Rent!$H$9</definedName>
    <definedName name="_use10">[7]Rent!$H$18</definedName>
    <definedName name="_use2">[7]Rent!$H$10</definedName>
    <definedName name="_use3">[7]Rent!$H$11</definedName>
    <definedName name="_use4">[7]Rent!$H$12</definedName>
    <definedName name="_use5">[7]Rent!$H$13</definedName>
    <definedName name="_use6">[7]Rent!$H$14</definedName>
    <definedName name="_use7">[7]Rent!$H$15</definedName>
    <definedName name="_use8">[7]Rent!$H$16</definedName>
    <definedName name="_use9">[7]Rent!$H$17</definedName>
    <definedName name="a" localSheetId="7">#REF!</definedName>
    <definedName name="a" localSheetId="5">#REF!</definedName>
    <definedName name="a">#REF!</definedName>
    <definedName name="à" localSheetId="7" hidden="1">{#N/A,#N/A,FALSE,"Centrale Géo";#N/A,#N/A,FALSE,"Gémeaux";#N/A,#N/A,FALSE,"Clos la Garenne";#N/A,#N/A,FALSE,"ADEF";#N/A,#N/A,FALSE,"Réseau"}</definedName>
    <definedName name="à" localSheetId="5" hidden="1">{#N/A,#N/A,FALSE,"Centrale Géo";#N/A,#N/A,FALSE,"Gémeaux";#N/A,#N/A,FALSE,"Clos la Garenne";#N/A,#N/A,FALSE,"ADEF";#N/A,#N/A,FALSE,"Réseau"}</definedName>
    <definedName name="à" localSheetId="4" hidden="1">{#N/A,#N/A,FALSE,"Centrale Géo";#N/A,#N/A,FALSE,"Gémeaux";#N/A,#N/A,FALSE,"Clos la Garenne";#N/A,#N/A,FALSE,"ADEF";#N/A,#N/A,FALSE,"Réseau"}</definedName>
    <definedName name="à" localSheetId="0" hidden="1">{#N/A,#N/A,FALSE,"Centrale Géo";#N/A,#N/A,FALSE,"Gémeaux";#N/A,#N/A,FALSE,"Clos la Garenne";#N/A,#N/A,FALSE,"ADEF";#N/A,#N/A,FALSE,"Réseau"}</definedName>
    <definedName name="à" hidden="1">{#N/A,#N/A,FALSE,"Centrale Géo";#N/A,#N/A,FALSE,"Gémeaux";#N/A,#N/A,FALSE,"Clos la Garenne";#N/A,#N/A,FALSE,"ADEF";#N/A,#N/A,FALSE,"Réseau"}</definedName>
    <definedName name="aaaaa" localSheetId="7" hidden="1">{"'Feuil1'!$A$1:$Y$50"}</definedName>
    <definedName name="aaaaa" localSheetId="5" hidden="1">{"'Feuil1'!$A$1:$Y$50"}</definedName>
    <definedName name="aaaaa" localSheetId="4" hidden="1">{"'Feuil1'!$A$1:$Y$50"}</definedName>
    <definedName name="aaaaa" localSheetId="0" hidden="1">{"'Feuil1'!$A$1:$Y$50"}</definedName>
    <definedName name="aaaaa" hidden="1">{"'Feuil1'!$A$1:$Y$50"}</definedName>
    <definedName name="abc" hidden="1">#REF!</definedName>
    <definedName name="Accounts">#REF!</definedName>
    <definedName name="Actifs">[8]!Table_Actifs[#Data]</definedName>
    <definedName name="Add_Capex">[7]Strategy!$AD$25:$BQ$25</definedName>
    <definedName name="Add_NDP">[7]Strategy!$AD$28:$BQ$28</definedName>
    <definedName name="Add_NOI">[7]Rent!$BI$319:$CV$319</definedName>
    <definedName name="Addr_CFM">[4]AIM!$B$8</definedName>
    <definedName name="Address">[7]Market!$C$4</definedName>
    <definedName name="Address_1">[7]Market!$C$3</definedName>
    <definedName name="Address_2">[7]Market!$C$4</definedName>
    <definedName name="Anglet" localSheetId="7" hidden="1">#REF!</definedName>
    <definedName name="Anglet" localSheetId="5" hidden="1">#REF!</definedName>
    <definedName name="Anglet" hidden="1">#REF!</definedName>
    <definedName name="ANNEE">[9]DATE!$B$3</definedName>
    <definedName name="Annees">[3]Intro!$A$23:$A$42</definedName>
    <definedName name="anscount" hidden="1">1</definedName>
    <definedName name="Area">[7]Rent!$D$321</definedName>
    <definedName name="Area1">[7]Rent!$K$9</definedName>
    <definedName name="Area10">[7]Rent!$K$18</definedName>
    <definedName name="Area2">[7]Rent!$K$10</definedName>
    <definedName name="area3">[7]Rent!$K$11</definedName>
    <definedName name="area4">[7]Rent!$K$12</definedName>
    <definedName name="area5">[7]Rent!$K$13</definedName>
    <definedName name="area6">[7]Rent!$K$14</definedName>
    <definedName name="area7">[7]Rent!$K$15</definedName>
    <definedName name="area8">[7]Rent!$K$16</definedName>
    <definedName name="area9">[7]Rent!$K$17</definedName>
    <definedName name="areas">[7]Rent!$K$9:$K$18</definedName>
    <definedName name="ARRETE">[9]DATE!$B$9</definedName>
    <definedName name="AS2DocOpenMode" hidden="1">"AS2DocumentEdit"</definedName>
    <definedName name="assetlife">[10]Hyp_Platform!$E$13</definedName>
    <definedName name="Assumptions" localSheetId="7">#REF!</definedName>
    <definedName name="Assumptions" localSheetId="5">#REF!</definedName>
    <definedName name="Assumptions">#REF!</definedName>
    <definedName name="auto_sizing" localSheetId="7">[10]Hyp_Platform!#REF!</definedName>
    <definedName name="auto_sizing" localSheetId="5">[10]Hyp_Platform!#REF!</definedName>
    <definedName name="auto_sizing">[10]Hyp_Platform!#REF!</definedName>
    <definedName name="auto_sizing_copy" localSheetId="7">[10]Hyp_Platform!#REF!</definedName>
    <definedName name="auto_sizing_copy" localSheetId="5">[10]Hyp_Platform!#REF!</definedName>
    <definedName name="auto_sizing_copy">[10]Hyp_Platform!#REF!</definedName>
    <definedName name="aze" hidden="1">IF(COUNTA([11]Cov!$A$9:$A1048576)=0,0,INDEX([11]Cov!$A$9:$A1048576,MATCH(ROW([11]Cov!$A65536),[11]Cov!$A$9:$A1048576,TRUE)))+1</definedName>
    <definedName name="bank" localSheetId="7">#REF!</definedName>
    <definedName name="bank" localSheetId="5">#REF!</definedName>
    <definedName name="bank">#REF!</definedName>
    <definedName name="base">'[12]Data résultat'!$A$3:$AK$579</definedName>
    <definedName name="_xlnm.Database">#REF!</definedName>
    <definedName name="Base_rental_stream_analysis" localSheetId="7">#REF!</definedName>
    <definedName name="Base_rental_stream_analysis" localSheetId="5">#REF!</definedName>
    <definedName name="Base_rental_stream_analysis">#REF!</definedName>
    <definedName name="base1">'[13]DONNEES REEL 2003'!$A$2:$M$8</definedName>
    <definedName name="base4">'[13]DONNEES REEL 2003'!$A$11:$M$17</definedName>
    <definedName name="base5">'[13]IND. BUD. 2003'!$B$26:$O$31</definedName>
    <definedName name="bbb" localSheetId="7" hidden="1">{"'Feuil1'!$A$1:$Y$50"}</definedName>
    <definedName name="bbb" localSheetId="5" hidden="1">{"'Feuil1'!$A$1:$Y$50"}</definedName>
    <definedName name="bbb" localSheetId="4" hidden="1">{"'Feuil1'!$A$1:$Y$50"}</definedName>
    <definedName name="bbb" localSheetId="0" hidden="1">{"'Feuil1'!$A$1:$Y$50"}</definedName>
    <definedName name="bbb" hidden="1">{"'Feuil1'!$A$1:$Y$50"}</definedName>
    <definedName name="BdBranches">#REF!</definedName>
    <definedName name="BdD" localSheetId="7">#REF!</definedName>
    <definedName name="BdD" localSheetId="5">#REF!</definedName>
    <definedName name="BdD">#REF!</definedName>
    <definedName name="BdDic" localSheetId="7">#REF!</definedName>
    <definedName name="BdDic" localSheetId="5">#REF!</definedName>
    <definedName name="BdDic">#REF!</definedName>
    <definedName name="Bldg_Rating">[7]Market!$D$40</definedName>
    <definedName name="Broker">[7]Market!$K$7</definedName>
    <definedName name="CA">[4]Rollup!$D$60</definedName>
    <definedName name="Capex">[7]Strategy!$E$15:$M$23</definedName>
    <definedName name="CASHFLOW" localSheetId="7">#REF!</definedName>
    <definedName name="CASHFLOW" localSheetId="5">#REF!</definedName>
    <definedName name="CASHFLOW">#REF!</definedName>
    <definedName name="ccc" localSheetId="7" hidden="1">{"'Feuil1'!$A$1:$Y$50"}</definedName>
    <definedName name="ccc" localSheetId="5" hidden="1">{"'Feuil1'!$A$1:$Y$50"}</definedName>
    <definedName name="ccc" localSheetId="4" hidden="1">{"'Feuil1'!$A$1:$Y$50"}</definedName>
    <definedName name="ccc" localSheetId="0" hidden="1">{"'Feuil1'!$A$1:$Y$50"}</definedName>
    <definedName name="ccc" hidden="1">{"'Feuil1'!$A$1:$Y$50"}</definedName>
    <definedName name="Champ">#REF!</definedName>
    <definedName name="Champ2" localSheetId="7">#REF!</definedName>
    <definedName name="Champ2" localSheetId="5">#REF!</definedName>
    <definedName name="Champ2">#REF!</definedName>
    <definedName name="chiffre">#REF!</definedName>
    <definedName name="City">[7]Market!$C$6</definedName>
    <definedName name="classif">'[12]Data résultat'!$A$1:$AK$1</definedName>
    <definedName name="classif4">'[13]DONNEES REEL 2003'!$A$10:$M$10</definedName>
    <definedName name="classif5">'[13]DONNEES REEL 2003'!$A$1:$M$1</definedName>
    <definedName name="closingdate">[10]Hyp_Platform!$E$24</definedName>
    <definedName name="CODE_EUROSTAT_RANGE">OFFSET([14]Listes!$G$17,1,0,COUNTA([14]Listes!$G:$G))</definedName>
    <definedName name="Completion">[7]Market!$G$4</definedName>
    <definedName name="corpPPA_indexation">[10]Hyp_Platform!$E$45</definedName>
    <definedName name="corpPPA_indextype">[10]Hyp_Platform!$E$44</definedName>
    <definedName name="corpPPA_infl">[10]Hyp_Platform!$E$46</definedName>
    <definedName name="corpPPA_length">[10]Hyp_Platform!$E$42</definedName>
    <definedName name="corpPPA_scenario">[10]Hyp_Platform!$E$43</definedName>
    <definedName name="Costeconstr">[15]Trimestral!#REF!</definedName>
    <definedName name="CREPPA_scenario">[10]Hyp_Platform!$E$38</definedName>
    <definedName name="CritereGB">[16]!Table_CriteresGB[#Data]</definedName>
    <definedName name="D" localSheetId="7">MATCH(0.01,End_Bal,-1)+1</definedName>
    <definedName name="D" localSheetId="5">MATCH(0.01,End_Bal,-1)+1</definedName>
    <definedName name="D">MATCH(0.01,End_Bal,-1)+1</definedName>
    <definedName name="DATA_RANGE">OFFSET([14]Listes!$S$17,1,0,COUNTA([14]Listes!$S:$S))</definedName>
    <definedName name="datab">#REF!</definedName>
    <definedName name="DATE">'[17]Botanic Building'!$E$4</definedName>
    <definedName name="date1" localSheetId="7">#REF!</definedName>
    <definedName name="date1" localSheetId="5">#REF!</definedName>
    <definedName name="date1">#REF!</definedName>
    <definedName name="datesoblig" localSheetId="7">#REF!</definedName>
    <definedName name="datesoblig" localSheetId="5">#REF!</definedName>
    <definedName name="datesoblig">#REF!</definedName>
    <definedName name="debt_sizing" localSheetId="7">[10]Hyp_Platform!#REF!</definedName>
    <definedName name="debt_sizing" localSheetId="5">[10]Hyp_Platform!#REF!</definedName>
    <definedName name="debt_sizing">[10]Hyp_Platform!#REF!</definedName>
    <definedName name="def" localSheetId="7" hidden="1">#REF!</definedName>
    <definedName name="def" localSheetId="5" hidden="1">#REF!</definedName>
    <definedName name="def" hidden="1">#REF!</definedName>
    <definedName name="Direction_investisseur" localSheetId="7">'[18]liste des actifs'!$K$2:$K$19</definedName>
    <definedName name="Direction_investisseur" localSheetId="5">'[18]liste des actifs'!$K$2:$K$19</definedName>
    <definedName name="Direction_investisseur">'[19]liste des actifs'!$K$2:$K$19</definedName>
    <definedName name="DISCOUNTR_SCENARIO_RANGE">OFFSET([14]Listes!$AN$17,1,0,COUNTA([14]Listes!$AN:$AN)-1)</definedName>
    <definedName name="DOMAINES">[18]Feuil1!$A$2:$A$4</definedName>
    <definedName name="donnee">#REF!</definedName>
    <definedName name="Downtime">[7]Rent!$Y$30</definedName>
    <definedName name="DScase">[10]Hyp_Platform!$D$7</definedName>
    <definedName name="DurAmGOCOMPL">'[20]amorts go Compl'!$C$6</definedName>
    <definedName name="DURE">'[9]CALCUL.XLS'!#REF!</definedName>
    <definedName name="e">6.55957</definedName>
    <definedName name="eee">#REF!</definedName>
    <definedName name="END_YEAR_RANGE">OFFSET([14]Listes!$D$17,1,0,COUNT([14]Listes!$D:$D)+1)</definedName>
    <definedName name="ENSEMBLE">#REF!</definedName>
    <definedName name="entetab" localSheetId="7">#REF!</definedName>
    <definedName name="entetab" localSheetId="5">#REF!</definedName>
    <definedName name="entetab">#REF!</definedName>
    <definedName name="ENTITE_P" localSheetId="7">#REF!</definedName>
    <definedName name="ENTITE_P" localSheetId="5">#REF!</definedName>
    <definedName name="ENTITE_P">#REF!</definedName>
    <definedName name="Equi_RENT" localSheetId="7">#REF!</definedName>
    <definedName name="Equi_RENT" localSheetId="5">#REF!</definedName>
    <definedName name="Equi_RENT">#REF!</definedName>
    <definedName name="Equi_RES" localSheetId="7">#REF!</definedName>
    <definedName name="Equi_RES" localSheetId="5">#REF!</definedName>
    <definedName name="Equi_RES">#REF!</definedName>
    <definedName name="Equi_STRATEGY" localSheetId="7">#REF!</definedName>
    <definedName name="Equi_STRATEGY" localSheetId="5">#REF!</definedName>
    <definedName name="Equi_STRATEGY">#REF!</definedName>
    <definedName name="EtpConst">[16]!Table_EtpConst[#Data]</definedName>
    <definedName name="EtpProdChal">[16]!Table_EtpProdChal[#Data]</definedName>
    <definedName name="EtpProdElec">[16]!Table_EtpProdElec[#Data]</definedName>
    <definedName name="Euro" localSheetId="7">#REF!</definedName>
    <definedName name="Euro" localSheetId="5">#REF!</definedName>
    <definedName name="Euro">#REF!</definedName>
    <definedName name="ExCD1">[4]Rollup!$H$194</definedName>
    <definedName name="ExCD2">[4]Rollup!$I$194</definedName>
    <definedName name="ExCD3">[4]Rollup!$K$194</definedName>
    <definedName name="ExCD4">[4]Rollup!$N$194</definedName>
    <definedName name="ExCDH1">[4]Rollup!$L$194:$O$194,[4]Rollup!$L$197:$N$197,[4]Rollup!$J$194</definedName>
    <definedName name="ExCDH2">[4]Rollup!$H$197:$K$197</definedName>
    <definedName name="ExCDIR">[4]Rollup!$H$200:$AU$200</definedName>
    <definedName name="ExCF1">[4]Rollup!$H$82</definedName>
    <definedName name="ExCF2">[4]Rollup!$I$82</definedName>
    <definedName name="ExCF3">[4]Rollup!$K$82</definedName>
    <definedName name="ExCF4">[4]Rollup!$P$82</definedName>
    <definedName name="ExCFH1">[4]Rollup!$L$82:$P$82,[4]Rollup!$L$85:$Q$85,[4]Rollup!$J$82</definedName>
    <definedName name="ExCFH2">[4]Rollup!$H$85:$K$85</definedName>
    <definedName name="ExCFIR">[4]Rollup!$H$88:$AU$88</definedName>
    <definedName name="ExitPrice">#REF!</definedName>
    <definedName name="ExJD1">[4]Rollup!$H$138</definedName>
    <definedName name="ExJD2">[4]Rollup!$I$138</definedName>
    <definedName name="ExJD3">[4]Rollup!$K$138</definedName>
    <definedName name="ExJD4">[4]Rollup!$P$138</definedName>
    <definedName name="ExJDH1">[4]Rollup!$L$138:$Q$138,[4]Rollup!$L$141:$P$141,[4]Rollup!$J$138</definedName>
    <definedName name="ExJDH2">[4]Rollup!$H$141:$K$141</definedName>
    <definedName name="ExJDIR">[4]Rollup!$H$144:$AU$144</definedName>
    <definedName name="export">'[3]TRI détaillé'!$F$9:$I$165</definedName>
    <definedName name="ExRH1">[4]Rollup!$L$167:$P$167,[4]Rollup!$L$170:$P$170,[4]Rollup!$J$167</definedName>
    <definedName name="ExRH2">[4]Rollup!$H$170:$K$170</definedName>
    <definedName name="ExRIR">[4]Rollup!$H$173:$AU$173</definedName>
    <definedName name="ExSC">[4]Rollup!$S$109:$AB$109</definedName>
    <definedName name="ExSD1">[4]Rollup!$H$109</definedName>
    <definedName name="ExSD2">[4]Rollup!$I$109</definedName>
    <definedName name="ExSD3">[4]Rollup!$K$109</definedName>
    <definedName name="ExSD4">[4]Rollup!$P$109</definedName>
    <definedName name="ExSDH1">[4]Rollup!$L$109:$Q$109,[4]Rollup!$L$112:$P$112,[4]Rollup!$J$109</definedName>
    <definedName name="ExSDH2">[4]Rollup!$H$112:$K$112</definedName>
    <definedName name="ExSDIR">[4]Rollup!$G$115:$AU$115</definedName>
    <definedName name="External_Parking">[21]Ass!#REF!</definedName>
    <definedName name="financing_active">[10]Hyp_Platform!#REF!</definedName>
    <definedName name="financing_amount">[10]Hyp_Platform!#REF!</definedName>
    <definedName name="financing_date">[10]Hyp_Platform!#REF!</definedName>
    <definedName name="FLOW_TYPE_RANGE">OFFSET([14]Listes!$O$17,1,0,COUNTA([14]Listes!$O:$O))</definedName>
    <definedName name="_xlnm.Recorder" localSheetId="7">#REF!</definedName>
    <definedName name="_xlnm.Recorder" localSheetId="5">#REF!</definedName>
    <definedName name="_xlnm.Recorder">#REF!</definedName>
    <definedName name="Foy">[16]!Table_Foy[#Data]</definedName>
    <definedName name="fr" localSheetId="7" hidden="1">{#N/A,#N/A,FALSE,"Centrale Géo";#N/A,#N/A,FALSE,"Gémeaux";#N/A,#N/A,FALSE,"Clos la Garenne";#N/A,#N/A,FALSE,"ADEF";#N/A,#N/A,FALSE,"Réseau"}</definedName>
    <definedName name="fr" localSheetId="5" hidden="1">{#N/A,#N/A,FALSE,"Centrale Géo";#N/A,#N/A,FALSE,"Gémeaux";#N/A,#N/A,FALSE,"Clos la Garenne";#N/A,#N/A,FALSE,"ADEF";#N/A,#N/A,FALSE,"Réseau"}</definedName>
    <definedName name="fr" localSheetId="4" hidden="1">{#N/A,#N/A,FALSE,"Centrale Géo";#N/A,#N/A,FALSE,"Gémeaux";#N/A,#N/A,FALSE,"Clos la Garenne";#N/A,#N/A,FALSE,"ADEF";#N/A,#N/A,FALSE,"Réseau"}</definedName>
    <definedName name="fr" localSheetId="0" hidden="1">{#N/A,#N/A,FALSE,"Centrale Géo";#N/A,#N/A,FALSE,"Gémeaux";#N/A,#N/A,FALSE,"Clos la Garenne";#N/A,#N/A,FALSE,"ADEF";#N/A,#N/A,FALSE,"Réseau"}</definedName>
    <definedName name="fr" hidden="1">{#N/A,#N/A,FALSE,"Centrale Géo";#N/A,#N/A,FALSE,"Gémeaux";#N/A,#N/A,FALSE,"Clos la Garenne";#N/A,#N/A,FALSE,"ADEF";#N/A,#N/A,FALSE,"Réseau"}</definedName>
    <definedName name="gearing">[10]Hyp_Platform!#REF!</definedName>
    <definedName name="Geco" localSheetId="7">#REF!</definedName>
    <definedName name="Geco" localSheetId="5">#REF!</definedName>
    <definedName name="Geco">#REF!</definedName>
    <definedName name="Geo">[8]!Table_Geo[#Data]</definedName>
    <definedName name="GEO_SHARE_RANGE">OFFSET([14]Listes!$Q$17,1,0,COUNTA([14]Listes!$Q:$Q))</definedName>
    <definedName name="GesChal">[16]!Table_GesChal[#Data]</definedName>
    <definedName name="GesElec">[16]!Table_GesElec[#Data]</definedName>
    <definedName name="Growth1" localSheetId="7">#REF!</definedName>
    <definedName name="Growth1" localSheetId="5">#REF!</definedName>
    <definedName name="Growth1">#REF!</definedName>
    <definedName name="Growth10" localSheetId="7">#REF!</definedName>
    <definedName name="Growth10" localSheetId="5">#REF!</definedName>
    <definedName name="Growth10">#REF!</definedName>
    <definedName name="Growth2" localSheetId="7">#REF!</definedName>
    <definedName name="Growth2" localSheetId="5">#REF!</definedName>
    <definedName name="Growth2">#REF!</definedName>
    <definedName name="Growth3" localSheetId="7">#REF!</definedName>
    <definedName name="Growth3" localSheetId="5">#REF!</definedName>
    <definedName name="Growth3">#REF!</definedName>
    <definedName name="Growth4" localSheetId="7">#REF!</definedName>
    <definedName name="Growth4" localSheetId="5">#REF!</definedName>
    <definedName name="Growth4">#REF!</definedName>
    <definedName name="Growth5" localSheetId="7">#REF!</definedName>
    <definedName name="Growth5" localSheetId="5">#REF!</definedName>
    <definedName name="Growth5">#REF!</definedName>
    <definedName name="Growth6" localSheetId="7">#REF!</definedName>
    <definedName name="Growth6" localSheetId="5">#REF!</definedName>
    <definedName name="Growth6">#REF!</definedName>
    <definedName name="Growth7" localSheetId="7">#REF!</definedName>
    <definedName name="Growth7" localSheetId="5">#REF!</definedName>
    <definedName name="Growth7">#REF!</definedName>
    <definedName name="Growth8" localSheetId="7">#REF!</definedName>
    <definedName name="Growth8" localSheetId="5">#REF!</definedName>
    <definedName name="Growth8">#REF!</definedName>
    <definedName name="Growth9" localSheetId="7">#REF!</definedName>
    <definedName name="Growth9" localSheetId="5">#REF!</definedName>
    <definedName name="Growth9">#REF!</definedName>
    <definedName name="H">[22]Imp!$E$11,[22]Imp!$G$11,[22]Imp!$E$9,[22]Imp!$G$9,[22]Imp!$E$13,[22]Imp!$G$13</definedName>
    <definedName name="H_AXIS_RANGE">OFFSET(#REF!,1,0,COUNTA(#REF!)-COUNTIF(#REF!,""))</definedName>
    <definedName name="Header1" localSheetId="7" hidden="1">IF(COUNTA(#REF!)=0,0,INDEX(#REF!,MATCH(ROW(#REF!),#REF!,TRUE)))+1</definedName>
    <definedName name="Header1" localSheetId="5" hidden="1">IF(COUNTA(#REF!)=0,0,INDEX(#REF!,MATCH(ROW(#REF!),#REF!,TRUE)))+1</definedName>
    <definedName name="Header1" hidden="1">IF(COUNTA(#REF!)=0,0,INDEX(#REF!,MATCH(ROW(#REF!),#REF!,TRUE)))+1</definedName>
    <definedName name="Header2" localSheetId="7" hidden="1">[23]!Header1-1 &amp; "." &amp; MAX(1,COUNTA(INDEX(#REF!,MATCH([23]!Header1-1,#REF!,FALSE)):#REF!))</definedName>
    <definedName name="Header2" localSheetId="5" hidden="1">[23]!Header1-1 &amp; "." &amp; MAX(1,COUNTA(INDEX(#REF!,MATCH([23]!Header1-1,#REF!,FALSE)):#REF!))</definedName>
    <definedName name="Header2" hidden="1">[23]!Header1-1 &amp; "." &amp; MAX(1,COUNTA(INDEX(#REF!,MATCH([23]!Header1-1,#REF!,FALSE)):#REF!))</definedName>
    <definedName name="HTML_CodePage" hidden="1">1252</definedName>
    <definedName name="HTML_Control" localSheetId="7" hidden="1">{"'Feuil1'!$A$1:$Y$50"}</definedName>
    <definedName name="HTML_Control" localSheetId="5" hidden="1">{"'Feuil1'!$A$1:$Y$50"}</definedName>
    <definedName name="HTML_Control" localSheetId="4" hidden="1">{"'Feuil1'!$A$1:$Y$50"}</definedName>
    <definedName name="HTML_Control" localSheetId="0" hidden="1">{"'Feuil1'!$A$1:$Y$50"}</definedName>
    <definedName name="HTML_Control" hidden="1">{"'Feuil1'!$A$1:$Y$50"}</definedName>
    <definedName name="HTML_Description" hidden="1">""</definedName>
    <definedName name="HTML_Email" hidden="1">""</definedName>
    <definedName name="HTML_Header" hidden="1">"Feuil1"</definedName>
    <definedName name="HTML_LastUpdate" hidden="1">"12/02/2003"</definedName>
    <definedName name="HTML_LineAfter" hidden="1">FALSE</definedName>
    <definedName name="HTML_LineBefore" hidden="1">FALSE</definedName>
    <definedName name="HTML_Name" hidden="1">"CGC"</definedName>
    <definedName name="HTML_OBDlg2" hidden="1">TRUE</definedName>
    <definedName name="HTML_OBDlg4" hidden="1">TRUE</definedName>
    <definedName name="HTML_OS" hidden="1">0</definedName>
    <definedName name="HTML_PathFile" hidden="1">"D:\B Martin\MonHTML.htm"</definedName>
    <definedName name="HTML_Title" hidden="1">"sch_proj_12mw"</definedName>
    <definedName name="IBI">#REF!</definedName>
    <definedName name="ID">[7]Market!$K$2</definedName>
    <definedName name="Immeubel" localSheetId="7">#REF!</definedName>
    <definedName name="Immeubel" localSheetId="5">#REF!</definedName>
    <definedName name="Immeubel">#REF!</definedName>
    <definedName name="Immeuble" localSheetId="7">#REF!</definedName>
    <definedName name="Immeuble" localSheetId="5">#REF!</definedName>
    <definedName name="Immeuble">#REF!</definedName>
    <definedName name="ImpNett01">[5]Imp!$E$7,[5]Imp!$G$7,[5]Imp!$E$9,[5]Imp!$G$9,[5]Imp!$E$11,[5]Imp!$G$11,[5]Imp!$E$13,[5]Imp!$G$13,[5]Imp!$E$17,[5]Imp!$G$17,[5]Imp!$E$21,[5]Imp!$G$21,[5]Imp!$I$21,[5]Imp!$K$21,[5]Imp!$E$15,[5]Imp!$E$23,[5]Imp!$G$23,[5]Imp!$E$25,[5]Imp!$G$25,[5]Imp!$I$25,[5]Imp!$K$25,[5]Imp!$M$25,[5]Imp!$O$25,[5]Imp!$Q$25,[5]Imp!$S$25,[5]Imp!$U$25,[5]Imp!$W$25</definedName>
    <definedName name="ImpNett02">[5]Imp!$E$27,[5]Imp!$G$27,[5]Imp!$I$27,[5]Imp!$K$27,[5]Imp!$E$29,[5]Imp!$G$29,[5]Imp!$E$31,[5]Imp!$G$31,[5]Imp!$I$31,[5]Imp!$E$33,[5]Imp!$G$33,[5]Imp!$I$33,[5]Imp!$E$35,[5]Imp!$G$35,[5]Imp!$I$35,[5]Imp!$E$37,[5]Imp!$G$37,[5]Imp!$I$37,[5]Imp!$E$39,[5]Imp!$G$39,[5]Imp!$I$39,[5]Imp!$E$41,[5]Imp!$G$41,[5]Imp!$I$41</definedName>
    <definedName name="ImpNett03">[5]Imp!$E$43,[5]Imp!$G$43,[5]Imp!$I$43,[5]Imp!$K$43,[5]Imp!$M$43,[5]Imp!$O$43,[5]Imp!$E$45,[5]Imp!$G$45,[5]Imp!$I$45,[5]Imp!$K$45,[5]Imp!$M$45,[5]Imp!$E$47,[5]Imp!$G$47,[5]Imp!$I$47,[5]Imp!$E$49,[5]Imp!$G$49</definedName>
    <definedName name="indextariff_activ">[10]Hyp_Platform!$E$110</definedName>
    <definedName name="indextariff_diff">[10]Hyp_Platform!$E$112</definedName>
    <definedName name="infl_scenar">[10]Hyp_Platform!$E$109</definedName>
    <definedName name="Inflation">[7]Rent!$M$1</definedName>
    <definedName name="Inflation_timing">[7]Rent!$X$1</definedName>
    <definedName name="Inflations">[7]Extract!$D$4:$AQ$4</definedName>
    <definedName name="INSTALLATION_SCENARIO_RANGE">OFFSET([14]Listes!$AL$17,1,0,COUNTA([14]Listes!$AL:$AL)-1)</definedName>
    <definedName name="Internal_Parking" localSheetId="7">[21]Ass!#REF!</definedName>
    <definedName name="Internal_Parking" localSheetId="5">[21]Ass!#REF!</definedName>
    <definedName name="Internal_Parking">[21]Ass!#REF!</definedName>
    <definedName name="Investment" localSheetId="7">#REF!</definedName>
    <definedName name="Investment" localSheetId="5">#REF!</definedName>
    <definedName name="Investment">#REF!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"XLL"</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"c360"</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"c373"</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FOOTNOTE" hidden="1">"c4540"</definedName>
    <definedName name="IQ_EST_FOOTNOTE_CIQ" hidden="1">"c12022"</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"10/18/2012 14:50:10"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"19/03/2009 11:55:50"</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'[7]Cash Flows'!$E$391</definedName>
    <definedName name="IRR_Ref">[4]Rollup!$B$6</definedName>
    <definedName name="IRR_Removal1">'[7]Cash Flows'!$A$1:$B$1</definedName>
    <definedName name="IRR_Removal2">'[7]Cash Flows'!$A$5:$B$6</definedName>
    <definedName name="ISTAT" localSheetId="7">#REF!</definedName>
    <definedName name="ISTAT" localSheetId="5">#REF!</definedName>
    <definedName name="ISTAT">#REF!</definedName>
    <definedName name="jaennee" localSheetId="7" hidden="1">#REF!</definedName>
    <definedName name="jaennee" localSheetId="5" hidden="1">#REF!</definedName>
    <definedName name="jaennee" hidden="1">#REF!</definedName>
    <definedName name="jjj" localSheetId="7" hidden="1">{"'Feuil1'!$A$1:$Y$50"}</definedName>
    <definedName name="jjj" localSheetId="5" hidden="1">{"'Feuil1'!$A$1:$Y$50"}</definedName>
    <definedName name="jjj" localSheetId="4" hidden="1">{"'Feuil1'!$A$1:$Y$50"}</definedName>
    <definedName name="jjj" localSheetId="0" hidden="1">{"'Feuil1'!$A$1:$Y$50"}</definedName>
    <definedName name="jjj" hidden="1">{"'Feuil1'!$A$1:$Y$50"}</definedName>
    <definedName name="jlkjdf" hidden="1">#REF!</definedName>
    <definedName name="junior_active">[10]Hyp_Platform!$E$89</definedName>
    <definedName name="junior_active2">[10]Hyp_Platform!$E$90</definedName>
    <definedName name="junior_active3">[10]Hyp_Platform!$E$91</definedName>
    <definedName name="junior_active4">[10]Hyp_Platform!$E$92</definedName>
    <definedName name="junior_amount">[10]Hyp_Platform!$E$93</definedName>
    <definedName name="junior_amount2">[10]Hyp_Platform!$E$94</definedName>
    <definedName name="junior_amount3">[10]Hyp_Platform!$E$95</definedName>
    <definedName name="junior_amount4">[10]Hyp_Platform!$E$96</definedName>
    <definedName name="junior_date">[10]Hyp_Platform!$E$97</definedName>
    <definedName name="junior_dscr">[10]Hyp_Platform!$E$100</definedName>
    <definedName name="junior_rate">[10]Hyp_Platform!$E$101</definedName>
    <definedName name="junior_tenor">[10]Hyp_Platform!$E$98</definedName>
    <definedName name="junior_upfront">[10]Hyp_Platform!$E$102</definedName>
    <definedName name="landacq">[10]Hyp_Platform!$E$137</definedName>
    <definedName name="landcca">[10]Hyp_Platform!$E$138</definedName>
    <definedName name="Last_Refresh" localSheetId="7">#REF!</definedName>
    <definedName name="Last_Refresh" localSheetId="5">#REF!</definedName>
    <definedName name="Last_Refresh">#REF!</definedName>
    <definedName name="leasefactor">[10]Hyp_Platform!$E$140</definedName>
    <definedName name="lfee" localSheetId="7">#REF!</definedName>
    <definedName name="lfee" localSheetId="5">#REF!</definedName>
    <definedName name="lfee">#REF!</definedName>
    <definedName name="Lignes">[7]Rent!$E$119:$E$318</definedName>
    <definedName name="limcount" hidden="1">1</definedName>
    <definedName name="Liste">[12]Lexique!$A$3:$B$142</definedName>
    <definedName name="Liste_fonds">[24]!Table_fonds[#Data]</definedName>
    <definedName name="Loc_Areas">[7]Rent!$L$119:$L$318</definedName>
    <definedName name="Loc_Bldgs">[7]Rent!$O$119:$O$318</definedName>
    <definedName name="Loc_Breaks">[7]Rent!$AL$119:$AL$318</definedName>
    <definedName name="Loc_Ends">[7]Rent!$AN$119:$AN$318</definedName>
    <definedName name="loc_leases">[7]Rent!$V$119:$V$318</definedName>
    <definedName name="loc_pkgs">[7]Rent!$M$119:$M$318</definedName>
    <definedName name="loc_plots">[7]Rent!$P$119:$P$318</definedName>
    <definedName name="loc_rating">[7]Market!$D$11</definedName>
    <definedName name="loc_rentfrees">[7]Rent!$Z$119:$Z$318</definedName>
    <definedName name="loc_rents">[7]Rent!$J$119:$J$318</definedName>
    <definedName name="loc_starts">[7]Rent!$Q$119:$Q$318</definedName>
    <definedName name="loc_tenants">[7]Rent!$I$119:$I$318</definedName>
    <definedName name="loc_uses">[7]Rent!$H$119:$H$319</definedName>
    <definedName name="loc_vacancys">[7]Rent!$Y$119:$Y$318</definedName>
    <definedName name="LossRentIns" localSheetId="7">#REF!</definedName>
    <definedName name="LossRentIns" localSheetId="5">#REF!</definedName>
    <definedName name="LossRentIns">#REF!</definedName>
    <definedName name="m" localSheetId="7" hidden="1">#REF!</definedName>
    <definedName name="m" localSheetId="5" hidden="1">#REF!</definedName>
    <definedName name="m" hidden="1">#REF!</definedName>
    <definedName name="Market_Rent">[21]Ass!$E$9</definedName>
    <definedName name="market_tariff">[10]Hyp_Platform!$E$51</definedName>
    <definedName name="market_tariff_corp">[10]Hyp_Platform!$E$52</definedName>
    <definedName name="market_tariff_DS">[10]Hyp_Platform!$E$70</definedName>
    <definedName name="MDRA_paste">'[10]Project Flows'!#REF!</definedName>
    <definedName name="meme">[25]RentRoll!#REF!</definedName>
    <definedName name="MFee" localSheetId="7">#REF!</definedName>
    <definedName name="MFee" localSheetId="5">#REF!</definedName>
    <definedName name="MFee">#REF!</definedName>
    <definedName name="Mkt_Rents">[7]Rent!$I$9:$I$18</definedName>
    <definedName name="mktrent_use1">[7]Rent!$I$9</definedName>
    <definedName name="mktrent_use10">[7]Rent!$I$18</definedName>
    <definedName name="mktrent_use2">[7]Rent!$I$10</definedName>
    <definedName name="mktrent_use3">[7]Rent!$I$11</definedName>
    <definedName name="mktrent_use4">[7]Rent!$I$12</definedName>
    <definedName name="mktrent_use5">[7]Rent!$I$13</definedName>
    <definedName name="mktrent_use6">[7]Rent!$I$14</definedName>
    <definedName name="mktrent_use7">[7]Rent!$I$15</definedName>
    <definedName name="mktrent_use8">[7]Rent!$I$16</definedName>
    <definedName name="mktrent_use9">[7]Rent!$I$17</definedName>
    <definedName name="Mktrg">[7]Rent!$M$2</definedName>
    <definedName name="mouvement_résultat" localSheetId="7">#REF!</definedName>
    <definedName name="mouvement_résultat" localSheetId="5">#REF!</definedName>
    <definedName name="mouvement_résultat">#REF!</definedName>
    <definedName name="MoyenneGLOB" localSheetId="7">'[26]Calculs Sal.'!#REF!</definedName>
    <definedName name="MoyenneGLOB" localSheetId="5">'[26]Calculs Sal.'!#REF!</definedName>
    <definedName name="MoyenneGLOB">'[26]Calculs Sal.'!#REF!</definedName>
    <definedName name="MoyenneGWEN" localSheetId="7">'[26]Calculs Sal.'!#REF!</definedName>
    <definedName name="MoyenneGWEN" localSheetId="5">'[26]Calculs Sal.'!#REF!</definedName>
    <definedName name="MoyenneGWEN">'[26]Calculs Sal.'!#REF!</definedName>
    <definedName name="MoyenneNETD" localSheetId="5">'[26]Calculs Sal.'!#REF!</definedName>
    <definedName name="MoyenneNETD">'[26]Calculs Sal.'!#REF!</definedName>
    <definedName name="MoyenneRISH" localSheetId="5">'[26]Calculs Sal.'!#REF!</definedName>
    <definedName name="MoyenneRISH">'[26]Calculs Sal.'!#REF!</definedName>
    <definedName name="N__I" localSheetId="7">#REF!</definedName>
    <definedName name="N__I" localSheetId="5">#REF!</definedName>
    <definedName name="N__I">#REF!</definedName>
    <definedName name="N__M" localSheetId="7">#REF!</definedName>
    <definedName name="N__M" localSheetId="5">#REF!</definedName>
    <definedName name="N__M">#REF!</definedName>
    <definedName name="N__P" localSheetId="7">#REF!</definedName>
    <definedName name="N__P" localSheetId="5">#REF!</definedName>
    <definedName name="N__P">#REF!</definedName>
    <definedName name="Name">[7]Market!$C$2</definedName>
    <definedName name="Nom_fonds">'[27]1. Guide '!$L$33:$L$37</definedName>
    <definedName name="NOM_I" localSheetId="7">#REF!</definedName>
    <definedName name="NOM_I" localSheetId="5">#REF!</definedName>
    <definedName name="NOM_I">#REF!</definedName>
    <definedName name="NOM_M" localSheetId="7">#REF!</definedName>
    <definedName name="NOM_M" localSheetId="5">#REF!</definedName>
    <definedName name="NOM_M">#REF!</definedName>
    <definedName name="NOM_P" localSheetId="7">#REF!</definedName>
    <definedName name="NOM_P" localSheetId="5">#REF!</definedName>
    <definedName name="NOM_P">#REF!</definedName>
    <definedName name="note">#REF!</definedName>
    <definedName name="NSBP">[4]Rollup!$B$7</definedName>
    <definedName name="Number_of_Payments" localSheetId="7">MATCH(0.01,End_Bal,-1)+1</definedName>
    <definedName name="Number_of_Payments" localSheetId="6">MATCH(0.01,End_Bal,-1)+1</definedName>
    <definedName name="Number_of_Payments" localSheetId="5">MATCH(0.01,End_Bal,-1)+1</definedName>
    <definedName name="Number_of_Payments" localSheetId="4">MATCH(0.01,End_Bal,-1)+1</definedName>
    <definedName name="Number_of_Payments" localSheetId="0">MATCH(0.01,End_Bal,-1)+1</definedName>
    <definedName name="Number_of_Payments">MATCH(0.01,End_Bal,-1)+1</definedName>
    <definedName name="oblig">#REF!</definedName>
    <definedName name="Output">#REF!</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4">DATE(YEAR(Loan_Start),MONTH(Loan_Start)+Payment_Number,DAY(Loan_Start))</definedName>
    <definedName name="Payment_Date" localSheetId="0">DATE(YEAR(Loan_Start),MONTH(Loan_Start)+Payment_Number,DAY(Loan_Start))</definedName>
    <definedName name="Payment_Date">DATE(YEAR(Loan_Start),MONTH(Loan_Start)+Payment_Number,DAY(Loan_Start))</definedName>
    <definedName name="Print" localSheetId="7">[12]Code!#REF!</definedName>
    <definedName name="Print" localSheetId="5">[12]Code!#REF!</definedName>
    <definedName name="Print">[12]Code!#REF!</definedName>
    <definedName name="Print_Area_Reset" localSheetId="7">OFFSET(Full_Print,0,0,Last_Row)</definedName>
    <definedName name="Print_Area_Reset" localSheetId="6">OFFSET(Full_Print,0,0,Last_Row)</definedName>
    <definedName name="Print_Area_Reset" localSheetId="5">OFFSET(Full_Print,0,0,Last_Row)</definedName>
    <definedName name="Print_Area_Reset" localSheetId="4">OFFSET(Full_Print,0,0,Last_Row)</definedName>
    <definedName name="Print_Area_Reset" localSheetId="0">OFFSET(Full_Print,0,0,Last_Row)</definedName>
    <definedName name="Print_Area_Reset">OFFSET(Full_Print,0,0,Last_Row)</definedName>
    <definedName name="PrintDebtQ1">[4]Rollup!$D$78:$AU$262</definedName>
    <definedName name="PrintDebtQ2">'[7]Cash Flows'!$D$166:$AU$262</definedName>
    <definedName name="PrintDebtY1">[4]Rollup!$D$78:$BF$262</definedName>
    <definedName name="printDebtY2">'[7]Cash Flows'!$D$166:$BF$262</definedName>
    <definedName name="PrintFCPRQ">[4]Rollup!$A$349:$AU$391</definedName>
    <definedName name="PrintFCPRY">[4]Rollup!$A$349:$BF$391</definedName>
    <definedName name="PrintTaxQ">[4]Rollup!$D$282:$AU$340</definedName>
    <definedName name="PrintTaxY">[4]Rollup!$D$282:$BF$340</definedName>
    <definedName name="PrintULQ">[4]Rollup!$A$1:$AU$73</definedName>
    <definedName name="PrintULY">[4]Rollup!$A$1:$BF$73</definedName>
    <definedName name="PRODUCTIVITY_DIRECT_WIND_ONSHORE">'[14]1. Global Input'!#REF!</definedName>
    <definedName name="PRODUCTIVITY_INDIRECT_WIND_ONSHORE">'[14]1. Global Input'!#REF!</definedName>
    <definedName name="Profit" localSheetId="7">#REF!</definedName>
    <definedName name="Profit" localSheetId="5">#REF!</definedName>
    <definedName name="Profit">#REF!</definedName>
    <definedName name="Prorata">13*(12/12)</definedName>
    <definedName name="Prorata_f_pension">13*(9/12)</definedName>
    <definedName name="PS">'[26]Calculs Sal.'!#REF!</definedName>
    <definedName name="PUISSANCE_EOLIENNE">'[28]Global Input'!$E$14</definedName>
    <definedName name="PUISSANCE_PARC">'[28]Global Input'!$E$13</definedName>
    <definedName name="RDMP_Linéaire">'[28]Tax Analysis'!$D$10</definedName>
    <definedName name="RDMP_Puissance">'[28]Tax Analysis'!$D$11</definedName>
    <definedName name="RDMP_Unité">'[28]Tax Analysis'!$D$9</definedName>
    <definedName name="REF_BRANCHE_ESTAT_FR_2009_RANGE">OFFSET([28]Mapping!$F$3,1,0,COUNTA([28]Mapping!$F:$F))</definedName>
    <definedName name="REF_BRANCHE_INSEE_FR_2011_RANGE">OFFSET([28]Mapping!$C$3,1,0,COUNTA([28]Mapping!$C:$C))</definedName>
    <definedName name="refb." localSheetId="7">#REF!</definedName>
    <definedName name="refb." localSheetId="5">#REF!</definedName>
    <definedName name="refb.">#REF!</definedName>
    <definedName name="Refurbishement">[7]Market!$G$5</definedName>
    <definedName name="Rent_Comps">[7]Market!$B$57:$K$61</definedName>
    <definedName name="Rental_stream" localSheetId="7">#REF!</definedName>
    <definedName name="Rental_stream" localSheetId="5">#REF!</definedName>
    <definedName name="Rental_stream">#REF!</definedName>
    <definedName name="Rental_Stream_">[21]Ten!$AX$2:$BN$30</definedName>
    <definedName name="Rental_stream_analysis__Including_reversion_to_market_and_ISTAT" localSheetId="7">#REF!</definedName>
    <definedName name="Rental_stream_analysis__Including_reversion_to_market_and_ISTAT" localSheetId="5">#REF!</definedName>
    <definedName name="Rental_stream_analysis__Including_reversion_to_market_and_ISTAT">#REF!</definedName>
    <definedName name="repères">'[3]TRI détaillé'!$B$9:$D$9</definedName>
    <definedName name="Repo_debt" hidden="1">[29]Hyp_Asset!$D$48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t" localSheetId="7" hidden="1">{"'Feuil1'!$A$1:$Y$50"}</definedName>
    <definedName name="rrt" localSheetId="5" hidden="1">{"'Feuil1'!$A$1:$Y$50"}</definedName>
    <definedName name="rrt" localSheetId="4" hidden="1">{"'Feuil1'!$A$1:$Y$50"}</definedName>
    <definedName name="rrt" localSheetId="0" hidden="1">{"'Feuil1'!$A$1:$Y$50"}</definedName>
    <definedName name="rrt" hidden="1">{"'Feuil1'!$A$1:$Y$50"}</definedName>
    <definedName name="Sale_Comps">[7]Market!$B$74:$K$76</definedName>
    <definedName name="Sale_Method">[7]Strategy!$I$33</definedName>
    <definedName name="Sale_Tax">[7]Strategy!$M$33</definedName>
    <definedName name="Sale1">[7]Strategy!$H$33:$O$33</definedName>
    <definedName name="Sale2">[7]Strategy!$Q$33:$R$33</definedName>
    <definedName name="Sales">[7]Strategy!$H$53:$H$252</definedName>
    <definedName name="scenario">[10]Dashboard!$E$6</definedName>
    <definedName name="SECTOR_EUROSTAT_RANGE">OFFSET([14]Listes!$F$17,1,0,COUNTA([14]Listes!$F:$F))</definedName>
    <definedName name="Seller">[7]Market!$K$6</definedName>
    <definedName name="sencount" hidden="1">1</definedName>
    <definedName name="Sensi_Ref">'[4]Change Settings'!$U$46:$Z$75</definedName>
    <definedName name="ServCh." localSheetId="7">#REF!</definedName>
    <definedName name="ServCh." localSheetId="5">#REF!</definedName>
    <definedName name="ServCh.">#REF!</definedName>
    <definedName name="SIG_CONTROLE" localSheetId="7" hidden="1">#REF!</definedName>
    <definedName name="SIG_CONTROLE" localSheetId="5" hidden="1">#REF!</definedName>
    <definedName name="SIG_CONTROLE" hidden="1">#REF!</definedName>
    <definedName name="SIG_DERNIERECOLONNE" localSheetId="7" hidden="1">#REF!</definedName>
    <definedName name="SIG_DERNIERECOLONNE" localSheetId="5" hidden="1">#REF!</definedName>
    <definedName name="SIG_DERNIERECOLONNE" hidden="1">#REF!</definedName>
    <definedName name="SIG_LG11_firstLine" localSheetId="7" hidden="1">#REF!</definedName>
    <definedName name="SIG_LG11_firstLine" localSheetId="5" hidden="1">#REF!</definedName>
    <definedName name="SIG_LG11_firstLine" hidden="1">#REF!</definedName>
    <definedName name="SIG_LG11_H349" localSheetId="7" hidden="1">#REF!</definedName>
    <definedName name="SIG_LG11_H349" localSheetId="5" hidden="1">#REF!</definedName>
    <definedName name="SIG_LG11_H349" hidden="1">#REF!</definedName>
    <definedName name="SIG_LG11_H353" localSheetId="7" hidden="1">#REF!</definedName>
    <definedName name="SIG_LG11_H353" localSheetId="5" hidden="1">#REF!</definedName>
    <definedName name="SIG_LG11_H353" hidden="1">#REF!</definedName>
    <definedName name="SIG_LG11_H354" localSheetId="7" hidden="1">#REF!</definedName>
    <definedName name="SIG_LG11_H354" localSheetId="5" hidden="1">#REF!</definedName>
    <definedName name="SIG_LG11_H354" hidden="1">#REF!</definedName>
    <definedName name="SIG_LG11_H357" localSheetId="7" hidden="1">#REF!</definedName>
    <definedName name="SIG_LG11_H357" localSheetId="5" hidden="1">#REF!</definedName>
    <definedName name="SIG_LG11_H357" hidden="1">#REF!</definedName>
    <definedName name="SIG_LG11_H358" localSheetId="7" hidden="1">#REF!</definedName>
    <definedName name="SIG_LG11_H358" localSheetId="5" hidden="1">#REF!</definedName>
    <definedName name="SIG_LG11_H358" hidden="1">#REF!</definedName>
    <definedName name="SIG_LG11_H359" localSheetId="7" hidden="1">#REF!</definedName>
    <definedName name="SIG_LG11_H359" localSheetId="5" hidden="1">#REF!</definedName>
    <definedName name="SIG_LG11_H359" hidden="1">#REF!</definedName>
    <definedName name="SIG_LG11_H388" localSheetId="7" hidden="1">#REF!</definedName>
    <definedName name="SIG_LG11_H388" localSheetId="5" hidden="1">#REF!</definedName>
    <definedName name="SIG_LG11_H388" hidden="1">#REF!</definedName>
    <definedName name="SIG_LG11_H395" localSheetId="7" hidden="1">#REF!</definedName>
    <definedName name="SIG_LG11_H395" localSheetId="5" hidden="1">#REF!</definedName>
    <definedName name="SIG_LG11_H395" hidden="1">#REF!</definedName>
    <definedName name="SIG_LG11_IsControlOK" localSheetId="7" hidden="1">#REF!</definedName>
    <definedName name="SIG_LG11_IsControlOK" localSheetId="5" hidden="1">#REF!</definedName>
    <definedName name="SIG_LG11_IsControlOK" hidden="1">#REF!</definedName>
    <definedName name="SIG_LG11_lastLine" localSheetId="7" hidden="1">#REF!</definedName>
    <definedName name="SIG_LG11_lastLine" localSheetId="5" hidden="1">#REF!</definedName>
    <definedName name="SIG_LG11_lastLine" hidden="1">#REF!</definedName>
    <definedName name="SIG_LG11_ListeRangeMontant" localSheetId="7" hidden="1">#REF!</definedName>
    <definedName name="SIG_LG11_ListeRangeMontant" localSheetId="5" hidden="1">#REF!</definedName>
    <definedName name="SIG_LG11_ListeRangeMontant" hidden="1">#REF!</definedName>
    <definedName name="SIG_LG11_TITLECOL" localSheetId="7" hidden="1">#REF!</definedName>
    <definedName name="SIG_LG11_TITLECOL" localSheetId="5" hidden="1">#REF!</definedName>
    <definedName name="SIG_LG11_TITLECOL" hidden="1">#REF!</definedName>
    <definedName name="SIG_LG11_TITLELINE" localSheetId="7" hidden="1">#REF!</definedName>
    <definedName name="SIG_LG11_TITLELINE" localSheetId="5" hidden="1">#REF!</definedName>
    <definedName name="SIG_LG11_TITLELINE" hidden="1">#REF!</definedName>
    <definedName name="SIG_PTBD_LG11" localSheetId="7" hidden="1">#REF!</definedName>
    <definedName name="SIG_PTBD_LG11" localSheetId="5" hidden="1">#REF!</definedName>
    <definedName name="SIG_PTBD_LG11" hidden="1">#REF!</definedName>
    <definedName name="SIG_PTHG_LG11" localSheetId="7" hidden="1">#REF!</definedName>
    <definedName name="SIG_PTHG_LG11" localSheetId="5" hidden="1">#REF!</definedName>
    <definedName name="SIG_PTHG_LG11" hidden="1">#REF!</definedName>
    <definedName name="Sinking">[7]Strategy!$I$24</definedName>
    <definedName name="skrange">'[30]0800Trimmed'!$F$35:$AU$154</definedName>
    <definedName name="Société2">'[12]Liste sociétés'!$A$1:$C$41</definedName>
    <definedName name="Société5" localSheetId="7">#REF!</definedName>
    <definedName name="Société5" localSheetId="5">#REF!</definedName>
    <definedName name="Société5">#REF!</definedName>
    <definedName name="source">#REF!</definedName>
    <definedName name="SOUS_DOMAINES" localSheetId="7">[18]Feuil1!$B$2:$B$6</definedName>
    <definedName name="SOUS_DOMAINES" localSheetId="5">[18]Feuil1!$B$2:$B$6</definedName>
    <definedName name="SOUS_DOMAINES">[19]Feuil1!$B$2:$B$6</definedName>
    <definedName name="sss" localSheetId="7" hidden="1">{#N/A,#N/A,FALSE,"param";#N/A,#N/A,FALSE,"SCI";#N/A,#N/A,FALSE,"credit"}</definedName>
    <definedName name="sss" localSheetId="5" hidden="1">{#N/A,#N/A,FALSE,"param";#N/A,#N/A,FALSE,"SCI";#N/A,#N/A,FALSE,"credit"}</definedName>
    <definedName name="sss" localSheetId="4" hidden="1">{#N/A,#N/A,FALSE,"param";#N/A,#N/A,FALSE,"SCI";#N/A,#N/A,FALSE,"credit"}</definedName>
    <definedName name="sss" localSheetId="0" hidden="1">{#N/A,#N/A,FALSE,"param";#N/A,#N/A,FALSE,"SCI";#N/A,#N/A,FALSE,"credit"}</definedName>
    <definedName name="sss" hidden="1">{#N/A,#N/A,FALSE,"param";#N/A,#N/A,FALSE,"SCI";#N/A,#N/A,FALSE,"credit"}</definedName>
    <definedName name="Start_Date">[7]Rent!$I$1</definedName>
    <definedName name="Strategy_Times">[7]Strategy!$AC$14:$BQ$14</definedName>
    <definedName name="Surface_Totale">[7]Rent!$L$321</definedName>
    <definedName name="Surloyerbis">[31]Rollup!$G$12:$AU$24</definedName>
    <definedName name="SwapCurveArea1">'[7]Cash Flows'!$S$108:$S$109</definedName>
    <definedName name="SwapCurveArea10">'[7]Cash Flows'!$AB$108:$AB$109</definedName>
    <definedName name="SwapCurveArea2">'[7]Cash Flows'!$T$108:$T$109</definedName>
    <definedName name="SwapCurveArea3">'[7]Cash Flows'!$U$108:$U$109</definedName>
    <definedName name="SwapCurveArea4">'[7]Cash Flows'!$V$108:$V$109</definedName>
    <definedName name="SwapCurveArea5">'[7]Cash Flows'!$W$108:$W$109</definedName>
    <definedName name="SwapCurveArea6">'[7]Cash Flows'!$X$108:$X$109</definedName>
    <definedName name="SwapCurveArea7">'[7]Cash Flows'!$Y$108:$Y$109</definedName>
    <definedName name="SwapCurveArea8">'[7]Cash Flows'!$Z$108:$Z$109</definedName>
    <definedName name="SwapCurveArea9">'[7]Cash Flows'!$AA$108:$AA$109</definedName>
    <definedName name="SwapData1">'[7]Cash Flows'!$E$7</definedName>
    <definedName name="SwapData10">'[7]Cash Flows'!$E$20</definedName>
    <definedName name="SwapData11">'[7]Cash Flows'!$E$26</definedName>
    <definedName name="SwapData12">'[7]Cash Flows'!$E$29</definedName>
    <definedName name="SwapData13">'[7]Cash Flows'!$E$36</definedName>
    <definedName name="SwapData14">'[7]Cash Flows'!$E$37</definedName>
    <definedName name="SwapData15">'[7]Cash Flows'!$E$45</definedName>
    <definedName name="SwapData16">'[7]Cash Flows'!$E$46</definedName>
    <definedName name="SwapData17">'[7]Cash Flows'!$E$351</definedName>
    <definedName name="SwapData18">'[7]Cash Flows'!$E$48</definedName>
    <definedName name="SwapData19">'[7]Cash Flows'!$E$50</definedName>
    <definedName name="SwapData2">'[7]Cash Flows'!$E$8</definedName>
    <definedName name="SwapData20">'[7]Cash Flows'!$E$51</definedName>
    <definedName name="SwapData21">'[7]Cash Flows'!$E$60</definedName>
    <definedName name="SwapData22">'[7]Cash Flows'!$E$61</definedName>
    <definedName name="SwapData23">'[7]Cash Flows'!$E$62</definedName>
    <definedName name="SwapData24">'[7]Cash Flows'!$E$81</definedName>
    <definedName name="SwapData25">'[7]Cash Flows'!$E$82</definedName>
    <definedName name="SwapData26">'[7]Cash Flows'!$E$84</definedName>
    <definedName name="SwapData27">'[7]Cash Flows'!$E$85</definedName>
    <definedName name="SwapData28">'[7]Cash Flows'!$E$96</definedName>
    <definedName name="SwapData29">'[7]Cash Flows'!$E$99</definedName>
    <definedName name="SwapData3">'[7]Cash Flows'!$E$12</definedName>
    <definedName name="SwapData30">'[7]Cash Flows'!$E$100</definedName>
    <definedName name="SwapData31">'[7]Cash Flows'!$E$101</definedName>
    <definedName name="SwapData32">'[7]Cash Flows'!$E$102</definedName>
    <definedName name="SwapData33">'[7]Cash Flows'!$E$103</definedName>
    <definedName name="SwapData34">'[7]Cash Flows'!$E$108</definedName>
    <definedName name="SwapData35">'[7]Cash Flows'!$E$109</definedName>
    <definedName name="SwapData36">'[7]Cash Flows'!$E$111</definedName>
    <definedName name="SwapData37">'[7]Cash Flows'!$E$112</definedName>
    <definedName name="SwapData38">'[7]Cash Flows'!$E$123</definedName>
    <definedName name="SwapData39">'[7]Cash Flows'!$E$127</definedName>
    <definedName name="SwapData4">'[7]Cash Flows'!$E$13</definedName>
    <definedName name="SwapData40">'[7]Cash Flows'!$E$128</definedName>
    <definedName name="SwapData41">'[7]Cash Flows'!$E$129</definedName>
    <definedName name="SwapData42">'[7]Cash Flows'!$E$130</definedName>
    <definedName name="SwapData43">'[7]Cash Flows'!$E$131</definedName>
    <definedName name="SwapData44">'[7]Cash Flows'!$E$132</definedName>
    <definedName name="SwapData45">'[7]Cash Flows'!$E$137</definedName>
    <definedName name="SwapData46">'[7]Cash Flows'!$E$138</definedName>
    <definedName name="SwapData47">'[7]Cash Flows'!$E$140</definedName>
    <definedName name="SwapData48">'[7]Cash Flows'!$E$141</definedName>
    <definedName name="SwapData49">'[7]Cash Flows'!$E$152</definedName>
    <definedName name="SwapData5">'[7]Cash Flows'!$E$14</definedName>
    <definedName name="SwapData50">'[7]Cash Flows'!$E$156</definedName>
    <definedName name="SwapData51">'[7]Cash Flows'!$E$157</definedName>
    <definedName name="SwapData52">'[7]Cash Flows'!$E$158</definedName>
    <definedName name="SwapData53">'[7]Cash Flows'!$E$159</definedName>
    <definedName name="SwapData54">'[7]Cash Flows'!$E$160</definedName>
    <definedName name="SwapData55">'[7]Cash Flows'!$E$161</definedName>
    <definedName name="SwapData56">'[7]Cash Flows'!$E$166</definedName>
    <definedName name="SwapData57">'[7]Cash Flows'!$E$167</definedName>
    <definedName name="SwapData58">'[7]Cash Flows'!$E$169</definedName>
    <definedName name="SwapData59">'[7]Cash Flows'!$E$170</definedName>
    <definedName name="SwapData6">'[7]Cash Flows'!$E$15</definedName>
    <definedName name="SwapData60">'[7]Cash Flows'!$E$181</definedName>
    <definedName name="SwapData61">'[7]Cash Flows'!$E$184</definedName>
    <definedName name="SwapData62">'[7]Cash Flows'!$E$185</definedName>
    <definedName name="SwapData63">'[7]Cash Flows'!$E$186</definedName>
    <definedName name="SwapData64">'[7]Cash Flows'!$E$187</definedName>
    <definedName name="SwapData65">'[7]Cash Flows'!$E$188</definedName>
    <definedName name="SwapData66">'[7]Cash Flows'!$E$193</definedName>
    <definedName name="SwapData67">'[7]Cash Flows'!$E$194</definedName>
    <definedName name="SwapData68">'[7]Cash Flows'!$E$196</definedName>
    <definedName name="SwapData69">'[7]Cash Flows'!$E$197</definedName>
    <definedName name="SwapData7">'[7]Cash Flows'!$E$16</definedName>
    <definedName name="SwapData70">'[7]Cash Flows'!$E$206</definedName>
    <definedName name="SwapData71">'[7]Cash Flows'!$E$210</definedName>
    <definedName name="SwapData72">'[7]Cash Flows'!$E$211</definedName>
    <definedName name="SwapData73">'[7]Cash Flows'!$E$212</definedName>
    <definedName name="SwapData74">'[7]Cash Flows'!$E$213</definedName>
    <definedName name="SwapData75">'[7]Cash Flows'!$E$214</definedName>
    <definedName name="SwapData76">'[7]Cash Flows'!$E$286</definedName>
    <definedName name="SwapData77">'[7]Cash Flows'!$E$287</definedName>
    <definedName name="SwapData78">'[7]Cash Flows'!$E$294</definedName>
    <definedName name="SwapData79">'[7]Cash Flows'!$E$295</definedName>
    <definedName name="SwapData8">'[7]Cash Flows'!$E$17</definedName>
    <definedName name="SwapData80">'[7]Cash Flows'!$E$296</definedName>
    <definedName name="SwapData81">'[7]Cash Flows'!$E$64</definedName>
    <definedName name="SwapData82">'[7]Cash Flows'!$E$297</definedName>
    <definedName name="SwapData83">'[7]Cash Flows'!$E$298</definedName>
    <definedName name="SwapData84">'[7]Cash Flows'!$E$299</definedName>
    <definedName name="SwapData85">'[7]Cash Flows'!$E$301</definedName>
    <definedName name="SwapData86">'[7]Cash Flows'!$E$302</definedName>
    <definedName name="SwapData87">'[7]Cash Flows'!$E$303</definedName>
    <definedName name="SwapData88">'[7]Cash Flows'!$E$23</definedName>
    <definedName name="SwapData89">'[7]Cash Flows'!$E$218</definedName>
    <definedName name="SwapData9">'[7]Cash Flows'!$E$18</definedName>
    <definedName name="SwapData90">'[7]Cash Flows'!$E$224</definedName>
    <definedName name="SwapData91">'[7]Cash Flows'!$E$226</definedName>
    <definedName name="SwapData92">'[7]Cash Flows'!$E$227</definedName>
    <definedName name="SwapData93">'[7]Cash Flows'!$E$228</definedName>
    <definedName name="SwapData94">'[7]Cash Flows'!$E$229</definedName>
    <definedName name="SwapData95">'[7]Cash Flows'!$E$230</definedName>
    <definedName name="SwapData96">'[7]Cash Flows'!$E$231</definedName>
    <definedName name="SwapData97">'[7]Cash Flows'!$E$232</definedName>
    <definedName name="SwapData98">'[7]Cash Flows'!$E$372</definedName>
    <definedName name="t">[32]Tenancy!#REF!</definedName>
    <definedName name="Target_IRR">[4]Rollup!$B$1</definedName>
    <definedName name="target_return">[10]Hyp_Platform!$E$15</definedName>
    <definedName name="TARGET_UNIT_RANGE">OFFSET([14]Listes!$Y$2,1,0,COUNTA([14]Listes!$Y:$Y))</definedName>
    <definedName name="Taux" localSheetId="7">#REF!</definedName>
    <definedName name="Taux" localSheetId="5">#REF!</definedName>
    <definedName name="Taux">#REF!</definedName>
    <definedName name="TAUX_ACTUALISATION">'[28]Global Input'!$E$7</definedName>
    <definedName name="TAUX_CVAE">'[28]Tax Analysis'!$D$7</definedName>
    <definedName name="TAUX_IMPOT_IS">'[28]Tax Analysis'!$D$14</definedName>
    <definedName name="TAUX_IMPOT_PARTICULIERS">'[28]Tax Analysis'!$D$13</definedName>
    <definedName name="TAUX_TVA">'[28]Tax Analysis'!$D$15</definedName>
    <definedName name="TaxRow">'[7]Cash Flows'!$E$282</definedName>
    <definedName name="TECHNO_RANGE">OFFSET([14]Listes!#REF!,1,0,COUNTA([14]Listes!#REF!))</definedName>
    <definedName name="Tenancy" localSheetId="7">#REF!</definedName>
    <definedName name="Tenancy" localSheetId="5">#REF!</definedName>
    <definedName name="Tenancy">#REF!</definedName>
    <definedName name="Tenant_rollover" localSheetId="7">#REF!</definedName>
    <definedName name="Tenant_rollover" localSheetId="5">#REF!</definedName>
    <definedName name="Tenant_rollover">#REF!</definedName>
    <definedName name="Tenant_rollover__landlord_s_option_to_break" localSheetId="7">#REF!</definedName>
    <definedName name="Tenant_rollover__landlord_s_option_to_break" localSheetId="5">#REF!</definedName>
    <definedName name="Tenant_rollover__landlord_s_option_to_break">#REF!</definedName>
    <definedName name="tenor" localSheetId="7">[10]Hyp_Platform!#REF!</definedName>
    <definedName name="tenor" localSheetId="5">[10]Hyp_Platform!#REF!</definedName>
    <definedName name="tenor">[10]Hyp_Platform!#REF!</definedName>
    <definedName name="terminal">[10]Hyp_Platform!$E$17</definedName>
    <definedName name="Test1" hidden="1">IF(COUNTA([33]Cov!$A$9:$A1048576)=0,0,INDEX([33]Cov!$A$9:$A1048576,MATCH(ROW([33]Cov!$A1048576),[33]Cov!$A$9:$A1048576,TRUE)))+1</definedName>
    <definedName name="TIME_PERIOD_RANGE">OFFSET([14]Listes!$M$17,1,0,COUNTA([14]Listes!$M:$M))</definedName>
    <definedName name="Times">[7]Rent!$BH$33:$CV$33</definedName>
    <definedName name="titre">#REF!</definedName>
    <definedName name="tot.oblig" localSheetId="7">#REF!</definedName>
    <definedName name="tot.oblig" localSheetId="5">#REF!</definedName>
    <definedName name="tot.oblig">#REF!</definedName>
    <definedName name="TR" localSheetId="7">'[26]Calculs Sal.'!#REF!</definedName>
    <definedName name="TR" localSheetId="5">'[26]Calculs Sal.'!#REF!</definedName>
    <definedName name="TR">'[26]Calculs Sal.'!#REF!</definedName>
    <definedName name="Turnover_performance" localSheetId="7">#REF!</definedName>
    <definedName name="Turnover_performance" localSheetId="5">#REF!</definedName>
    <definedName name="Turnover_performance">#REF!</definedName>
    <definedName name="Turnover_Projections" localSheetId="7">#REF!</definedName>
    <definedName name="Turnover_Projections" localSheetId="5">#REF!</definedName>
    <definedName name="Turnover_Projections">#REF!</definedName>
    <definedName name="TVA" localSheetId="7">#REF!</definedName>
    <definedName name="TVA" localSheetId="5">#REF!</definedName>
    <definedName name="TVA">#REF!</definedName>
    <definedName name="TYPOLOGIE" localSheetId="7">[18]Feuil1!$C$2:$C$15</definedName>
    <definedName name="TYPOLOGIE" localSheetId="5">[18]Feuil1!$C$2:$C$15</definedName>
    <definedName name="TYPOLOGIE">[19]Feuil1!$C$2:$C$15</definedName>
    <definedName name="TypProd">[8]!Table_TypProd[#Data]</definedName>
    <definedName name="UL_IRR">'[7]Cash Flows'!$E$73</definedName>
    <definedName name="ULCFRow">'[7]Cash Flows'!$E$71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0R314C10" hidden="1">[34]Cov!$J$314</definedName>
    <definedName name="UNIFORMANCES10R314C12" hidden="1">[34]Cov!$L$314</definedName>
    <definedName name="UNIFORMANCES10R314C14" hidden="1">[34]Cov!$N$314</definedName>
    <definedName name="UNIFORMANCES10R314C22" hidden="1">[34]Cov!$V$314</definedName>
    <definedName name="UNIFORMANCES10R314C24" hidden="1">[34]Cov!$X$314</definedName>
    <definedName name="UNIFORMANCES10R314C26" hidden="1">[34]Cov!$Z$314</definedName>
    <definedName name="UNIFORMANCES10R314C30" hidden="1">[34]Cov!$AD$314</definedName>
    <definedName name="UNIFORMANCES10R314C4" hidden="1">[34]Cov!$D$314</definedName>
    <definedName name="UNIFORMANCES10R314C6" hidden="1">[34]Cov!$F$314</definedName>
    <definedName name="UNIFORMANCES10R314C8" hidden="1">[34]Cov!$H$314</definedName>
    <definedName name="UNIFORMANCES10R315C10" hidden="1">[34]Cov!$J$315</definedName>
    <definedName name="UNIFORMANCES10R315C12" hidden="1">[34]Cov!$L$315</definedName>
    <definedName name="UNIFORMANCES10R315C14" hidden="1">[34]Cov!$N$315</definedName>
    <definedName name="UNIFORMANCES10R315C22" hidden="1">[34]Cov!$V$315</definedName>
    <definedName name="UNIFORMANCES10R315C24" hidden="1">[34]Cov!$X$315</definedName>
    <definedName name="UNIFORMANCES10R315C26" hidden="1">[34]Cov!$Z$315</definedName>
    <definedName name="UNIFORMANCES10R315C30" hidden="1">[34]Cov!$AD$315</definedName>
    <definedName name="UNIFORMANCES10R315C4" hidden="1">[34]Cov!$D$315</definedName>
    <definedName name="UNIFORMANCES10R315C6" hidden="1">[34]Cov!$F$315</definedName>
    <definedName name="UNIFORMANCES10R315C8" hidden="1">[34]Cov!$H$315</definedName>
    <definedName name="UNIFORMANCES11R7454C10" hidden="1">[34]Cov!$J$7454</definedName>
    <definedName name="UNIFORMANCES11R7454C12" hidden="1">[34]Cov!$L$7454</definedName>
    <definedName name="UNIFORMANCES11R7454C14" hidden="1">[34]Cov!$N$7454</definedName>
    <definedName name="UNIFORMANCES11R7454C31" hidden="1">[34]Cov!$AE$7454</definedName>
    <definedName name="UNIFORMANCES11R7454C39" hidden="1">[34]Cov!$AM$7454</definedName>
    <definedName name="UNIFORMANCES11R7454C4" hidden="1">[34]Cov!$D$7454</definedName>
    <definedName name="UNIFORMANCES11R7454C40" hidden="1">[34]Cov!$AN$7454</definedName>
    <definedName name="UNIFORMANCES11R7454C41" hidden="1">[34]Cov!$AO$7454</definedName>
    <definedName name="UNIFORMANCES11R7454C42" hidden="1">[34]Cov!$AP$7454</definedName>
    <definedName name="UNIFORMANCES11R7454C44" hidden="1">[34]Cov!$AR$7454</definedName>
    <definedName name="UNIFORMANCES11R7454C6" hidden="1">[34]Cov!$F$7454</definedName>
    <definedName name="UNIFORMANCES11R7454C8" hidden="1">[34]Cov!$H$7454</definedName>
    <definedName name="UNIFORMANCES11R7455C10" hidden="1">[34]Cov!$J$7455</definedName>
    <definedName name="UNIFORMANCES11R7455C12" hidden="1">[34]Cov!$L$7455</definedName>
    <definedName name="UNIFORMANCES11R7455C14" hidden="1">[34]Cov!$N$7455</definedName>
    <definedName name="UNIFORMANCES11R7455C31" hidden="1">[34]Cov!$AE$7455</definedName>
    <definedName name="UNIFORMANCES11R7455C39" hidden="1">[34]Cov!$AM$7455</definedName>
    <definedName name="UNIFORMANCES11R7455C4" hidden="1">[34]Cov!$D$7455</definedName>
    <definedName name="UNIFORMANCES11R7455C40" hidden="1">[34]Cov!$AN$7455</definedName>
    <definedName name="UNIFORMANCES11R7455C41" hidden="1">[34]Cov!$AO$7455</definedName>
    <definedName name="UNIFORMANCES11R7455C42" hidden="1">[34]Cov!$AP$7455</definedName>
    <definedName name="UNIFORMANCES11R7455C44" hidden="1">[34]Cov!$AR$7455</definedName>
    <definedName name="UNIFORMANCES11R7455C6" hidden="1">[34]Cov!$F$7455</definedName>
    <definedName name="UNIFORMANCES11R7455C8" hidden="1">[34]Cov!$H$7455</definedName>
    <definedName name="UNIFORMANCES11R7456C10" hidden="1">[34]Cov!$J$7456</definedName>
    <definedName name="UNIFORMANCES11R7456C12" hidden="1">[34]Cov!$L$7456</definedName>
    <definedName name="UNIFORMANCES11R7456C14" hidden="1">[34]Cov!$N$7456</definedName>
    <definedName name="UNIFORMANCES11R7456C31" hidden="1">[34]Cov!$AE$7456</definedName>
    <definedName name="UNIFORMANCES11R7456C39" hidden="1">[34]Cov!$AM$7456</definedName>
    <definedName name="UNIFORMANCES11R7456C4" hidden="1">[34]Cov!$D$7456</definedName>
    <definedName name="UNIFORMANCES11R7456C40" hidden="1">[34]Cov!$AN$7456</definedName>
    <definedName name="UNIFORMANCES11R7456C41" hidden="1">[34]Cov!$AO$7456</definedName>
    <definedName name="UNIFORMANCES11R7456C42" hidden="1">[34]Cov!$AP$7456</definedName>
    <definedName name="UNIFORMANCES11R7456C44" hidden="1">[34]Cov!$AR$7456</definedName>
    <definedName name="UNIFORMANCES11R7456C6" hidden="1">[34]Cov!$F$7456</definedName>
    <definedName name="UNIFORMANCES11R7456C8" hidden="1">[34]Cov!$H$7456</definedName>
    <definedName name="UNIFORMANCES11R7457C10" hidden="1">[34]Cov!$J$7457</definedName>
    <definedName name="UNIFORMANCES11R7457C12" hidden="1">[34]Cov!$L$7457</definedName>
    <definedName name="UNIFORMANCES11R7457C14" hidden="1">[34]Cov!$N$7457</definedName>
    <definedName name="UNIFORMANCES11R7457C31" hidden="1">[34]Cov!$AE$7457</definedName>
    <definedName name="UNIFORMANCES11R7457C39" hidden="1">[34]Cov!$AM$7457</definedName>
    <definedName name="UNIFORMANCES11R7457C4" hidden="1">[34]Cov!$D$7457</definedName>
    <definedName name="UNIFORMANCES11R7457C40" hidden="1">[34]Cov!$AN$7457</definedName>
    <definedName name="UNIFORMANCES11R7457C41" hidden="1">[34]Cov!$AO$7457</definedName>
    <definedName name="UNIFORMANCES11R7457C42" hidden="1">[34]Cov!$AP$7457</definedName>
    <definedName name="UNIFORMANCES11R7457C44" hidden="1">[34]Cov!$AR$7457</definedName>
    <definedName name="UNIFORMANCES11R7457C6" hidden="1">[34]Cov!$F$7457</definedName>
    <definedName name="UNIFORMANCES11R7457C8" hidden="1">[34]Cov!$H$7457</definedName>
    <definedName name="UNIFORMANCES11R7458C10" hidden="1">[34]Cov!$J$7458</definedName>
    <definedName name="UNIFORMANCES11R7458C12" hidden="1">[34]Cov!$L$7458</definedName>
    <definedName name="UNIFORMANCES11R7458C14" hidden="1">[34]Cov!$N$7458</definedName>
    <definedName name="UNIFORMANCES11R7458C31" hidden="1">[34]Cov!$AE$7458</definedName>
    <definedName name="UNIFORMANCES11R7458C39" hidden="1">[34]Cov!$AM$7458</definedName>
    <definedName name="UNIFORMANCES11R7458C4" hidden="1">[34]Cov!$D$7458</definedName>
    <definedName name="UNIFORMANCES11R7458C40" hidden="1">[34]Cov!$AN$7458</definedName>
    <definedName name="UNIFORMANCES11R7458C41" hidden="1">[34]Cov!$AO$7458</definedName>
    <definedName name="UNIFORMANCES11R7458C42" hidden="1">[34]Cov!$AP$7458</definedName>
    <definedName name="UNIFORMANCES11R7458C44" hidden="1">[34]Cov!$AR$7458</definedName>
    <definedName name="UNIFORMANCES11R7458C6" hidden="1">[34]Cov!$F$7458</definedName>
    <definedName name="UNIFORMANCES11R7458C8" hidden="1">[34]Cov!$H$7458</definedName>
    <definedName name="UNIFORMANCES11R7459C10" hidden="1">[34]Cov!$J$7459</definedName>
    <definedName name="UNIFORMANCES11R7459C12" hidden="1">[34]Cov!$L$7459</definedName>
    <definedName name="UNIFORMANCES11R7459C14" hidden="1">[34]Cov!$N$7459</definedName>
    <definedName name="UNIFORMANCES11R7459C31" hidden="1">[34]Cov!$AE$7459</definedName>
    <definedName name="UNIFORMANCES11R7459C39" hidden="1">[34]Cov!$AM$7459</definedName>
    <definedName name="UNIFORMANCES11R7459C4" hidden="1">[34]Cov!$D$7459</definedName>
    <definedName name="UNIFORMANCES11R7459C40" hidden="1">[34]Cov!$AN$7459</definedName>
    <definedName name="UNIFORMANCES11R7459C41" hidden="1">[34]Cov!$AO$7459</definedName>
    <definedName name="UNIFORMANCES11R7459C42" hidden="1">[34]Cov!$AP$7459</definedName>
    <definedName name="UNIFORMANCES11R7459C44" hidden="1">[34]Cov!$AR$7459</definedName>
    <definedName name="UNIFORMANCES11R7459C6" hidden="1">[34]Cov!$F$7459</definedName>
    <definedName name="UNIFORMANCES11R7459C8" hidden="1">[34]Cov!$H$7459</definedName>
    <definedName name="UNIFORMANCES11R7460C10" hidden="1">[34]Cov!$J$7460</definedName>
    <definedName name="UNIFORMANCES11R7460C12" hidden="1">[34]Cov!$L$7460</definedName>
    <definedName name="UNIFORMANCES11R7460C14" hidden="1">[34]Cov!$N$7460</definedName>
    <definedName name="UNIFORMANCES11R7460C31" hidden="1">[34]Cov!$AE$7460</definedName>
    <definedName name="UNIFORMANCES11R7460C39" hidden="1">[34]Cov!$AM$7460</definedName>
    <definedName name="UNIFORMANCES11R7460C4" hidden="1">[34]Cov!$D$7460</definedName>
    <definedName name="UNIFORMANCES11R7460C40" hidden="1">[34]Cov!$AN$7460</definedName>
    <definedName name="UNIFORMANCES11R7460C41" hidden="1">[34]Cov!$AO$7460</definedName>
    <definedName name="UNIFORMANCES11R7460C42" hidden="1">[34]Cov!$AP$7460</definedName>
    <definedName name="UNIFORMANCES11R7460C44" hidden="1">[34]Cov!$AR$7460</definedName>
    <definedName name="UNIFORMANCES11R7460C6" hidden="1">[34]Cov!$F$7460</definedName>
    <definedName name="UNIFORMANCES11R7460C8" hidden="1">[34]Cov!$H$7460</definedName>
    <definedName name="UNIFORMANCES11R7461C10" hidden="1">[34]Cov!$J$7461</definedName>
    <definedName name="UNIFORMANCES11R7461C12" hidden="1">[34]Cov!$L$7461</definedName>
    <definedName name="UNIFORMANCES11R7461C14" hidden="1">[34]Cov!$N$7461</definedName>
    <definedName name="UNIFORMANCES11R7461C31" hidden="1">[34]Cov!$AE$7461</definedName>
    <definedName name="UNIFORMANCES11R7461C39" hidden="1">[34]Cov!$AM$7461</definedName>
    <definedName name="UNIFORMANCES11R7461C4" hidden="1">[34]Cov!$D$7461</definedName>
    <definedName name="UNIFORMANCES11R7461C40" hidden="1">[34]Cov!$AN$7461</definedName>
    <definedName name="UNIFORMANCES11R7461C41" hidden="1">[34]Cov!$AO$7461</definedName>
    <definedName name="UNIFORMANCES11R7461C42" hidden="1">[34]Cov!$AP$7461</definedName>
    <definedName name="UNIFORMANCES11R7461C44" hidden="1">[34]Cov!$AR$7461</definedName>
    <definedName name="UNIFORMANCES11R7461C6" hidden="1">[34]Cov!$F$7461</definedName>
    <definedName name="UNIFORMANCES11R7461C8" hidden="1">[34]Cov!$H$7461</definedName>
    <definedName name="UNIFORMANCES11R7462C10" hidden="1">[34]Cov!$J$7462</definedName>
    <definedName name="UNIFORMANCES11R7462C12" hidden="1">[34]Cov!$L$7462</definedName>
    <definedName name="UNIFORMANCES11R7462C14" hidden="1">[34]Cov!$N$7462</definedName>
    <definedName name="UNIFORMANCES11R7462C31" hidden="1">[34]Cov!$AE$7462</definedName>
    <definedName name="UNIFORMANCES11R7462C39" hidden="1">[34]Cov!$AM$7462</definedName>
    <definedName name="UNIFORMANCES11R7462C4" hidden="1">[34]Cov!$D$7462</definedName>
    <definedName name="UNIFORMANCES11R7462C40" hidden="1">[34]Cov!$AN$7462</definedName>
    <definedName name="UNIFORMANCES11R7462C41" hidden="1">[34]Cov!$AO$7462</definedName>
    <definedName name="UNIFORMANCES11R7462C42" hidden="1">[34]Cov!$AP$7462</definedName>
    <definedName name="UNIFORMANCES11R7462C44" hidden="1">[34]Cov!$AR$7462</definedName>
    <definedName name="UNIFORMANCES11R7462C6" hidden="1">[34]Cov!$F$7462</definedName>
    <definedName name="UNIFORMANCES11R7462C8" hidden="1">[34]Cov!$H$7462</definedName>
    <definedName name="UNIFORMANCES11R7463C10" hidden="1">[34]Cov!$J$7463</definedName>
    <definedName name="UNIFORMANCES11R7463C12" hidden="1">[34]Cov!$L$7463</definedName>
    <definedName name="UNIFORMANCES11R7463C14" hidden="1">[34]Cov!$N$7463</definedName>
    <definedName name="UNIFORMANCES11R7463C31" hidden="1">[34]Cov!$AE$7463</definedName>
    <definedName name="UNIFORMANCES11R7463C39" hidden="1">[34]Cov!$AM$7463</definedName>
    <definedName name="UNIFORMANCES11R7463C4" hidden="1">[34]Cov!$D$7463</definedName>
    <definedName name="UNIFORMANCES11R7463C40" hidden="1">[34]Cov!$AN$7463</definedName>
    <definedName name="UNIFORMANCES11R7463C41" hidden="1">[34]Cov!$AO$7463</definedName>
    <definedName name="UNIFORMANCES11R7463C42" hidden="1">[34]Cov!$AP$7463</definedName>
    <definedName name="UNIFORMANCES11R7463C44" hidden="1">[34]Cov!$AR$7463</definedName>
    <definedName name="UNIFORMANCES11R7463C6" hidden="1">[34]Cov!$F$7463</definedName>
    <definedName name="UNIFORMANCES11R7463C8" hidden="1">[34]Cov!$H$7463</definedName>
    <definedName name="UNIFORMANCES11R7464C10" hidden="1">[34]Cov!$J$7464</definedName>
    <definedName name="UNIFORMANCES11R7464C12" hidden="1">[34]Cov!$L$7464</definedName>
    <definedName name="UNIFORMANCES11R7464C14" hidden="1">[34]Cov!$N$7464</definedName>
    <definedName name="UNIFORMANCES11R7464C31" hidden="1">[34]Cov!$AE$7464</definedName>
    <definedName name="UNIFORMANCES11R7464C39" hidden="1">[34]Cov!$AM$7464</definedName>
    <definedName name="UNIFORMANCES11R7464C4" hidden="1">[34]Cov!$D$7464</definedName>
    <definedName name="UNIFORMANCES11R7464C40" hidden="1">[34]Cov!$AN$7464</definedName>
    <definedName name="UNIFORMANCES11R7464C41" hidden="1">[34]Cov!$AO$7464</definedName>
    <definedName name="UNIFORMANCES11R7464C42" hidden="1">[34]Cov!$AP$7464</definedName>
    <definedName name="UNIFORMANCES11R7464C44" hidden="1">[34]Cov!$AR$7464</definedName>
    <definedName name="UNIFORMANCES11R7464C6" hidden="1">[34]Cov!$F$7464</definedName>
    <definedName name="UNIFORMANCES11R7464C8" hidden="1">[34]Cov!$H$7464</definedName>
    <definedName name="UNIFORMANCES11R7465C10" hidden="1">[34]Cov!$J$7465</definedName>
    <definedName name="UNIFORMANCES11R7465C12" hidden="1">[34]Cov!$L$7465</definedName>
    <definedName name="UNIFORMANCES11R7465C14" hidden="1">[34]Cov!$N$7465</definedName>
    <definedName name="UNIFORMANCES11R7465C31" hidden="1">[34]Cov!$AE$7465</definedName>
    <definedName name="UNIFORMANCES11R7465C39" hidden="1">[34]Cov!$AM$7465</definedName>
    <definedName name="UNIFORMANCES11R7465C4" hidden="1">[34]Cov!$D$7465</definedName>
    <definedName name="UNIFORMANCES11R7465C40" hidden="1">[34]Cov!$AN$7465</definedName>
    <definedName name="UNIFORMANCES11R7465C41" hidden="1">[34]Cov!$AO$7465</definedName>
    <definedName name="UNIFORMANCES11R7465C42" hidden="1">[34]Cov!$AP$7465</definedName>
    <definedName name="UNIFORMANCES11R7465C44" hidden="1">[34]Cov!$AR$7465</definedName>
    <definedName name="UNIFORMANCES11R7465C6" hidden="1">[34]Cov!$F$7465</definedName>
    <definedName name="UNIFORMANCES11R7465C8" hidden="1">[34]Cov!$H$7465</definedName>
    <definedName name="UNIFORMANCES11R7466C10" hidden="1">[34]Cov!$J$7466</definedName>
    <definedName name="UNIFORMANCES11R7466C12" hidden="1">[34]Cov!$L$7466</definedName>
    <definedName name="UNIFORMANCES11R7466C14" hidden="1">[34]Cov!$N$7466</definedName>
    <definedName name="UNIFORMANCES11R7466C31" hidden="1">[34]Cov!$AE$7466</definedName>
    <definedName name="UNIFORMANCES11R7466C39" hidden="1">[34]Cov!$AM$7466</definedName>
    <definedName name="UNIFORMANCES11R7466C4" hidden="1">[34]Cov!$D$7466</definedName>
    <definedName name="UNIFORMANCES11R7466C40" hidden="1">[34]Cov!$AN$7466</definedName>
    <definedName name="UNIFORMANCES11R7466C41" hidden="1">[34]Cov!$AO$7466</definedName>
    <definedName name="UNIFORMANCES11R7466C42" hidden="1">[34]Cov!$AP$7466</definedName>
    <definedName name="UNIFORMANCES11R7466C44" hidden="1">[34]Cov!$AR$7466</definedName>
    <definedName name="UNIFORMANCES11R7466C6" hidden="1">[34]Cov!$F$7466</definedName>
    <definedName name="UNIFORMANCES11R7466C8" hidden="1">[34]Cov!$H$7466</definedName>
    <definedName name="UNIFORMANCES11R7467C10" hidden="1">[34]Cov!$J$7467</definedName>
    <definedName name="UNIFORMANCES11R7467C12" hidden="1">[34]Cov!$L$7467</definedName>
    <definedName name="UNIFORMANCES11R7467C14" hidden="1">[34]Cov!$N$7467</definedName>
    <definedName name="UNIFORMANCES11R7467C31" hidden="1">[34]Cov!$AE$7467</definedName>
    <definedName name="UNIFORMANCES11R7467C39" hidden="1">[34]Cov!$AM$7467</definedName>
    <definedName name="UNIFORMANCES11R7467C4" hidden="1">[34]Cov!$D$7467</definedName>
    <definedName name="UNIFORMANCES11R7467C40" hidden="1">[34]Cov!$AN$7467</definedName>
    <definedName name="UNIFORMANCES11R7467C41" hidden="1">[34]Cov!$AO$7467</definedName>
    <definedName name="UNIFORMANCES11R7467C42" hidden="1">[34]Cov!$AP$7467</definedName>
    <definedName name="UNIFORMANCES11R7467C44" hidden="1">[34]Cov!$AR$7467</definedName>
    <definedName name="UNIFORMANCES11R7467C6" hidden="1">[34]Cov!$F$7467</definedName>
    <definedName name="UNIFORMANCES11R7467C8" hidden="1">[34]Cov!$H$7467</definedName>
    <definedName name="UNIFORMANCES11R7468C10" hidden="1">[34]Cov!$J$7468</definedName>
    <definedName name="UNIFORMANCES11R7468C12" hidden="1">[34]Cov!$L$7468</definedName>
    <definedName name="UNIFORMANCES11R7468C14" hidden="1">[34]Cov!$N$7468</definedName>
    <definedName name="UNIFORMANCES11R7468C31" hidden="1">[34]Cov!$AE$7468</definedName>
    <definedName name="UNIFORMANCES11R7468C39" hidden="1">[34]Cov!$AM$7468</definedName>
    <definedName name="UNIFORMANCES11R7468C4" hidden="1">[34]Cov!$D$7468</definedName>
    <definedName name="UNIFORMANCES11R7468C40" hidden="1">[34]Cov!$AN$7468</definedName>
    <definedName name="UNIFORMANCES11R7468C41" hidden="1">[34]Cov!$AO$7468</definedName>
    <definedName name="UNIFORMANCES11R7468C42" hidden="1">[34]Cov!$AP$7468</definedName>
    <definedName name="UNIFORMANCES11R7468C44" hidden="1">[34]Cov!$AR$7468</definedName>
    <definedName name="UNIFORMANCES11R7468C6" hidden="1">[34]Cov!$F$7468</definedName>
    <definedName name="UNIFORMANCES11R7468C8" hidden="1">[34]Cov!$H$7468</definedName>
    <definedName name="UNIFORMANCES11R7469C10" hidden="1">[34]Cov!$J$7469</definedName>
    <definedName name="UNIFORMANCES11R7469C12" hidden="1">[34]Cov!$L$7469</definedName>
    <definedName name="UNIFORMANCES11R7469C14" hidden="1">[34]Cov!$N$7469</definedName>
    <definedName name="UNIFORMANCES11R7469C31" hidden="1">[34]Cov!$AE$7469</definedName>
    <definedName name="UNIFORMANCES11R7469C39" hidden="1">[34]Cov!$AM$7469</definedName>
    <definedName name="UNIFORMANCES11R7469C4" hidden="1">[34]Cov!$D$7469</definedName>
    <definedName name="UNIFORMANCES11R7469C40" hidden="1">[34]Cov!$AN$7469</definedName>
    <definedName name="UNIFORMANCES11R7469C41" hidden="1">[34]Cov!$AO$7469</definedName>
    <definedName name="UNIFORMANCES11R7469C42" hidden="1">[34]Cov!$AP$7469</definedName>
    <definedName name="UNIFORMANCES11R7469C44" hidden="1">[34]Cov!$AR$7469</definedName>
    <definedName name="UNIFORMANCES11R7469C6" hidden="1">[34]Cov!$F$7469</definedName>
    <definedName name="UNIFORMANCES11R7469C8" hidden="1">[34]Cov!$H$7469</definedName>
    <definedName name="UNIFORMANCES11R7470C10" hidden="1">[34]Cov!$J$7470</definedName>
    <definedName name="UNIFORMANCES11R7470C12" hidden="1">[34]Cov!$L$7470</definedName>
    <definedName name="UNIFORMANCES11R7470C14" hidden="1">[34]Cov!$N$7470</definedName>
    <definedName name="UNIFORMANCES11R7470C31" hidden="1">[34]Cov!$AE$7470</definedName>
    <definedName name="UNIFORMANCES11R7470C39" hidden="1">[34]Cov!$AM$7470</definedName>
    <definedName name="UNIFORMANCES11R7470C4" hidden="1">[34]Cov!$D$7470</definedName>
    <definedName name="UNIFORMANCES11R7470C40" hidden="1">[34]Cov!$AN$7470</definedName>
    <definedName name="UNIFORMANCES11R7470C41" hidden="1">[34]Cov!$AO$7470</definedName>
    <definedName name="UNIFORMANCES11R7470C42" hidden="1">[34]Cov!$AP$7470</definedName>
    <definedName name="UNIFORMANCES11R7470C44" hidden="1">[34]Cov!$AR$7470</definedName>
    <definedName name="UNIFORMANCES11R7470C6" hidden="1">[34]Cov!$F$7470</definedName>
    <definedName name="UNIFORMANCES11R7470C8" hidden="1">[34]Cov!$H$7470</definedName>
    <definedName name="UNIFORMANCES11R7471C10" hidden="1">[34]Cov!$J$7471</definedName>
    <definedName name="UNIFORMANCES11R7471C12" hidden="1">[34]Cov!$L$7471</definedName>
    <definedName name="UNIFORMANCES11R7471C14" hidden="1">[34]Cov!$N$7471</definedName>
    <definedName name="UNIFORMANCES11R7471C31" hidden="1">[34]Cov!$AE$7471</definedName>
    <definedName name="UNIFORMANCES11R7471C39" hidden="1">[34]Cov!$AM$7471</definedName>
    <definedName name="UNIFORMANCES11R7471C4" hidden="1">[34]Cov!$D$7471</definedName>
    <definedName name="UNIFORMANCES11R7471C40" hidden="1">[34]Cov!$AN$7471</definedName>
    <definedName name="UNIFORMANCES11R7471C41" hidden="1">[34]Cov!$AO$7471</definedName>
    <definedName name="UNIFORMANCES11R7471C42" hidden="1">[34]Cov!$AP$7471</definedName>
    <definedName name="UNIFORMANCES11R7471C44" hidden="1">[34]Cov!$AR$7471</definedName>
    <definedName name="UNIFORMANCES11R7471C6" hidden="1">[34]Cov!$F$7471</definedName>
    <definedName name="UNIFORMANCES11R7471C8" hidden="1">[34]Cov!$H$7471</definedName>
    <definedName name="UNIFORMANCES11R7472C10" hidden="1">[34]Cov!$J$7472</definedName>
    <definedName name="UNIFORMANCES11R7472C12" hidden="1">[34]Cov!$L$7472</definedName>
    <definedName name="UNIFORMANCES11R7472C14" hidden="1">[34]Cov!$N$7472</definedName>
    <definedName name="UNIFORMANCES11R7472C31" hidden="1">[34]Cov!$AE$7472</definedName>
    <definedName name="UNIFORMANCES11R7472C39" hidden="1">[34]Cov!$AM$7472</definedName>
    <definedName name="UNIFORMANCES11R7472C4" hidden="1">[34]Cov!$D$7472</definedName>
    <definedName name="UNIFORMANCES11R7472C40" hidden="1">[34]Cov!$AN$7472</definedName>
    <definedName name="UNIFORMANCES11R7472C41" hidden="1">[34]Cov!$AO$7472</definedName>
    <definedName name="UNIFORMANCES11R7472C42" hidden="1">[34]Cov!$AP$7472</definedName>
    <definedName name="UNIFORMANCES11R7472C44" hidden="1">[34]Cov!$AR$7472</definedName>
    <definedName name="UNIFORMANCES11R7472C6" hidden="1">[34]Cov!$F$7472</definedName>
    <definedName name="UNIFORMANCES11R7472C8" hidden="1">[34]Cov!$H$7472</definedName>
    <definedName name="UNIFORMANCES11R7473C10" hidden="1">[34]Cov!$J$7473</definedName>
    <definedName name="UNIFORMANCES11R7473C12" hidden="1">[34]Cov!$L$7473</definedName>
    <definedName name="UNIFORMANCES11R7473C14" hidden="1">[34]Cov!$N$7473</definedName>
    <definedName name="UNIFORMANCES11R7473C31" hidden="1">[34]Cov!$AE$7473</definedName>
    <definedName name="UNIFORMANCES11R7473C39" hidden="1">[34]Cov!$AM$7473</definedName>
    <definedName name="UNIFORMANCES11R7473C4" hidden="1">[34]Cov!$D$7473</definedName>
    <definedName name="UNIFORMANCES11R7473C40" hidden="1">[34]Cov!$AN$7473</definedName>
    <definedName name="UNIFORMANCES11R7473C41" hidden="1">[34]Cov!$AO$7473</definedName>
    <definedName name="UNIFORMANCES11R7473C42" hidden="1">[34]Cov!$AP$7473</definedName>
    <definedName name="UNIFORMANCES11R7473C44" hidden="1">[34]Cov!$AR$7473</definedName>
    <definedName name="UNIFORMANCES11R7473C6" hidden="1">[34]Cov!$F$7473</definedName>
    <definedName name="UNIFORMANCES11R7473C8" hidden="1">[34]Cov!$H$7473</definedName>
    <definedName name="UNIFORMANCES11R7474C10" hidden="1">[34]Cov!$J$7474</definedName>
    <definedName name="UNIFORMANCES11R7474C12" hidden="1">[34]Cov!$L$7474</definedName>
    <definedName name="UNIFORMANCES11R7474C14" hidden="1">[34]Cov!$N$7474</definedName>
    <definedName name="UNIFORMANCES11R7474C31" hidden="1">[34]Cov!$AE$7474</definedName>
    <definedName name="UNIFORMANCES11R7474C39" hidden="1">[34]Cov!$AM$7474</definedName>
    <definedName name="UNIFORMANCES11R7474C4" hidden="1">[34]Cov!$D$7474</definedName>
    <definedName name="UNIFORMANCES11R7474C40" hidden="1">[34]Cov!$AN$7474</definedName>
    <definedName name="UNIFORMANCES11R7474C41" hidden="1">[34]Cov!$AO$7474</definedName>
    <definedName name="UNIFORMANCES11R7474C42" hidden="1">[34]Cov!$AP$7474</definedName>
    <definedName name="UNIFORMANCES11R7474C44" hidden="1">[34]Cov!$AR$7474</definedName>
    <definedName name="UNIFORMANCES11R7474C6" hidden="1">[34]Cov!$F$7474</definedName>
    <definedName name="UNIFORMANCES11R7474C8" hidden="1">[34]Cov!$H$7474</definedName>
    <definedName name="UNIFORMANCES11R7475C10" hidden="1">[34]Cov!$J$7475</definedName>
    <definedName name="UNIFORMANCES11R7475C12" hidden="1">[34]Cov!$L$7475</definedName>
    <definedName name="UNIFORMANCES11R7475C14" hidden="1">[34]Cov!$N$7475</definedName>
    <definedName name="UNIFORMANCES11R7475C31" hidden="1">[34]Cov!$AE$7475</definedName>
    <definedName name="UNIFORMANCES11R7475C39" hidden="1">[34]Cov!$AM$7475</definedName>
    <definedName name="UNIFORMANCES11R7475C4" hidden="1">[34]Cov!$D$7475</definedName>
    <definedName name="UNIFORMANCES11R7475C40" hidden="1">[34]Cov!$AN$7475</definedName>
    <definedName name="UNIFORMANCES11R7475C41" hidden="1">[34]Cov!$AO$7475</definedName>
    <definedName name="UNIFORMANCES11R7475C42" hidden="1">[34]Cov!$AP$7475</definedName>
    <definedName name="UNIFORMANCES11R7475C44" hidden="1">[34]Cov!$AR$7475</definedName>
    <definedName name="UNIFORMANCES11R7475C6" hidden="1">[34]Cov!$F$7475</definedName>
    <definedName name="UNIFORMANCES11R7475C8" hidden="1">[34]Cov!$H$7475</definedName>
    <definedName name="UNIFORMANCES11R7476C10" hidden="1">[34]Cov!$J$7476</definedName>
    <definedName name="UNIFORMANCES11R7476C12" hidden="1">[34]Cov!$L$7476</definedName>
    <definedName name="UNIFORMANCES11R7476C14" hidden="1">[34]Cov!$N$7476</definedName>
    <definedName name="UNIFORMANCES11R7476C31" hidden="1">[34]Cov!$AE$7476</definedName>
    <definedName name="UNIFORMANCES11R7476C39" hidden="1">[34]Cov!$AM$7476</definedName>
    <definedName name="UNIFORMANCES11R7476C4" hidden="1">[34]Cov!$D$7476</definedName>
    <definedName name="UNIFORMANCES11R7476C40" hidden="1">[34]Cov!$AN$7476</definedName>
    <definedName name="UNIFORMANCES11R7476C41" hidden="1">[34]Cov!$AO$7476</definedName>
    <definedName name="UNIFORMANCES11R7476C42" hidden="1">[34]Cov!$AP$7476</definedName>
    <definedName name="UNIFORMANCES11R7476C44" hidden="1">[34]Cov!$AR$7476</definedName>
    <definedName name="UNIFORMANCES11R7476C6" hidden="1">[34]Cov!$F$7476</definedName>
    <definedName name="UNIFORMANCES11R7476C8" hidden="1">[34]Cov!$H$7476</definedName>
    <definedName name="UNIFORMANCES11R7477C10" hidden="1">[34]Cov!$J$7477</definedName>
    <definedName name="UNIFORMANCES11R7477C12" hidden="1">[34]Cov!$L$7477</definedName>
    <definedName name="UNIFORMANCES11R7477C14" hidden="1">[34]Cov!$N$7477</definedName>
    <definedName name="UNIFORMANCES11R7477C31" hidden="1">[34]Cov!$AE$7477</definedName>
    <definedName name="UNIFORMANCES11R7477C39" hidden="1">[34]Cov!$AM$7477</definedName>
    <definedName name="UNIFORMANCES11R7477C4" hidden="1">[34]Cov!$D$7477</definedName>
    <definedName name="UNIFORMANCES11R7477C40" hidden="1">[34]Cov!$AN$7477</definedName>
    <definedName name="UNIFORMANCES11R7477C41" hidden="1">[34]Cov!$AO$7477</definedName>
    <definedName name="UNIFORMANCES11R7477C42" hidden="1">[34]Cov!$AP$7477</definedName>
    <definedName name="UNIFORMANCES11R7477C44" hidden="1">[34]Cov!$AR$7477</definedName>
    <definedName name="UNIFORMANCES11R7477C6" hidden="1">[34]Cov!$F$7477</definedName>
    <definedName name="UNIFORMANCES11R7477C8" hidden="1">[34]Cov!$H$7477</definedName>
    <definedName name="UNIFORMANCES11R7478C10" hidden="1">[34]Cov!$J$7478</definedName>
    <definedName name="UNIFORMANCES11R7478C12" hidden="1">[34]Cov!$L$7478</definedName>
    <definedName name="UNIFORMANCES11R7478C14" hidden="1">[34]Cov!$N$7478</definedName>
    <definedName name="UNIFORMANCES11R7478C31" hidden="1">[34]Cov!$AE$7478</definedName>
    <definedName name="UNIFORMANCES11R7478C39" hidden="1">[34]Cov!$AM$7478</definedName>
    <definedName name="UNIFORMANCES11R7478C4" hidden="1">[34]Cov!$D$7478</definedName>
    <definedName name="UNIFORMANCES11R7478C40" hidden="1">[34]Cov!$AN$7478</definedName>
    <definedName name="UNIFORMANCES11R7478C41" hidden="1">[34]Cov!$AO$7478</definedName>
    <definedName name="UNIFORMANCES11R7478C42" hidden="1">[34]Cov!$AP$7478</definedName>
    <definedName name="UNIFORMANCES11R7478C44" hidden="1">[34]Cov!$AR$7478</definedName>
    <definedName name="UNIFORMANCES11R7478C6" hidden="1">[34]Cov!$F$7478</definedName>
    <definedName name="UNIFORMANCES11R7478C8" hidden="1">[34]Cov!$H$7478</definedName>
    <definedName name="UNIFORMANCES12R314C108" hidden="1">[34]Cov!$DD$314</definedName>
    <definedName name="UNIFORMANCES12R315C108" hidden="1">[34]Cov!$DD$315</definedName>
    <definedName name="UNIFORMANCES13R189C205" hidden="1">[34]Cov!$GW$189</definedName>
    <definedName name="UNIFORMANCES13R199C204" hidden="1">[34]Cov!$GV$199</definedName>
    <definedName name="UNIFORMANCES13R199C205" hidden="1">[34]Cov!$GW$199</definedName>
    <definedName name="UNIFORMANCES13R200C204" hidden="1">[34]Cov!$GV$200</definedName>
    <definedName name="UNIFORMANCES13R200C205" hidden="1">[34]Cov!$GW$200</definedName>
    <definedName name="UNIFORMANCES13R304C16" hidden="1">[34]Cov!$P$304</definedName>
    <definedName name="UNIFORMANCES13R305C103" hidden="1">[34]Cov!$CY$305:$CZ$305</definedName>
    <definedName name="UNIFORMANCES13R313C204" hidden="1">[34]Cov!$GV$313</definedName>
    <definedName name="UNIFORMANCES13R313C205" hidden="1">[34]Cov!$GW$313</definedName>
    <definedName name="UNIFORMANCES13R313C206" hidden="1">[34]Cov!$GX$313</definedName>
    <definedName name="UNIFORMANCES13R313C53" hidden="1">[34]Cov!$BA$313</definedName>
    <definedName name="UNIFORMANCES13R314C106" hidden="1">[34]Cov!$DB$314:$DC$314</definedName>
    <definedName name="UNIFORMANCES13R314C109" hidden="1">[34]Cov!$DE$314:$DF$314</definedName>
    <definedName name="UNIFORMANCES13R314C113" hidden="1">[34]Cov!$DI$314:$DJ$314</definedName>
    <definedName name="UNIFORMANCES13R314C116" hidden="1">[34]Cov!$DL$314:$DM$314</definedName>
    <definedName name="UNIFORMANCES13R314C119" hidden="1">[34]Cov!$DO$314:$DP$314</definedName>
    <definedName name="UNIFORMANCES13R314C140" hidden="1">[34]Cov!$EJ$314:$EK$314</definedName>
    <definedName name="UNIFORMANCES13R314C143" hidden="1">[34]Cov!$EM$314:$EN$314</definedName>
    <definedName name="UNIFORMANCES13R314C149" hidden="1">[34]Cov!$ES$314:$ET$314</definedName>
    <definedName name="UNIFORMANCES13R314C152" hidden="1">[34]Cov!$EV$314:$EW$314</definedName>
    <definedName name="UNIFORMANCES13R314C159" hidden="1">[34]Cov!$FC$314:$FD$314</definedName>
    <definedName name="UNIFORMANCES13R314C163" hidden="1">[34]Cov!$FG$314:$FH$314</definedName>
    <definedName name="UNIFORMANCES13R314C167" hidden="1">[34]Cov!$FK$314:$FL$314</definedName>
    <definedName name="UNIFORMANCES13R314C176" hidden="1">[34]Cov!$FT$314:$FU$314</definedName>
    <definedName name="UNIFORMANCES13R314C180" hidden="1">[34]Cov!$FX$314:$FY$314</definedName>
    <definedName name="UNIFORMANCES13R314C38" hidden="1">[34]Cov!$AL$314</definedName>
    <definedName name="UNIFORMANCES13R314C53" hidden="1">[34]Cov!$BA$314</definedName>
    <definedName name="UNIFORMANCES13R314C72" hidden="1">[34]Cov!$BT$314</definedName>
    <definedName name="UNIFORMANCES13R315C106" hidden="1">[34]Cov!$DB$315:$DC$315</definedName>
    <definedName name="UNIFORMANCES13R315C109" hidden="1">[34]Cov!$DE$315:$DF$315</definedName>
    <definedName name="UNIFORMANCES13R315C113" hidden="1">[34]Cov!$DI$315:$DJ$315</definedName>
    <definedName name="UNIFORMANCES13R315C116" hidden="1">[34]Cov!$DL$315:$DM$315</definedName>
    <definedName name="UNIFORMANCES13R315C119" hidden="1">[34]Cov!$DO$315:$DP$315</definedName>
    <definedName name="UNIFORMANCES13R315C140" hidden="1">[34]Cov!$EJ$315:$EK$315</definedName>
    <definedName name="UNIFORMANCES13R315C143" hidden="1">[34]Cov!$EM$315:$EN$315</definedName>
    <definedName name="UNIFORMANCES13R315C149" hidden="1">[34]Cov!$ES$315:$ET$315</definedName>
    <definedName name="UNIFORMANCES13R315C152" hidden="1">[34]Cov!$EV$315:$EW$315</definedName>
    <definedName name="UNIFORMANCES13R315C159" hidden="1">[34]Cov!$FC$315:$FD$315</definedName>
    <definedName name="UNIFORMANCES13R315C163" hidden="1">[34]Cov!$FG$315:$FH$315</definedName>
    <definedName name="UNIFORMANCES13R315C167" hidden="1">[34]Cov!$FK$315:$FL$315</definedName>
    <definedName name="UNIFORMANCES13R315C176" hidden="1">[34]Cov!$FT$315:$FU$315</definedName>
    <definedName name="UNIFORMANCES13R315C180" hidden="1">[34]Cov!$FX$315:$FY$315</definedName>
    <definedName name="UNIFORMANCES13R315C72" hidden="1">[34]Cov!$BT$315</definedName>
    <definedName name="UNIFORMANCES13R96C140" hidden="1">[34]Cov!$EJ$96:$EK$96</definedName>
    <definedName name="UNIFORMANCES23R118C47" hidden="1">[34]Cov!$AU$118</definedName>
    <definedName name="UNIFORMANCES23R122C33" hidden="1">[34]Cov!$AG$122</definedName>
    <definedName name="UNIFORMANCES23R122C34" hidden="1">[34]Cov!$AH$122</definedName>
    <definedName name="UNIFORMANCES23R206C16" hidden="1">[34]Cov!$P$206</definedName>
    <definedName name="UNIFORMANCES23R232C30" hidden="1">[34]Cov!$AD$232</definedName>
    <definedName name="UNIFORMANCES23R232C31" hidden="1">[34]Cov!$AE$232</definedName>
    <definedName name="UNIFORMANCES23R251C47" hidden="1">[34]Cov!$AU$251</definedName>
    <definedName name="UNIFORMANCES23R304C36" hidden="1">[34]Cov!$AJ$304</definedName>
    <definedName name="UNIFORMANCES23R304C37" hidden="1">[34]Cov!$AK$304</definedName>
    <definedName name="UNIFORMANCES23R306C39" hidden="1">[34]Cov!$AM$306</definedName>
    <definedName name="UNIFORMANCES23R306C40" hidden="1">[34]Cov!$AN$306</definedName>
    <definedName name="UNIFORMANCES23R309C36" hidden="1">[34]Cov!$AJ$309</definedName>
    <definedName name="UNIFORMANCES23R309C37" hidden="1">[34]Cov!$AK$309</definedName>
    <definedName name="UNIFORMANCES23R317C24" hidden="1">[34]Cov!$X$317</definedName>
    <definedName name="UNIFORMANCES23R317C25" hidden="1">[34]Cov!$Y$317</definedName>
    <definedName name="UNIFORMANCES23R317C26" hidden="1">[34]Cov!$Z$317</definedName>
    <definedName name="UNIFORMANCES23R318C12" hidden="1">[34]Cov!$L$318</definedName>
    <definedName name="UNIFORMANCES23R318C13" hidden="1">[34]Cov!$M$318</definedName>
    <definedName name="UNIFORMANCES23R318C14" hidden="1">[34]Cov!$N$318</definedName>
    <definedName name="UNIFORMANCES23R318C15" hidden="1">[34]Cov!$O$318</definedName>
    <definedName name="UNIFORMANCES23R318C16" hidden="1">[34]Cov!$P$318</definedName>
    <definedName name="UNIFORMANCES23R318C24" hidden="1">[34]Cov!$X$318</definedName>
    <definedName name="UNIFORMANCES23R318C25" hidden="1">[34]Cov!$Y$318</definedName>
    <definedName name="UNIFORMANCES23R318C26" hidden="1">[34]Cov!$Z$318</definedName>
    <definedName name="UNIFORMANCES23R318C33" hidden="1">[34]Cov!$AG$318</definedName>
    <definedName name="UNIFORMANCES23R318C34" hidden="1">[34]Cov!$AH$318</definedName>
    <definedName name="UNIFORMANCES23R318C39" hidden="1">[34]Cov!$AM$318</definedName>
    <definedName name="UNIFORMANCES23R318C40" hidden="1">[34]Cov!$AN$318</definedName>
    <definedName name="UNIFORMANCES8R315C76" hidden="1">[34]Cov!$BX$315</definedName>
    <definedName name="UNIFORMANCES8R315C80" hidden="1">[34]Cov!$CB$315</definedName>
    <definedName name="UNIFORMANCES8R315C82" hidden="1">[34]Cov!$CD$315</definedName>
    <definedName name="UNIFORMANCES8R315C86" hidden="1">[34]Cov!$CH$315</definedName>
    <definedName name="UNIFORMANCES8R315C87" hidden="1">[34]Cov!$CI$315</definedName>
    <definedName name="UNIFORMANCES8R315C88" hidden="1">[34]Cov!$CJ$315</definedName>
    <definedName name="UNIFORMANCES8R315C89" hidden="1">[34]Cov!$CK$315</definedName>
    <definedName name="UNIFORMANCES8R315C90" hidden="1">[34]Cov!$CL$315</definedName>
    <definedName name="UNIFORMANCES9R314C27" hidden="1">[34]Cov!$AA$314</definedName>
    <definedName name="UNIFORMANCES9R315C27" hidden="1">[34]Cov!$AA$315</definedName>
    <definedName name="UNIT_CONVERSION_MATRIX">OFFSET([14]Listes!$Y$2,1,1,COUNTA([14]Listes!$Y:$Y),COUNTA([14]Listes!$2:$2))</definedName>
    <definedName name="unite">#REF!</definedName>
    <definedName name="USAGE_I" localSheetId="7">#REF!</definedName>
    <definedName name="USAGE_I" localSheetId="5">#REF!</definedName>
    <definedName name="USAGE_I">#REF!</definedName>
    <definedName name="uses">[7]Rent!$H$9:$H$18</definedName>
    <definedName name="vat_rate">[10]Hyp_Platform!$E$129</definedName>
    <definedName name="vat_repay">[10]Hyp_Platform!$E$130</definedName>
    <definedName name="VBdTreso" localSheetId="7">#REF!</definedName>
    <definedName name="VBdTreso" localSheetId="5">#REF!</definedName>
    <definedName name="VBdTreso">#REF!</definedName>
    <definedName name="VERS" localSheetId="7">'[9]CALCUL.XLS'!#REF!</definedName>
    <definedName name="VERS" localSheetId="5">'[9]CALCUL.XLS'!#REF!</definedName>
    <definedName name="VERS">'[9]CALCUL.XLS'!#REF!</definedName>
    <definedName name="Via_Durini_28__Milano_Rental_Assumptions">[21]Ten!$A$2:$O$30</definedName>
    <definedName name="wrn.Aging._.and._.Trend._.Analysis." localSheetId="7"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NAMTS." localSheetId="7" hidden="1">{#N/A,#N/A,FALSE,"param";#N/A,#N/A,FALSE,"SCI";#N/A,#N/A,FALSE,"credit"}</definedName>
    <definedName name="wrn.CNAMTS." localSheetId="5" hidden="1">{#N/A,#N/A,FALSE,"param";#N/A,#N/A,FALSE,"SCI";#N/A,#N/A,FALSE,"credit"}</definedName>
    <definedName name="wrn.CNAMTS." localSheetId="4" hidden="1">{#N/A,#N/A,FALSE,"param";#N/A,#N/A,FALSE,"SCI";#N/A,#N/A,FALSE,"credit"}</definedName>
    <definedName name="wrn.CNAMTS." localSheetId="0" hidden="1">{#N/A,#N/A,FALSE,"param";#N/A,#N/A,FALSE,"SCI";#N/A,#N/A,FALSE,"credit"}</definedName>
    <definedName name="wrn.CNAMTS." hidden="1">{#N/A,#N/A,FALSE,"param";#N/A,#N/A,FALSE,"SCI";#N/A,#N/A,FALSE,"credit"}</definedName>
    <definedName name="wrn.édition._.de._.synthèse." localSheetId="7"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5"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4"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0"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hidden="1">{#N/A,#N/A,FALSE,"VAN_BusinessPlan";#N/A,#N/A,FALSE,"T0 Gisements";#N/A,#N/A,FALSE,"T1.CA en KF";#N/A,#N/A,FALSE,"Investissements &amp; amort";#N/A,#N/A,FALSE,"T2.Frais de Personnel";#N/A,#N/A,FALSE,"T3. Couts fixes";#N/A,#N/A,FALSE,"T4. Coûts Variables";#N/A,#N/A,FALSE,"T6. Autres frais";#N/A,#N/A,FALSE,"T7. SousTraitanceKF"}</definedName>
    <definedName name="wrn.Rapport._.monotone." localSheetId="7" hidden="1">{"Synthèse fonctionnement moteur",#N/A,FALSE,"Courbe mono";"Synthèse monotone 1 page",#N/A,FALSE,"Courbe mono";"Détail des calculs 3 p A3",#N/A,FALSE,"Courbe mono"}</definedName>
    <definedName name="wrn.Rapport._.monotone." localSheetId="5" hidden="1">{"Synthèse fonctionnement moteur",#N/A,FALSE,"Courbe mono";"Synthèse monotone 1 page",#N/A,FALSE,"Courbe mono";"Détail des calculs 3 p A3",#N/A,FALSE,"Courbe mono"}</definedName>
    <definedName name="wrn.Rapport._.monotone." localSheetId="4" hidden="1">{"Synthèse fonctionnement moteur",#N/A,FALSE,"Courbe mono";"Synthèse monotone 1 page",#N/A,FALSE,"Courbe mono";"Détail des calculs 3 p A3",#N/A,FALSE,"Courbe mono"}</definedName>
    <definedName name="wrn.Rapport._.monotone." localSheetId="0" hidden="1">{"Synthèse fonctionnement moteur",#N/A,FALSE,"Courbe mono";"Synthèse monotone 1 page",#N/A,FALSE,"Courbe mono";"Détail des calculs 3 p A3",#N/A,FALSE,"Courbe mono"}</definedName>
    <definedName name="wrn.Rapport._.monotone." hidden="1">{"Synthèse fonctionnement moteur",#N/A,FALSE,"Courbe mono";"Synthèse monotone 1 page",#N/A,FALSE,"Courbe mono";"Détail des calculs 3 p A3",#N/A,FALSE,"Courbe mono"}</definedName>
    <definedName name="wrn.Synthèse._.monotone._.1._.page." localSheetId="7" hidden="1">{"Synthèse monotone 1 page",#N/A,FALSE,"Courbe mono"}</definedName>
    <definedName name="wrn.Synthèse._.monotone._.1._.page." localSheetId="5" hidden="1">{"Synthèse monotone 1 page",#N/A,FALSE,"Courbe mono"}</definedName>
    <definedName name="wrn.Synthèse._.monotone._.1._.page." localSheetId="4" hidden="1">{"Synthèse monotone 1 page",#N/A,FALSE,"Courbe mono"}</definedName>
    <definedName name="wrn.Synthèse._.monotone._.1._.page." localSheetId="0" hidden="1">{"Synthèse monotone 1 page",#N/A,FALSE,"Courbe mono"}</definedName>
    <definedName name="wrn.Synthèse._.monotone._.1._.page." hidden="1">{"Synthèse monotone 1 page",#N/A,FALSE,"Courbe mono"}</definedName>
    <definedName name="wrn.Synthèse._.productionet._.récupération." localSheetId="7" hidden="1">{"Synthèse fonctionnement moteur",#N/A,FALSE,"Courbe mono";"Synthèse monotone 1 page",#N/A,FALSE,"Courbe mono"}</definedName>
    <definedName name="wrn.Synthèse._.productionet._.récupération." localSheetId="5" hidden="1">{"Synthèse fonctionnement moteur",#N/A,FALSE,"Courbe mono";"Synthèse monotone 1 page",#N/A,FALSE,"Courbe mono"}</definedName>
    <definedName name="wrn.Synthèse._.productionet._.récupération." localSheetId="4" hidden="1">{"Synthèse fonctionnement moteur",#N/A,FALSE,"Courbe mono";"Synthèse monotone 1 page",#N/A,FALSE,"Courbe mono"}</definedName>
    <definedName name="wrn.Synthèse._.productionet._.récupération." localSheetId="0" hidden="1">{"Synthèse fonctionnement moteur",#N/A,FALSE,"Courbe mono";"Synthèse monotone 1 page",#N/A,FALSE,"Courbe mono"}</definedName>
    <definedName name="wrn.Synthèse._.productionet._.récupération." hidden="1">{"Synthèse fonctionnement moteur",#N/A,FALSE,"Courbe mono";"Synthèse monotone 1 page",#N/A,FALSE,"Courbe mono"}</definedName>
    <definedName name="wrn.totalité." localSheetId="7"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5"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4"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0"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uteslesinstallations." localSheetId="7" hidden="1">{#N/A,#N/A,FALSE,"Centrale Géo";#N/A,#N/A,FALSE,"Gémeaux";#N/A,#N/A,FALSE,"Clos la Garenne";#N/A,#N/A,FALSE,"ADEF";#N/A,#N/A,FALSE,"Réseau"}</definedName>
    <definedName name="wrn.Touteslesinstallations." localSheetId="5" hidden="1">{#N/A,#N/A,FALSE,"Centrale Géo";#N/A,#N/A,FALSE,"Gémeaux";#N/A,#N/A,FALSE,"Clos la Garenne";#N/A,#N/A,FALSE,"ADEF";#N/A,#N/A,FALSE,"Réseau"}</definedName>
    <definedName name="wrn.Touteslesinstallations." localSheetId="4" hidden="1">{#N/A,#N/A,FALSE,"Centrale Géo";#N/A,#N/A,FALSE,"Gémeaux";#N/A,#N/A,FALSE,"Clos la Garenne";#N/A,#N/A,FALSE,"ADEF";#N/A,#N/A,FALSE,"Réseau"}</definedName>
    <definedName name="wrn.Touteslesinstallations." localSheetId="0" hidden="1">{#N/A,#N/A,FALSE,"Centrale Géo";#N/A,#N/A,FALSE,"Gémeaux";#N/A,#N/A,FALSE,"Clos la Garenne";#N/A,#N/A,FALSE,"ADEF";#N/A,#N/A,FALSE,"Réseau"}</definedName>
    <definedName name="wrn.Touteslesinstallations." hidden="1">{#N/A,#N/A,FALSE,"Centrale Géo";#N/A,#N/A,FALSE,"Gémeaux";#N/A,#N/A,FALSE,"Clos la Garenne";#N/A,#N/A,FALSE,"ADEF";#N/A,#N/A,FALSE,"Réseau"}</definedName>
    <definedName name="xxx" hidden="1">#REF!</definedName>
    <definedName name="Zip">[7]Market!$C$5</definedName>
    <definedName name="zone" localSheetId="7">#REF!</definedName>
    <definedName name="zone" localSheetId="5">#REF!</definedName>
    <definedName name="zone">#REF!</definedName>
    <definedName name="_xlnm.Print_Area" localSheetId="5">'Contribution aux ODD'!$A$4:$P$27</definedName>
    <definedName name="_xlnm.Print_Are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 i="9" l="1"/>
  <c r="Q20" i="10"/>
  <c r="F8" i="13" l="1"/>
  <c r="H8" i="13"/>
  <c r="I8" i="13"/>
  <c r="J8" i="13"/>
  <c r="K8" i="13"/>
  <c r="L8" i="13"/>
  <c r="N8" i="13"/>
  <c r="D9" i="13"/>
  <c r="F9" i="13"/>
  <c r="H9" i="13"/>
  <c r="I9" i="13"/>
  <c r="J9" i="13"/>
  <c r="K9" i="13"/>
  <c r="L9" i="13"/>
  <c r="N9" i="13"/>
  <c r="D10" i="13"/>
  <c r="E10" i="13"/>
  <c r="F10" i="13"/>
  <c r="G10" i="13"/>
  <c r="G7" i="13" s="1"/>
  <c r="H10" i="13"/>
  <c r="I10" i="13"/>
  <c r="J10" i="13"/>
  <c r="K10" i="13"/>
  <c r="L10" i="13"/>
  <c r="M10" i="13"/>
  <c r="N10" i="13"/>
  <c r="O10" i="13"/>
  <c r="D11" i="13"/>
  <c r="E11" i="13"/>
  <c r="F11" i="13"/>
  <c r="H11" i="13"/>
  <c r="I11" i="13"/>
  <c r="J11" i="13"/>
  <c r="K11" i="13"/>
  <c r="L11" i="13"/>
  <c r="M11" i="13"/>
  <c r="N11" i="13"/>
  <c r="O11" i="13"/>
  <c r="D12" i="13"/>
  <c r="F12" i="13"/>
  <c r="H12" i="13"/>
  <c r="I12" i="13"/>
  <c r="J12" i="13"/>
  <c r="K12" i="13"/>
  <c r="L12" i="13"/>
  <c r="N12" i="13"/>
  <c r="D13" i="13"/>
  <c r="F13" i="13"/>
  <c r="H13" i="13"/>
  <c r="I13" i="13"/>
  <c r="J13" i="13"/>
  <c r="K13" i="13"/>
  <c r="L13" i="13"/>
  <c r="N13" i="13"/>
  <c r="E7" i="13" l="1"/>
  <c r="D7" i="13"/>
  <c r="L7" i="13"/>
  <c r="M7" i="13"/>
  <c r="K7" i="13"/>
  <c r="O7" i="13"/>
  <c r="N7" i="13"/>
  <c r="J7" i="13"/>
  <c r="I7" i="13"/>
  <c r="H7" i="13"/>
  <c r="F7" i="13"/>
  <c r="G15" i="9" l="1"/>
  <c r="G24"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309A90E-9144-4FB3-AEEE-D1266B10162B}" keepAlive="1" name="Requête - Tableau71019" description="Connexion à la requête « Tableau71019 » dans le classeur." type="5" refreshedVersion="0" background="1">
    <dbPr connection="Provider=Microsoft.Mashup.OleDb.1;Data Source=$Workbook$;Location=Tableau71019;Extended Properties=&quot;&quot;" command="SELECT * FROM [Tableau71019]"/>
  </connection>
</connections>
</file>

<file path=xl/sharedStrings.xml><?xml version="1.0" encoding="utf-8"?>
<sst xmlns="http://schemas.openxmlformats.org/spreadsheetml/2006/main" count="2387" uniqueCount="852">
  <si>
    <t>S387-1</t>
  </si>
  <si>
    <t>FR001400PU76</t>
  </si>
  <si>
    <t>Immobilier social</t>
  </si>
  <si>
    <t>Santé et médico social</t>
  </si>
  <si>
    <t>Accès au numérique</t>
  </si>
  <si>
    <t xml:space="preserve">Infrastructures de production d'énergie verte </t>
  </si>
  <si>
    <t xml:space="preserve">Transport et mobilité durable </t>
  </si>
  <si>
    <t>Immobilier vert</t>
  </si>
  <si>
    <t>S380-1</t>
  </si>
  <si>
    <t>FR001400LFC1</t>
  </si>
  <si>
    <t>S376-1</t>
  </si>
  <si>
    <t>FR001400I3M4</t>
  </si>
  <si>
    <t xml:space="preserve">Economie Sociale et Solidaire </t>
  </si>
  <si>
    <t xml:space="preserve">Transition alimentaire </t>
  </si>
  <si>
    <t>Réhabilitation de sites</t>
  </si>
  <si>
    <t>S355-1</t>
  </si>
  <si>
    <t>FR001400DCH4</t>
  </si>
  <si>
    <t xml:space="preserve">Education et insertion professionnelle </t>
  </si>
  <si>
    <t>-</t>
  </si>
  <si>
    <t>S339-1</t>
  </si>
  <si>
    <t>FR0014003RL9</t>
  </si>
  <si>
    <t xml:space="preserve">S312-1 </t>
  </si>
  <si>
    <t>FR0013534443</t>
  </si>
  <si>
    <t xml:space="preserve">Centres de données éco-efficients </t>
  </si>
  <si>
    <t>ETP soutenus</t>
  </si>
  <si>
    <t>Nombre de bénéficiaires de formation/insertion (nb/an)*</t>
  </si>
  <si>
    <t>Nombre de fermes acquises (nb)</t>
  </si>
  <si>
    <t>Surface cultivées en agriculture bio (ha)</t>
  </si>
  <si>
    <t>Nombre d'agriculteurs accompagnés (nb)</t>
  </si>
  <si>
    <t>Nombre de sites à dépolluer (nb)</t>
  </si>
  <si>
    <t>Nombre de logements développés (nb/an)</t>
  </si>
  <si>
    <t>Surface dépolluée/à dépolluer (ha)</t>
  </si>
  <si>
    <t>Bénéficiaires (nb/an)*</t>
  </si>
  <si>
    <t xml:space="preserve">% de prises raccordées </t>
  </si>
  <si>
    <t xml:space="preserve">% de couverture de la ZPI </t>
  </si>
  <si>
    <t>Surface réglementaire (m2)</t>
  </si>
  <si>
    <t>Fonds investis
(euros)</t>
  </si>
  <si>
    <t>Nombre de projets</t>
  </si>
  <si>
    <t>Série</t>
  </si>
  <si>
    <t>ISIN</t>
  </si>
  <si>
    <t>Catégories d'actifs financées</t>
  </si>
  <si>
    <t>Données proratisées</t>
  </si>
  <si>
    <t xml:space="preserve">6 133 logements construits ou renovés </t>
  </si>
  <si>
    <t xml:space="preserve">Projet social </t>
  </si>
  <si>
    <t>360 places de RSS créées</t>
  </si>
  <si>
    <t>Projet social</t>
  </si>
  <si>
    <t>66% de couverture la zone d'initiative publique
43% de prises raccordées</t>
  </si>
  <si>
    <t xml:space="preserve">27 358 prises raccordées </t>
  </si>
  <si>
    <t>327 878 Mwhe d'électricité produits*</t>
  </si>
  <si>
    <t>9 802 teqCO2 évitées*</t>
  </si>
  <si>
    <t>Projet vert</t>
  </si>
  <si>
    <t>89 bornes de recharge déployées</t>
  </si>
  <si>
    <t>17 699 teqCO2 évitées des bornes de recharge*</t>
  </si>
  <si>
    <t>107 teqCO2 évitées par rapport à RT2012*</t>
  </si>
  <si>
    <t>5372 logements construits ou renovés</t>
  </si>
  <si>
    <t>209 places de RSS créées</t>
  </si>
  <si>
    <t xml:space="preserve">34 556 prises raccordées </t>
  </si>
  <si>
    <t>72 teqCO2 évitées par rapport à RT2012*</t>
  </si>
  <si>
    <t xml:space="preserve">53 places de RSS créées </t>
  </si>
  <si>
    <t xml:space="preserve">114 520 prises raccordées </t>
  </si>
  <si>
    <t>2 sites à dépolluer
9 hectares de terrain à dépolluer</t>
  </si>
  <si>
    <t>23 244 Mwhe d'électricité produits*</t>
  </si>
  <si>
    <t>1 012 teqCO2 évitées*</t>
  </si>
  <si>
    <t>465 teqCO2 évitées des véhicules financés*
17 023 teqCO2 évitées des bornes de recharge*</t>
  </si>
  <si>
    <t>62 teqCO2 évitées par rapport à RT2012*</t>
  </si>
  <si>
    <t xml:space="preserve">221 places de RSS créées </t>
  </si>
  <si>
    <t>95% de couverture la zone d'initiative publique
54% de prises raccordées</t>
  </si>
  <si>
    <t xml:space="preserve">160 939 prises raccordées </t>
  </si>
  <si>
    <t xml:space="preserve">1 421 logements développés
45 hectares de terrain à dépolluer
12 sites à dépolluer </t>
  </si>
  <si>
    <t>2 894 teqCO2 évitées liées au changement d'utilisation des terres*</t>
  </si>
  <si>
    <t>54 861 Mwhe d'électricité produits*</t>
  </si>
  <si>
    <t>21 124 teqCO2 évitées*</t>
  </si>
  <si>
    <t>4 600 teqCO2 évitées des véhicules financés*
14 504 teqCO2 évitées des bornes de recharge*</t>
  </si>
  <si>
    <t>214 teqCO2 évitées par rapport à RT2012*</t>
  </si>
  <si>
    <t xml:space="preserve">Projet vert </t>
  </si>
  <si>
    <t>181 bénéficiaires*</t>
  </si>
  <si>
    <t xml:space="preserve">11 505 logements construits ou rénovés </t>
  </si>
  <si>
    <t>4 portefeuilles de 1958 prêts</t>
  </si>
  <si>
    <t>Projets sociaux</t>
  </si>
  <si>
    <t xml:space="preserve">Immobilier social </t>
  </si>
  <si>
    <t>425 places de RSS créées</t>
  </si>
  <si>
    <t>8794 bénéficiaires*</t>
  </si>
  <si>
    <t>Economie sociale et solidaire</t>
  </si>
  <si>
    <t>99% de couverture la zone d'initiative publique
54% de prises raccordées</t>
  </si>
  <si>
    <t xml:space="preserve">204 819 prises raccordées </t>
  </si>
  <si>
    <t>12 650 bénéficiaires de formation ou de programme/platefire d'éducation et d'insertion professionnelle*</t>
  </si>
  <si>
    <t>32 524 teqCO2 évitées*</t>
  </si>
  <si>
    <t>1 589 places de RSS créés</t>
  </si>
  <si>
    <t>729 véhicules financés 
276 bornes de recharge déployées</t>
  </si>
  <si>
    <t>86% de couverture de la zone d'initiative publique
53% de prises raccordées</t>
  </si>
  <si>
    <t xml:space="preserve">644 010 prises raccordées </t>
  </si>
  <si>
    <t>227 teqCO2 évitées par rapport à RT2012*</t>
  </si>
  <si>
    <t xml:space="preserve">163 teqCO2 évitées </t>
  </si>
  <si>
    <t>Projets verts</t>
  </si>
  <si>
    <t>320 places de RSS créées</t>
  </si>
  <si>
    <r>
      <rPr>
        <sz val="11"/>
        <color rgb="FFFF0000"/>
        <rFont val="Aptos Narrow"/>
        <family val="2"/>
        <scheme val="minor"/>
      </rPr>
      <t>1 421 logements développés</t>
    </r>
    <r>
      <rPr>
        <sz val="11"/>
        <rFont val="Aptos Narrow"/>
        <family val="2"/>
        <scheme val="minor"/>
      </rPr>
      <t xml:space="preserve">
14 sites à dépolluer </t>
    </r>
  </si>
  <si>
    <t xml:space="preserve">Réhabilitation des sites </t>
  </si>
  <si>
    <t xml:space="preserve">103% de couverture de la zone d'initiative publique 
63% de prises raccordées </t>
  </si>
  <si>
    <t>101 819 prises raccordées</t>
  </si>
  <si>
    <t>70 389 teq CO2 évitées*</t>
  </si>
  <si>
    <t>217 834 Mwhe d'électricité produits*</t>
  </si>
  <si>
    <t>5 926 teqCO2 évitées*</t>
  </si>
  <si>
    <t>Centres de données éco-efficients</t>
  </si>
  <si>
    <t>63 099 teqCO2 évitées des véhicules financés et des bornes de recharge *</t>
  </si>
  <si>
    <t>Transport et mobilité durable</t>
  </si>
  <si>
    <t>29 véhicules financés 
4894 bornes de recharge déployées</t>
  </si>
  <si>
    <t xml:space="preserve">2 024 teqC02 évitées des véhicules financés*
6 151 teqCO2 évitées des bornes de recharge* </t>
  </si>
  <si>
    <t>907 teqCO2 évitées par rapport à RT2012*</t>
  </si>
  <si>
    <t>225 teqCO2 évitées par rapport à RT2012*</t>
  </si>
  <si>
    <t xml:space="preserve">Autres indicateurs spécifiques </t>
  </si>
  <si>
    <t xml:space="preserve">Indicateurs phares </t>
  </si>
  <si>
    <t>Fonds investis (euros)</t>
  </si>
  <si>
    <t>Emission(s) concernée(s)</t>
  </si>
  <si>
    <t>Projets verts/sociaux</t>
  </si>
  <si>
    <t>Catégories d'actifs financés</t>
  </si>
  <si>
    <t>Autres indicateurs spécifiques</t>
  </si>
  <si>
    <t xml:space="preserve">Emission concernée </t>
  </si>
  <si>
    <t xml:space="preserve">Tableau par thématique </t>
  </si>
  <si>
    <t xml:space="preserve">Tableau par émission </t>
  </si>
  <si>
    <t>Les impacts des projets verts et sociaux</t>
  </si>
  <si>
    <t>https://www.lasa.fr/references/le-clos-des-vignes-verneuil-sur-seine/</t>
  </si>
  <si>
    <t>En construction</t>
  </si>
  <si>
    <t>RTE 2012 -20% 
NF Habitat HQE 6*</t>
  </si>
  <si>
    <t>135 chambres</t>
  </si>
  <si>
    <t>Banque des territoires</t>
  </si>
  <si>
    <t>Résidences Services Senior (RSS)</t>
  </si>
  <si>
    <t>Santé-médico social</t>
  </si>
  <si>
    <t>https://www.clariane.com/sites/default/files/2023-06/cp_-conclusion-dun-nouveau-partenariat-de-developpement-entre-le-groupe-clariane-et-la-banque-des-territoires_20-juin-2023.pdf</t>
  </si>
  <si>
    <t>En exploitation</t>
  </si>
  <si>
    <t>NF HQE E2-C2
NF HQE Habitat</t>
  </si>
  <si>
    <t>591 lits
1000 ETP en phase de construction</t>
  </si>
  <si>
    <t>https://www.cosy-diem.fr/</t>
  </si>
  <si>
    <t xml:space="preserve">Performance énergétique : minimum RT 2012 -10 % ou RE 2020  
Certification : Breeam ou NF Habitat  HQE Référentiel construction 
Résidence Service – 6 étoiles </t>
  </si>
  <si>
    <t>8 à 10 RSS avec une taille de 80 à 130 appartements chacune</t>
  </si>
  <si>
    <t>OD Octobre 2023</t>
  </si>
  <si>
    <t>https://www.capresidencesseniors.com/residence-service/provence-alpes-cote-d-azur/var/la-garde-freinet/</t>
  </si>
  <si>
    <t xml:space="preserve"> NF Habitat HQE 6 étoiles
(RT 2012 - 10 %)</t>
  </si>
  <si>
    <t>109 lits ( (surface moyenne par logement de 43m²)
Création de 15 ETP ( construction) et 10 ETP/an ( exploitation)</t>
  </si>
  <si>
    <t>OD Mai 2023</t>
  </si>
  <si>
    <t>https://www.ville-louviers.fr/une-residence-services-seniors-de-116-logements/</t>
  </si>
  <si>
    <t xml:space="preserve"> NF Habitat HQE 6 étoiles
(RT 2012 - 20 %)</t>
  </si>
  <si>
    <t xml:space="preserve">116 logements
14 ETP / an en phase d'exploitation
Favorise l'inclusivité et la mixité intergénérationnelle. </t>
  </si>
  <si>
    <t>https://soho-archi.com/projet/residence-senior-le-hameau-de-brou/</t>
  </si>
  <si>
    <t>127 logements
un habitat à échelle humaine avec plusieurs services (coiffeur, restaurant, cinéma…) intégré en RDC</t>
  </si>
  <si>
    <t>https://www.ohactiv.fr/</t>
  </si>
  <si>
    <t>191 logements
Création d'activités et d'emplois locaux non délocalisables :
100 ETP en phase de construction et 15 ETP / an en phase d'exploitation</t>
  </si>
  <si>
    <t>https://www.123-im.com/</t>
  </si>
  <si>
    <t>Amélioration de la qualité de vie des résidents et des conditions de travail des salariés
Près de 1 700 bénéficiaires des résidences</t>
  </si>
  <si>
    <t>Soutien des professionnels de santé dans le secteur de l'accompagnement des personnes âgées</t>
  </si>
  <si>
    <t>https://www.hacoopa.coop/fonciere/</t>
  </si>
  <si>
    <t>Construction/rénovation et/ou extension de 3 maisons, permettant d'accueillir 15 colocataires max par maison
Logements senior à prix abordable
Mixité générationnelle favorisée</t>
  </si>
  <si>
    <t>Colocations senior</t>
  </si>
  <si>
    <t>https://www.residences-espaceetvie.fr/residences/residence-seniors-a-crozon-finistere-29</t>
  </si>
  <si>
    <t>NF Habitat HQE 6 étoiles
(RT 2012 -10%)</t>
  </si>
  <si>
    <t>260 logements
300 ETP en phase de construction
40 ETP soutenus / an en phase d’exploitation</t>
  </si>
  <si>
    <t>https://www.clariane.com/</t>
  </si>
  <si>
    <t xml:space="preserve">NF Habitat HQE 6 étoiles
(RT 2012 -10%)
</t>
  </si>
  <si>
    <t>3 000 places d’hébergement
1 500 emplois directs d’auxiliaires de vie</t>
  </si>
  <si>
    <t>https://agesetvie.com/</t>
  </si>
  <si>
    <t>95 logements</t>
  </si>
  <si>
    <t>https://www.residences-espaceetvie.fr/residences/residence-services-seniors-a-saint-pol-de-leon-finistere-29?utm_source=capresidence&amp;utm_medium=clic</t>
  </si>
  <si>
    <t>89 logements</t>
  </si>
  <si>
    <t>https://www.banquedesterritoires.fr/produits-services/prets-long-terme/pret-booster</t>
  </si>
  <si>
    <t>97% livré</t>
  </si>
  <si>
    <t xml:space="preserve">898 Prêts
20 641 logements concernés
Les populations cibles des projets financés sont des personnes en difficultés économiques et sociales  avec des objectifs sociaux : la lutte contre le mal-logement et accès au logement. </t>
  </si>
  <si>
    <t>Soutien à la construction des logements sociaux</t>
  </si>
  <si>
    <t>https://www.banquedesterritoires.fr/produits-services/prets-long-terme/pret-pam</t>
  </si>
  <si>
    <t>99% livré</t>
  </si>
  <si>
    <t>Réduction de la demande d'énergie primaire d'au moins 40 %</t>
  </si>
  <si>
    <t>185 prêts 
11 894 logements rénovés</t>
  </si>
  <si>
    <t xml:space="preserve">Logement social
Réhabilitation thermique des logements sociaux </t>
  </si>
  <si>
    <t xml:space="preserve">97,9%  livré </t>
  </si>
  <si>
    <t xml:space="preserve">659 Prêts
13 619 logements concernés
Les populations cibles des projets financés sont des personnes en difficultés économiques et sociales  avec des objectifs sociaux : la lutte contre le mal-logement et accès au logement. </t>
  </si>
  <si>
    <t>100% livré</t>
  </si>
  <si>
    <t>226 prêts 
13 274 logements rénovés</t>
  </si>
  <si>
    <t>https://www.raise.co/activites/raise-impact</t>
  </si>
  <si>
    <t>Accès à la santé, réduction des inégalités
Accès à des emplois décents D45</t>
  </si>
  <si>
    <t>ESS</t>
  </si>
  <si>
    <t>Cohesion sociale et territoriale</t>
  </si>
  <si>
    <t>https://www.homnia.fr/</t>
  </si>
  <si>
    <t>Plus de 350 personnes en situation de handicap hébergées à horizon 2024
470 emplois créés en 2024
Cible de 550 personnes en logements à loyers modérés en 2024</t>
  </si>
  <si>
    <t>ESS
logement social</t>
  </si>
  <si>
    <t>Procédure collective en cours
A remplacer le cas échéant en 2025</t>
  </si>
  <si>
    <t>Revitalisation de zones rurales
En faveur de l'économie circulaire
Création d'emplois non délocalisables
Labellisation ESUS</t>
  </si>
  <si>
    <t>ESS
Revitalisation des zones rurales
Circuit-court</t>
  </si>
  <si>
    <t>https://www.groupeidees.fr/</t>
  </si>
  <si>
    <t>Expansion géographique: Passage de 1 200 ETP en insertion à 2 000 fin 2023 avec l’ouverture d’une quarantaine d’agences d’intérim d’insertion
QPV ciblés (potentiel de près d’1,5 M d’habitants)</t>
  </si>
  <si>
    <t>ESS
Insertion professionnelle</t>
  </si>
  <si>
    <t>https://myfutu.re/</t>
  </si>
  <si>
    <t>11 000 utilisateurs inscrits / 8000 offres de stages déposées
55% des jeunes inscrits sur la plateforme de MyFuture sont scolarisés en établissements REP/+ et/ou issus des quartiers politiques de la ville et/ou en zone rurale</t>
  </si>
  <si>
    <t>Education insertion
Plateformes facilitant
l'accès à la formation</t>
  </si>
  <si>
    <t>https://www.maskott.com/</t>
  </si>
  <si>
    <t>8 millions d’utilisateurs en cumulé depuis sa création
1 collège REP/+ sur 4 utilise la plateforme Tactileo de Maskott
Résultats scolaires améliorés de l’ordre de 20 à 25%</t>
  </si>
  <si>
    <t>https://www.axione.com/objectif-100-fibre-adtim-ftth-au-coeur-dun-projet-ambitieux/</t>
  </si>
  <si>
    <t>En exploitation à 43%</t>
  </si>
  <si>
    <t>Objectif de couverture très-haut-débit du territoire concerné : 100%. 
 317 000 lignes FTTH environ.</t>
  </si>
  <si>
    <t>Réseaux d'initiative publique (RIP)</t>
  </si>
  <si>
    <t>https://alliancetreshautdebit.fr/</t>
  </si>
  <si>
    <t>Objectif de couverture THD du territoire concerné : 100%
Parcours de formation prévus sur toute la durée du projet
350 000 lignes FTTH environ</t>
  </si>
  <si>
    <t>https://www.yanafibre.fr/</t>
  </si>
  <si>
    <t>En exploitation à 28%</t>
  </si>
  <si>
    <t>Objectif de couverture THD du territoire concerné : 100%
Parcours de formation prévus sur toute la durée du projet
Parc total de 35 000 lignes FTTH environ</t>
  </si>
  <si>
    <t>https://www.hautesaonefibre.fr/</t>
  </si>
  <si>
    <t>En exploitation à 56%</t>
  </si>
  <si>
    <t>Objectif de couverture THD du territoire concerné : 100%
Parcours de formation prévus sur toute la durée du projet
Parc total de 125 000 lignes FTTH environ</t>
  </si>
  <si>
    <t>https://www.thdbretagne.bzh/</t>
  </si>
  <si>
    <t>En exploitation à 47%</t>
  </si>
  <si>
    <t>Objectif de couverture THD du territoire concerné : 100%
'Parc total de 1 256 000 lignes FTTH environ
Parcours de formation prévus sur toute la durée du projet</t>
  </si>
  <si>
    <t>https://www.moselle-numerique.fr/qui-sommes-nous/missions-de-moselle-numerique/</t>
  </si>
  <si>
    <t>En exploitation à 67%</t>
  </si>
  <si>
    <t>Objectif de couverture THD du territoire concerné : 100%
Parcours de formation prévus sur toute la durée du projet
164 925  lignes FTTH environ racordables</t>
  </si>
  <si>
    <t>https://reunionthd.re/</t>
  </si>
  <si>
    <t>En exploitation à 61%</t>
  </si>
  <si>
    <t>Objectif de couverture THD du territoire concerné : 100%
Parcours de formation prévus sur toute la durée du projet
24 000 lignes FTTH raccordables</t>
  </si>
  <si>
    <t>https://www.ariegetreshautdebit.fr/</t>
  </si>
  <si>
    <t>En exploitation à 42%</t>
  </si>
  <si>
    <t>Objectif de couverture THD du territoire concerné : 100%
Parcours de formation prévus sur toute la durée du projet
80 024 lignes FTTH raccordables</t>
  </si>
  <si>
    <t>https://www.ornedepartementthd.fr/tres_haut_debit_qui-sommes-nous_la-societe-de-projet.phtml</t>
  </si>
  <si>
    <t>En exploitation à 48%</t>
  </si>
  <si>
    <t>Objectif de couverture THD du territoire concerné : 100%
Parcours de formation prévus sur toute la durée du projet
74 233 lignes FTTH raccordables</t>
  </si>
  <si>
    <t>https://www.vartreshautdebit.fr/qui-sommes-nous/partenaire</t>
  </si>
  <si>
    <t>En exploitation à 49%</t>
  </si>
  <si>
    <t>Objectif de couverture THD du territoire concerné : 100%
Parcours de formation prévus sur toute la durée du projet
344 975 lignes FTTH raccordables</t>
  </si>
  <si>
    <t>https://www.girondetreshautdebit.fr/</t>
  </si>
  <si>
    <t>En exploitation à 57%</t>
  </si>
  <si>
    <t>Objectif de couverture THD du territoire concerné : 100%
Parcours de formation prévus sur toute la durée du projet
476 000 lignes FTTH raccordables</t>
  </si>
  <si>
    <t>https://www.charentemaritimetreshautdebit.fr/</t>
  </si>
  <si>
    <t>En exploitation à 54%</t>
  </si>
  <si>
    <t>Objectif de couverture THD du territoire concerné : 100%
Parcours de formation prévus sur toute la durée du projet
270 000 lignes FTTH environ</t>
  </si>
  <si>
    <t>https://www.mayenne-fibre.fr/</t>
  </si>
  <si>
    <t>En exploitation à 58%</t>
  </si>
  <si>
    <t>Objectif de couverture THD du territoire concerné : 100%
Parcours de formation prévus sur toute la durée du projet
115 000 lignes FTTH environ</t>
  </si>
  <si>
    <t>https://bfcfibre.fr/</t>
  </si>
  <si>
    <t>En exploitation à 52%</t>
  </si>
  <si>
    <t>Objectif de couverture THD du territoire concerné : 100%
Parcours de formation prévus sur toute la durée du projet
388 000 lignes FTTH environ</t>
  </si>
  <si>
    <t>https://www.banquedesterritoires.fr/tintamarre-reconstruction-genie-civil-st-martin</t>
  </si>
  <si>
    <t xml:space="preserve">
Objectif de couvrir 100% des foyers Saint-Martinois en Très Haut Débit, contre 16 % actuellement
D'ici à fin 2023 ce sont 72 023 mètres de fourreaux qui vont être enterrés.  </t>
  </si>
  <si>
    <t>https://www.anjou-fibre.fr/#/</t>
  </si>
  <si>
    <t>En exploitation à 59%</t>
  </si>
  <si>
    <t>Objectif de couverture très haut débit du territoire concerné : 100 %
Parc total de 219 000 lignes FTTH</t>
  </si>
  <si>
    <t>https://www.valdeloirefibre.fr/#/</t>
  </si>
  <si>
    <t>Objectif de couverture très haut débit du territoire concerné : 100 %
Parc total de 320 000 lignes FTTH</t>
  </si>
  <si>
    <t>https://berryfibreoptique.fr/</t>
  </si>
  <si>
    <t>En exploitation à 50%</t>
  </si>
  <si>
    <t>Objectif de couverture très haut débit du territoire concerné : 100 %
240 000 lignes raccordées d'ici 2025
Près de 600 entreprises et sites publics déjà raccordés</t>
  </si>
  <si>
    <t>https://www.valdoisefibre.fr/#/</t>
  </si>
  <si>
    <t>En exploitation à 70%</t>
  </si>
  <si>
    <t>Objectif de couverture très haut débit du territoire concerné : 100 %
Plus de 100 communes raccordées
Plus de 80 000 foyers éligibles</t>
  </si>
  <si>
    <t>https://aisne-thd.fr/</t>
  </si>
  <si>
    <t>Objectif de couverture très haut débit du territoire concerné : 100 %
Plus de 750 communes raccordées
Plus de 200 000 foyers éligibles</t>
  </si>
  <si>
    <t>https://www.fibre31.fr/</t>
  </si>
  <si>
    <t>Objectif de couverture très haut débit du territoire concerné : 100 %
Volet formation important avec 300 000 heures consacrées à l’insertion professionnelle et à la formation</t>
  </si>
  <si>
    <t>https://www.moulinot.fr/</t>
  </si>
  <si>
    <t>Création des emplois non délocalisables:  près de 480 emplois sur 8 sites, 230 bénéficiaires de contrats d'insertion à l'horizon 2027- Organisme de formation,réservé aux demandeurs d'emplois</t>
  </si>
  <si>
    <t>Impact indirect sur la création d'énergie de source renouvelable (biométhane pour carburant ou intégré au réseau) via ses partenaires méthaniseurs. La collecte des biodéchets par Moulinot est assurée par des véhicules écologiques (biogaz)</t>
  </si>
  <si>
    <t>Economie circulaire /
Réduction des emballages</t>
  </si>
  <si>
    <t>https://laceintureverte.fr/</t>
  </si>
  <si>
    <t xml:space="preserve"> Soutien à l’agriculture bio et de proximité, salaire décent pour les exploitants
 Alimentation de 300 000 habitants en produis bio prévue d’ici 10 ans </t>
  </si>
  <si>
    <t xml:space="preserve">Protection des sols, de la biodiversité, etc. 
 Diminution des émissions de CO2 liées au transport entre 250 et 500 kg par an </t>
  </si>
  <si>
    <t>Agriculture biologique</t>
  </si>
  <si>
    <t>https://terredeliens.org/</t>
  </si>
  <si>
    <t>74 entreprises agricoles accompagnées sur la durée du projet</t>
  </si>
  <si>
    <t xml:space="preserve"> Relocalisation de la production agricole biologique
 50 150 000 m² en mode agriculture bio
 Maintien et préservation de la biodiversité
 </t>
  </si>
  <si>
    <t>https://www.fraichecancan.com/fr_FR/</t>
  </si>
  <si>
    <t xml:space="preserve">Parcours de formation de 2 ans pour tous les salariés
Création d'activités et d'emplois locaux non délocalisables : 40 ETP directs en phase déconstruction et 50 ETP directs par an en phase d'exploitation
</t>
  </si>
  <si>
    <t>20 tonnes d'emballages sauvés
10 000 repas Zéro Déchets
60 000 repas sauvés du gaspillage alimentaire en 2021 
Produits de saison, bio/local/français selon les produits</t>
  </si>
  <si>
    <t>https://brownfields.fr/</t>
  </si>
  <si>
    <t>En phase d'investissement</t>
  </si>
  <si>
    <t>Dynamisation et relance de l’activité pour les acteurs de la dépollution et du BTP, libération de terrains pour des projets d’aménagement bloqués en raison des coûts de réhabilitation et de dépollution des sols</t>
  </si>
  <si>
    <t xml:space="preserve">
Impact sur la santé publique via la décontamination des sites
Lutte contre l’artificialisation de nouveaux sols</t>
  </si>
  <si>
    <t>Tout type de sites</t>
  </si>
  <si>
    <t>Dépollution des sols</t>
  </si>
  <si>
    <t>https://www.caissedesdepots.fr/actualites/rehabilitation-friches-industrielles-lancement-fonds-ginkgo-3</t>
  </si>
  <si>
    <t>100% en cours de dépollution</t>
  </si>
  <si>
    <t>https://thesee-datacenter.net/datacenters/</t>
  </si>
  <si>
    <t>PUE cible &lt;1.2
Certification TIER IV (Conception et réalisation)
Puissance électrique, qui pourra varier de 1 à 3 MW par bâtiment</t>
  </si>
  <si>
    <t>Datacenter territoriaux</t>
  </si>
  <si>
    <t>https://www.greenyellow.com/a-la-une/greenyellow-et-la-banque-des-territoires-collaborent-pour-developper-la-mobilite-electrique/</t>
  </si>
  <si>
    <t>450 GWh d’électricité à destination des véhicules électriques
Soit chaque année plus de 260 millions de kilomètres parcourus et 29 000 tonnes d’émissions de CO2 évitées.</t>
  </si>
  <si>
    <t>Infrastructures d'avitaillement en électricité</t>
  </si>
  <si>
    <t>Infrastructures et services
de mobilité durable</t>
  </si>
  <si>
    <t>https://atlante.energy/fr/pressrelease/atlante-et-la-banque-des-territoires-40-millions-deuros-pour-accelerer-le-deploiement-de-la-recharge-rapide-et-le-mobilite-en-france/</t>
  </si>
  <si>
    <t>15 ETP soutenus/an en phase d'exploitation</t>
  </si>
  <si>
    <t xml:space="preserve">30 385 tCO2 eq évitées
</t>
  </si>
  <si>
    <t>Matériel roulant zéro-émission, infrastructures d'avitaillement, matériel naviguant durable</t>
  </si>
  <si>
    <t>https://fr.media.amundi.com/actualites/r3-reseau-recharge-rapide-amundi-transition-energetique-et-la-banque-des-territoires-creent-r3-infra-invest-une-plateforme-dinvestissement-dedie-au-deploiement-de-projets-dinfrastructures-de-recharge-pour-vehicules-electriques-irve-d5c2-22f29.html</t>
  </si>
  <si>
    <t>9 ETP soutenus/an en phase d'exploitation</t>
  </si>
  <si>
    <t xml:space="preserve">67 000 tCO2 eq évitées
</t>
  </si>
  <si>
    <t>https://epopeegestion.fr/investissement/epopee-infra-climat-i-slp/</t>
  </si>
  <si>
    <t> fonds, classifié article 9 SFDR</t>
  </si>
  <si>
    <t>Matériel naviguant  propres et Infrastructure d'avitaillement en électricité</t>
  </si>
  <si>
    <t>https://www.caissedesdepots.fr/actualites/relance-verte-tee-lancement-plateforme-financement-bus-propres</t>
  </si>
  <si>
    <t>La plateforme cible notamment les Collectivités présentes dans le programme d’Action Cœur de Ville (programme national a pour ambition de redynamiser le centre des villes moyennes)</t>
  </si>
  <si>
    <t>La Plateforme permet de financer l’acquisition de près de 1000 bus électriques, permettant une réduction substantielle des émissions de CO2
sur la durée de vie de la Plateforme (26 ans)</t>
  </si>
  <si>
    <t>Autopartage</t>
  </si>
  <si>
    <t>https://movivolt.fr/</t>
  </si>
  <si>
    <t xml:space="preserve"> Rendre accessible la mobilité électrique pour tous les professionnels partout en France (offre de véhicules d'occasion)
</t>
  </si>
  <si>
    <t>10 500 véhicules électriques à horizon 2025
Réduction des émissions de GES : 36 000 tCO2eq évitées par an en cible
 Réduction des polluants locaux (NOx, particules fines))</t>
  </si>
  <si>
    <t>Matériel roulant zéro-émission</t>
  </si>
  <si>
    <t>https://e-motum.net/</t>
  </si>
  <si>
    <t>Création d'activités et d'emplois locaux non délocalisables : 4 ETP directs en phase de construction et 4 ETP soutenus / an en phase d'exploitation</t>
  </si>
  <si>
    <t xml:space="preserve">100 points de recharge déployés
Réduction des émissions de GES  : 138 540 tCO2eq évitées
Réduction des polluants locaux (NOx, particules fines)
</t>
  </si>
  <si>
    <t>https://seeyousun.fr/</t>
  </si>
  <si>
    <t xml:space="preserve">Création d'emplois indirects sur l'ensemble du territoire national avec le recours à une main d’œuvre régionale sur chaque chantier 
</t>
  </si>
  <si>
    <t xml:space="preserve"> 1000 ombrières de puissance &lt; 300 kWc déployées à horizon 5 ans
Réduction des polluants locaux (NOx, particules fines)
</t>
  </si>
  <si>
    <t>https://www.edf.fr/groupe-edf/espaces-dedies/journalistes/tous-les-communiques-de-presse/le-grand-belfort-en-partenariat-avec-hynamics-le-smtc-et-la-rttb-signe-son-premier-contrat-d-hydrogene-renouvelable-pour-decarboner-ses-transports-en-commun*</t>
  </si>
  <si>
    <t>Création d'activités et d'emplois locaux non délocalisables :  94 ETP directs en phase de construction et 14 ETP soutenus par an en phase d'exploitation</t>
  </si>
  <si>
    <t xml:space="preserve"> Réduction des émissions de GES
 3 000 tCO2eq évitées par an en cible
Réduction des polluants locaux (NOx, particules fines)
Zéro artificialisation</t>
  </si>
  <si>
    <t>Infrastructures d'avitaillement en hydrogène</t>
  </si>
  <si>
    <t>https://logivolt.fr/</t>
  </si>
  <si>
    <t>50 ETP directs soutenus</t>
  </si>
  <si>
    <t xml:space="preserve"> 41 000 bornes de recharge à horizon 2024
54 000 tCO2eq évitées par an
 Réduction des polluants locaux (NOx, particules fines)</t>
  </si>
  <si>
    <t>https://ecovelo.com/</t>
  </si>
  <si>
    <t>Présent dans plus de 10 villes en France
14 ETP soutenus pendant la phase d'exploitation</t>
  </si>
  <si>
    <t>Réduction des émissions de GES et des polluants locaux (NOx, particules fines)
Près de 200 000 km/an parcourus par véhicule</t>
  </si>
  <si>
    <t>Vélopartage</t>
  </si>
  <si>
    <t>Infrastructures et services de mobilité durable</t>
  </si>
  <si>
    <t>https://www.clem-e.com/</t>
  </si>
  <si>
    <t>Présence dans plus de 220 villes
Offre adressée aux entreprises, aux habitats collectifs , et aux collectivités péri-urbaines et rurales (de 2 000 à 300 000 habitants) désirant déployer des services de mobilité.</t>
  </si>
  <si>
    <t>Réduction des émissions de GES et des polluants locaux (NOx, particules fines)
Près de 24 000  tCO2eq évitées par les points d'avitaillement
Plus de 480 véhicules en circulation</t>
  </si>
  <si>
    <t>Présence dans plus de 220 villes
Camionnettes déployées dans 54 stations, disponibles pour les professionnels de la logistique, les commerçants et les artisans parisiens et ouvertes au public</t>
  </si>
  <si>
    <t>Réduction des émissions de GES et des polluants locaux (NOx, particules fines)
Près de 5 000 tCO2eq évitées par les points d'avitaillement</t>
  </si>
  <si>
    <t>https://stations-e.com/fr</t>
  </si>
  <si>
    <t>Développement de partenariats locaux (EPCI &amp; Communes) contribuant au développement économique du territoire</t>
  </si>
  <si>
    <t>Infrastructures d'avitaillement</t>
  </si>
  <si>
    <t>https://hympulsion.com/</t>
  </si>
  <si>
    <t>Plus de 1 200 véhicules légers à destination des professionnels subventionnés</t>
  </si>
  <si>
    <t>Réduction des émissions de GES et des polluants locaux (NOx, particules fines)
1 700 tCO2eq évitées</t>
  </si>
  <si>
    <t>https://www.neotcapital.com/green-mobility/</t>
  </si>
  <si>
    <t>Accompagnement des collectivités locales, des opérateurs de transport et des entreprises industrielles et logistiques dans leur transition énergétique</t>
  </si>
  <si>
    <t>Réduction des émissions de GES et des polluants locaux (NOx, particules fines)
Emissions évitées:  300 tCO2eq</t>
  </si>
  <si>
    <t xml:space="preserve">Flottes de matériel roulant propre </t>
  </si>
  <si>
    <t>https://www.groupe-emerige.com/actualites/emerige-cede-a-cdc-investissement-immobilier-un-ensemble-immobilier-de-50-000-m%C2%B2-a-ivry-sur-seine/</t>
  </si>
  <si>
    <t>HQE Bâtiment Durable 2016 v3 (niveau Excellent)
BREEAM NC 2016 (niveau Excellent)
Wiredscore (niveau Gold)
E+C- (niveau E2C2), 
BiodiverCity, OSMOZ et BBC Effinergie 2017</t>
  </si>
  <si>
    <t>CDC II</t>
  </si>
  <si>
    <t>Tertiaire</t>
  </si>
  <si>
    <t>Bâtiments verts</t>
  </si>
  <si>
    <t>https://www.caissedesdepots.fr/sites/default/files/2023-11/CP_CDC-Investissement-Immobilier_Tertiaire-Cortis_Paris17_13-11-2023.pdf</t>
  </si>
  <si>
    <t>Livré</t>
  </si>
  <si>
    <t xml:space="preserve"> HQE Exceptionnel
E2C1
Effinergie 2017
BREEAM Excellent et
Wired Score Platinum</t>
  </si>
  <si>
    <t>https://www.caissedesdepots.fr/sites/default/files/2023-06/CP_CDC-Investissement-Immobilier_R%C3%A9sidentiel_75013_04-01-2023_0.pdf</t>
  </si>
  <si>
    <t>RT 2012 – 30 %
certification NF HABITAT HQE niveau excellent,
label E+C 
label Biodivercity</t>
  </si>
  <si>
    <t>MICHIGAN GARDEN- Acquisition en VEFA d'une opération résidentielle de 2 597 m² à Paris 13e comprenant 37 logements et developpé par Icade</t>
  </si>
  <si>
    <t>Résidentiel</t>
  </si>
  <si>
    <t>https://www.banquedesterritoires.fr/sites/default/files/2023-11/CP%20BANQUE%20DES%20TERRITOIRES%20OMNES%20CAPITAL%2006112023.pdf</t>
  </si>
  <si>
    <t xml:space="preserve">Engagement ESG d'Omnes : https://www.omnescapital.com/our-commitments
</t>
  </si>
  <si>
    <t>Résidentiel, Tertiaire</t>
  </si>
  <si>
    <t>https://www.caissedesdepots.fr/actualites/pour-un-veritable-coeur-de-ville-commercial-saint-ouen-sur-seine</t>
  </si>
  <si>
    <t>Création de 800 emplois directs
- + 4 200 habitants au-dessus des commerces et 8 000
employés directement connectés</t>
  </si>
  <si>
    <t>certifications environnementales HQE et/ou H&amp;E</t>
  </si>
  <si>
    <t>Résidentiel/Tertiaire</t>
  </si>
  <si>
    <t>https://www.banquedesterritoires.fr/blog-des-territoires/reindustrialisation-verte-la-banque-des-territoires-participe-au-financement</t>
  </si>
  <si>
    <t>200 ETP en phase de construction
1000 ETP/an en phase d'exploitation</t>
  </si>
  <si>
    <t>Breeam very good</t>
  </si>
  <si>
    <t xml:space="preserve">Tertiaire </t>
  </si>
  <si>
    <t>https://www.ynsect.com/fr/</t>
  </si>
  <si>
    <t>1000 ETP en phase de construction, 242 ETP/an en phase d'exploitation</t>
  </si>
  <si>
    <t>RT 2012 – 20% pour les 2 604m² de surface thermique équivalente
Près de 35 000 tCO2 évitées par an</t>
  </si>
  <si>
    <t>Tertiaire
(construction neuve)</t>
  </si>
  <si>
    <t>https://www.caissedesdepots.fr/actualites/cdc-investissement-immobilier-295-nouveaux-logements-courbevoie</t>
  </si>
  <si>
    <t>Construction de près de 295 logements</t>
  </si>
  <si>
    <t xml:space="preserve">NF Habitat HQE (RT 2012 - 20 %)Label Effinergie +
Chaufferie collective raccordée au réseau de chaleur urbain </t>
  </si>
  <si>
    <t>Logements
(construction neuve)</t>
  </si>
  <si>
    <t>https://www.caissedesdepots.fr/actualites/cdc-investissement-immobilier-livraison-dun-immeuble-asnieres</t>
  </si>
  <si>
    <t>Construction de plus de 90 logements</t>
  </si>
  <si>
    <t>NF Habitat HQE  (RT 2012 - 30 %) Label Effinergie + 
BiodiverCity</t>
  </si>
  <si>
    <t>Construction de 37 logements libres et 6 logements en ULS</t>
  </si>
  <si>
    <t>RT 2012 - 20%
Certification NF HABITAT HQE
Label BiodiverCity (meilleurs efforts du vendeur)</t>
  </si>
  <si>
    <t>https://www.caissedesdepots.fr/actualites/cdc-investissement-immobilier-logements-rehabilitation-poste-immo</t>
  </si>
  <si>
    <t xml:space="preserve">Construction de près de 50 logements </t>
  </si>
  <si>
    <t xml:space="preserve">  RT 2012 - 20%
  Certification NF HABITAT HQE
 Label Effinergie BBC </t>
  </si>
  <si>
    <t>https://www.caissedesdepots.fr/sites/default/files/2024-11/CP_CDC-Investissment-Immobilier_Livraison-Saint-Ouen-Rosiers_2024-11-04.pdf</t>
  </si>
  <si>
    <t>Construction de plus de 180 logements</t>
  </si>
  <si>
    <t>Label de biodiversité urbaine Biodivercity 
 NF Habitat HQE Profil Excellent 
 RT 2012 - 20%</t>
  </si>
  <si>
    <t>https://www.caissedesdepots.fr/actualites/la-banque-des-territoires-acquiert-immeuble-bureaux-bois-colombes</t>
  </si>
  <si>
    <t xml:space="preserve"> Il s’intègre dans la stratégie d’accompagnement du développement des quartiers de gare du Grand Paris Express menée par la Métropole du Grand Paris. </t>
  </si>
  <si>
    <t>HQE Très performant
(RT 2012 - 40 %)
BREEAM Very Good
WireScore Gold
Osmoz</t>
  </si>
  <si>
    <t>https://www.linkcity.com/projets/grand-ouest-rouen-leveil-de-flaubert/</t>
  </si>
  <si>
    <t>Près de 9 000 m² consacrés à l'installation d'entreprises</t>
  </si>
  <si>
    <t>BREEAM niveau Très Bon
E+ C- : E3C1
BEPOS Effinergie 2017
Label BBCA
Reconversion de friches industrielles</t>
  </si>
  <si>
    <t>https://www.groupe-emerige.com/projets/zac-des-docks-de-saint-ouen/</t>
  </si>
  <si>
    <t xml:space="preserve">227 logements
Création d'un écoquartier sur une ancienne friche portuaire </t>
  </si>
  <si>
    <t>RT 2012 - 40%
Effinergie +
NF Habitat HQE profil Excellent 7 étoiles
Label BiodiverCity
(meilleurs efforts du vendeur)</t>
  </si>
  <si>
    <t>https://www.caissedesdepots.fr/sites/default/files/2022-01/CP%20CDC%20INVESTISSEMENT%20IMMOBILIER%20LOGEMENT%20CLICHY%2022092020.pdf</t>
  </si>
  <si>
    <t>75 logements</t>
  </si>
  <si>
    <t>RT 2012 - 20%
Effinergie +
Bâtiment Durable Francilien au stade conception
Certification NF HABITAT HQE</t>
  </si>
  <si>
    <t>https://www.caissedesdepots.fr/sites/default/files/2022-01/CP%20CDC%20INVESTISSEMENT%20IMMOBILIER%20EIFFAGE%20LOGEMENT%20RUEIL%20MALMAISON%2029092020.pdf</t>
  </si>
  <si>
    <t>Construction de 100 logements</t>
  </si>
  <si>
    <t>RT2012 -20%
Certification NF Habitat HQE niveau excellent
Label BiodiverCity (meilleurs efforts)</t>
  </si>
  <si>
    <t>https://www.caissedesdepots.fr/sites/default/files/2023-05/CP_93%20Petit_Paris%2019_Livraison_Emerige_Brownfields_France%20Logis_CDC_investissement_immobilier_Inli_310523.pdf</t>
  </si>
  <si>
    <t>Construction de 88 logements</t>
  </si>
  <si>
    <t>RT 2012 - 20%
Label BBC Effinergie +
Certification CERQUAL NF Habitat
Label BiodiverCity (meilleurs efforts)</t>
  </si>
  <si>
    <t>https://france.vinci-construction.com/fr/livraison-du-batiment-rhapsody-au-coeur-du-nouvel-eco-quartier-des-docks-a-saint-ouen-93/</t>
  </si>
  <si>
    <t>Capacité d'accueil de 3 800 personnes (11,2m² par personne)</t>
  </si>
  <si>
    <t>Effinergie BBC 2017 (RT 2012 - 40%)
Label bas carbone E+/C- : E2/C1
HQE Bâtiment durable Neuf 2016 : niveau Excellent
BREEAM International NC 2016 : niveau Excellent
WIREDSCORE niveau Silver</t>
  </si>
  <si>
    <t>https://www.maisonsetcites.fr/territoires/territoire-douai/</t>
  </si>
  <si>
    <t>A terme, le batiment est amené à accueillir 300 collaborateurs</t>
  </si>
  <si>
    <t>HQE BEPOS
Label bas carbone E+ C- : E3 C1
Well Argent</t>
  </si>
  <si>
    <t>https://www.icade.fr/projets/operations-mixtes/village-des-athletes-secteur-des-quinconces</t>
  </si>
  <si>
    <t>En construction (2de phase)</t>
  </si>
  <si>
    <t>Dès l’achèvement des Jeux, le village sera retransformé en véritable quartier de ville imaginé pour ses habitants et ancré dans son territoire</t>
  </si>
  <si>
    <t>Label BBCA / HQE Excellent / BREEAM Very Good
Label Biodivercity
Label bas carbone E+ C- : E3 C2 pour les logements R+6, E3 C1 pour les logements R+9, E2 C1 pour les bureaux</t>
  </si>
  <si>
    <t>https://encoreheureux.org/fr/projets/85-rue-petit</t>
  </si>
  <si>
    <t>Réhabilitation, dans contexte urbain dense et en pleine mutation, d'un ancien garage Renault en 75 logements d'habitation</t>
  </si>
  <si>
    <t>Certification CERQUAL NF Habitat - Niveau de base
Label BBC Effinergie Rénovation
Label BiodiverCity</t>
  </si>
  <si>
    <t>Logements
(réhabilitation)</t>
  </si>
  <si>
    <t>https://www.realestate.bnpparibas.fr/fr/actualites-enquetes/de-57-metal-metal-57-histoire-de-la-rehabilitation-dun-batiment</t>
  </si>
  <si>
    <t>Réhabilitation d'une ancienne usine Renault
Conservation des caractéristiques historiques du lieu</t>
  </si>
  <si>
    <t>Partie neuve : Effinergie + / HQE Bâtiment Durable Exceptionnel 
Partie réhabilitée : HQE Bâtiment Durable Excellent / BBC Effinergie rénovation  (consommation d’énergie primaire RT2012 -40%)
BREEAM Bespoke Excellent</t>
  </si>
  <si>
    <t>https://entreprises.nexity.fr/nos-realisations/evidence</t>
  </si>
  <si>
    <t>Plus de 250 ETP soutenus lors de la phase de construction</t>
  </si>
  <si>
    <t>RT2012 – 40%
Certification NF bâtiments tertiaires 
Démarche HQE 2015, niveau excellent
BREEAM international NC 2016, niveau excellent
Wirescore Gold
Label Biodivercity (base)</t>
  </si>
  <si>
    <t>https://region-aura.latribune.fr/territoire/2019-07-10/lyon-un-groupement-d-operateurs-pour-exploiter-l-hotel-logistique-du-port-edouard-herriot-823082.html</t>
  </si>
  <si>
    <t>Cet hôtel logistique permettra d'optimiser les flux entrant dans la ville en mutualisant les livraisons avec pour ambition de diminuer les nuisances</t>
  </si>
  <si>
    <t>HQE niveau Excellent</t>
  </si>
  <si>
    <t>https://yspot.fr/</t>
  </si>
  <si>
    <t>Cet immeuble de bureaux est notamment destiné à l'initation des jeunes à l'innovation</t>
  </si>
  <si>
    <t>HQE8* (équivalent niveau Excellent)
BREEAM niveau Excellent</t>
  </si>
  <si>
    <t>https://www.cbconstruction.fr/vinci/immeubles-de-bureaux-neufs/les-vergers-de-cergy/</t>
  </si>
  <si>
    <t>L'URSAFF occupe 1/3 des locaux
Le reste des locaux est occupé par une Brasserie et la Société Générale</t>
  </si>
  <si>
    <t>E+C-: E1C1
HQE niveau Très bon</t>
  </si>
  <si>
    <t>https://www.valorem-energie.com/actualites/la-banque-des-territoires-et-valorem-lancent-calypso-plateforme-strategique-dinvestissement-dedie-aux-energies-renouvelables/</t>
  </si>
  <si>
    <t>A terme, consommation d'une agglomération de près de 500 000 habitants</t>
  </si>
  <si>
    <t>500 MW de centrales solaires et éoliennes à horizon 2027</t>
  </si>
  <si>
    <t>Eolien/solaire</t>
  </si>
  <si>
    <t>Production d'électricité d'origine renouvelable</t>
  </si>
  <si>
    <t>https://www.gdsolaire.com/</t>
  </si>
  <si>
    <t>300 000 foyers théoriquement alimentés</t>
  </si>
  <si>
    <t>1 GW de projets photovoltaiques</t>
  </si>
  <si>
    <t>Eolien/ solaire</t>
  </si>
  <si>
    <t>https://www.banquedesterritoires.fr/un-outil-innovant-pour-accelerer-le-deploiement-des-projets-photovoltaiques-en-vallee-du-rhone</t>
  </si>
  <si>
    <t>660 emplois directs et indirects créés
Implication forte dans la gouvernance de la société: droit de veto par la CDC sur les décisions importantes de la société</t>
  </si>
  <si>
    <t>1 GWc de projets photovoltaîques</t>
  </si>
  <si>
    <t>Solaire
photovoltaïque</t>
  </si>
  <si>
    <t>https://www.caissedesdepots.fr/actualites/parc-eolien-le-born-et-pelouse-transformation-energetique-lozere</t>
  </si>
  <si>
    <t>18 ETP en phase de construction et 2 ETP soutenus/an en phase d'exploitation
Production équivalente à la consommation électrique annuelle de 40 000 personnes</t>
  </si>
  <si>
    <t>Puissance installée de 28,8 MW</t>
  </si>
  <si>
    <t>Eolien</t>
  </si>
  <si>
    <t>https://energiesrenouvelables.cnr.tm.fr/solaire/</t>
  </si>
  <si>
    <t>Production équivalente à la consommation annuelle de 24 510 foyers
Près de 300 ETP soutenus en phase de construction</t>
  </si>
  <si>
    <t xml:space="preserve">42,5 MW de puissance installée
</t>
  </si>
  <si>
    <t>Éolien</t>
  </si>
  <si>
    <t>https://www.banquedesterritoires.fr/tse-la-banque-des-territoires-et-credit-mutuel-capital-prive-scellent-un-partenariat-strategique-au</t>
  </si>
  <si>
    <t>Près de 400 000 foyers théoriquement alimentés
Près de 5 000 ETP soutenus en phase de construction</t>
  </si>
  <si>
    <t>1,6 GWc de puissance installée au total
Environ 90 projets de capacité installée entre 4 et 52 MW, soit une capacité moyenne par centrale de 18 MW</t>
  </si>
  <si>
    <t>https://horizeo-saucats.fr/</t>
  </si>
  <si>
    <t>50 ETP en phase de construction 10ETP/an en phase d'exploitation
Production de l'équivalent de la consommation électrique annuelle hors chauffage de 150 000 foyers</t>
  </si>
  <si>
    <t xml:space="preserve">600 MW de puissance installée
</t>
  </si>
  <si>
    <t>https://www.engie-solutions.com/fr/references/centrale-cogeneration-biomasse-novawood</t>
  </si>
  <si>
    <t>Production de l'équivalent à la consommation de 65 000 foyers (hors chauffage)</t>
  </si>
  <si>
    <t xml:space="preserve">14,6MW électricité et 67MW vapeur
</t>
  </si>
  <si>
    <t>Biomasse</t>
  </si>
  <si>
    <t>https://chenon-41.centrale-solaire-jpee.fr/</t>
  </si>
  <si>
    <t>Production équivalent à la consommation électrique de 1 300 personnes (chauffage compris)</t>
  </si>
  <si>
    <t xml:space="preserve">3,29 MWc de puissance installée
</t>
  </si>
  <si>
    <t>Solaire photovoltaïque</t>
  </si>
  <si>
    <t>https://valencisse-41.centrale-solaire-jpee.fr/</t>
  </si>
  <si>
    <t>Production équivalent à la consommation électrique de 3 600 personnes (chauffage compris)</t>
  </si>
  <si>
    <t xml:space="preserve">8,43 MWc de puissance installée
</t>
  </si>
  <si>
    <t>https://jolive-45.centrale-solaire-jpee.fr/</t>
  </si>
  <si>
    <t>Production équivalent à la consommation électrique de 3 700 personnes (chauffage compris)</t>
  </si>
  <si>
    <t xml:space="preserve">10,22 MWc de puissance installée
</t>
  </si>
  <si>
    <t>https://labarde-33.centrale-solaire-jpee.fr/</t>
  </si>
  <si>
    <t>Production équivalent à la consommation électrique de 26 000 personnes (chauffage compris)</t>
  </si>
  <si>
    <t xml:space="preserve">
59 MWc de puissance installée
</t>
  </si>
  <si>
    <t>https://croix-de-chalais-86.parc-eolien-jpee.fr/</t>
  </si>
  <si>
    <t>Production équivalent à la consommation électrique de 12 000 personnes (chauffage compris)</t>
  </si>
  <si>
    <t xml:space="preserve">12 MW de puissance installée
</t>
  </si>
  <si>
    <t>https://terra-energies.fr/projets/projet-eolien-de-la-croix-de-la-merotte-a-millac-86/</t>
  </si>
  <si>
    <t>Production équivalent à la consommation électrique de 13 000 habitants (hors chauffage)</t>
  </si>
  <si>
    <t xml:space="preserve">12,8 MW de puissance installée
</t>
  </si>
  <si>
    <t>https://bois-du-frou-28.parc-eolien-jpee.fr/</t>
  </si>
  <si>
    <t>Production équivalent à la consommation électrique de 15 000 personnes (chauffage compris)</t>
  </si>
  <si>
    <t xml:space="preserve">13,8 MW de puissance installée
</t>
  </si>
  <si>
    <t>https://www.engie-green.fr/ostwind-devient-engie-green/</t>
  </si>
  <si>
    <t>Plus de 400 ETP directs soutenus lors de la phase de construction</t>
  </si>
  <si>
    <t xml:space="preserve">Puissance installée de 201 MW
</t>
  </si>
  <si>
    <t>https://www.quenea.com/</t>
  </si>
  <si>
    <t>Equivalent de la consommation annuelle de 7 500 ménages hors chauffage</t>
  </si>
  <si>
    <t xml:space="preserve">Puissance installée de 75,2 MW
</t>
  </si>
  <si>
    <t xml:space="preserve">Lien site internet </t>
  </si>
  <si>
    <t>Etat d'avancement
du projet</t>
  </si>
  <si>
    <t>Impact social et territorial
(données estimatives à l'engagement)</t>
  </si>
  <si>
    <t>Impact environnemental et climatique
(données estimatives à l'engagement)</t>
  </si>
  <si>
    <t>Direction</t>
  </si>
  <si>
    <t>Descrpiption</t>
  </si>
  <si>
    <t>Typologie</t>
  </si>
  <si>
    <t>Catégorie éligible</t>
  </si>
  <si>
    <t>Année de l'obligation</t>
  </si>
  <si>
    <t xml:space="preserve">Liste détaillée des OD et projets </t>
  </si>
  <si>
    <t>Année</t>
  </si>
  <si>
    <t>Format</t>
  </si>
  <si>
    <t>Programme EMTN</t>
  </si>
  <si>
    <t>Notation</t>
  </si>
  <si>
    <t>Aa2 (Moody’s) / AA (S&amp;P)</t>
  </si>
  <si>
    <t>Montant</t>
  </si>
  <si>
    <t>500 M€</t>
  </si>
  <si>
    <t>1 Md€</t>
  </si>
  <si>
    <t>Date de l’opération</t>
  </si>
  <si>
    <t>Date d’échéance</t>
  </si>
  <si>
    <t>Coupon annuel</t>
  </si>
  <si>
    <t>0,01% annuel</t>
  </si>
  <si>
    <t>3% annuel</t>
  </si>
  <si>
    <t>3,00% annuel</t>
  </si>
  <si>
    <t>3,375% annuel</t>
  </si>
  <si>
    <t>3,00 % annuel</t>
  </si>
  <si>
    <t>Spread reoffer</t>
  </si>
  <si>
    <t>OAT interpolée + 13 bps (OAT 0% 25/02/2026 &amp; OAT 0,25% 25/11/2026)</t>
  </si>
  <si>
    <t>OAT interpolée + 57 bps (OAT 0% 25/02/2027 &amp; OAT 0,75% 25/02/2028)</t>
  </si>
  <si>
    <t>OAT 25/05/2028 +27 bps</t>
  </si>
  <si>
    <t>OAT 25/11/2030 +28 bps</t>
  </si>
  <si>
    <t xml:space="preserve">OAT 0,5% mai 2029 + 16 bps </t>
  </si>
  <si>
    <t>Rendement reoffer</t>
  </si>
  <si>
    <t>3,036% annuel</t>
  </si>
  <si>
    <t>Syndicat bancaire</t>
  </si>
  <si>
    <t>CACIB, HSBC, SGCIB, JPM, BOFA, LBP</t>
  </si>
  <si>
    <t>BNPP, DB, LBP, SG </t>
  </si>
  <si>
    <t>CACIB, JPM, LBP, Natixis, NM NV, SG</t>
  </si>
  <si>
    <t>BNP,CACIB, DB, JPM, LBP</t>
  </si>
  <si>
    <t>Barclays, CACIB, Commerzbank AG, LBP, Natixis</t>
  </si>
  <si>
    <t>BNPP, Citigroup, Commerzbank AG, LBP, SGCIB</t>
  </si>
  <si>
    <t xml:space="preserve">Détail des six obligations durables en circulation </t>
  </si>
  <si>
    <t xml:space="preserve">Liste des projets adossés aux obligations durables </t>
  </si>
  <si>
    <t xml:space="preserve">Immobilier vert </t>
  </si>
  <si>
    <t>Infrastructures de production d'énergie verte</t>
  </si>
  <si>
    <t>Transition alimentaire</t>
  </si>
  <si>
    <t>Economie Sociale et Solidaire</t>
  </si>
  <si>
    <t>Education et insertion professionnelle</t>
  </si>
  <si>
    <t>Part moyenne
du capital détenu
par la CDC</t>
  </si>
  <si>
    <t>A décaisser
au 31/12/2024</t>
  </si>
  <si>
    <t>Total des décaissements
au 31/12/2024</t>
  </si>
  <si>
    <t>Flux  décaissés
en 2024</t>
  </si>
  <si>
    <t>Total des décaissements
au 31/12/2023</t>
  </si>
  <si>
    <t>Montants investis</t>
  </si>
  <si>
    <t>Actifs
(nombre)</t>
  </si>
  <si>
    <t>Domaine</t>
  </si>
  <si>
    <t>Actifs (nombre)</t>
  </si>
  <si>
    <t>Montants investis
(euros)</t>
  </si>
  <si>
    <t>Montants au 31/12/2024 exprimés en millions d’euros.</t>
  </si>
  <si>
    <t>Centres de données
éco-efficients</t>
  </si>
  <si>
    <t>ODD 15</t>
  </si>
  <si>
    <t>ODD 13</t>
  </si>
  <si>
    <t>ODD 12</t>
  </si>
  <si>
    <t>ODD 11</t>
  </si>
  <si>
    <t>ODD 10</t>
  </si>
  <si>
    <t>ODD 9</t>
  </si>
  <si>
    <t>ODD 8</t>
  </si>
  <si>
    <t>ODD 7</t>
  </si>
  <si>
    <t>ODD 4</t>
  </si>
  <si>
    <t>ODD 3</t>
  </si>
  <si>
    <t>ODD 2</t>
  </si>
  <si>
    <t>ODD 1</t>
  </si>
  <si>
    <t>ODD significatif</t>
  </si>
  <si>
    <t>ODD prioritaire</t>
  </si>
  <si>
    <t>Domaines</t>
  </si>
  <si>
    <r>
      <rPr>
        <b/>
        <sz val="11"/>
        <color theme="1"/>
        <rFont val="Aptos Narrow"/>
        <family val="2"/>
        <scheme val="minor"/>
      </rPr>
      <t>Partenariat Queneach et Enercon à Carhaix (29)</t>
    </r>
    <r>
      <rPr>
        <sz val="11"/>
        <color theme="1"/>
        <rFont val="Aptos Narrow"/>
        <family val="2"/>
        <scheme val="minor"/>
      </rPr>
      <t xml:space="preserve"> - Mise en place de projets éoliens (8 SPV, 32 éoliennes) </t>
    </r>
  </si>
  <si>
    <r>
      <rPr>
        <b/>
        <sz val="11"/>
        <color theme="1"/>
        <rFont val="Aptos Narrow"/>
        <family val="2"/>
        <scheme val="minor"/>
      </rPr>
      <t>Ostwind 2 en France</t>
    </r>
    <r>
      <rPr>
        <sz val="11"/>
        <color theme="1"/>
        <rFont val="Aptos Narrow"/>
        <family val="2"/>
        <scheme val="minor"/>
      </rPr>
      <t xml:space="preserve"> - Portefeuille de projets totalisant : 9 parcs développés en France, décomposés en 22 Sociétés d’Exploitation de Parcs éoliens</t>
    </r>
  </si>
  <si>
    <r>
      <rPr>
        <b/>
        <sz val="11"/>
        <color theme="1"/>
        <rFont val="Aptos Narrow"/>
        <family val="2"/>
        <scheme val="minor"/>
      </rPr>
      <t>Parc éolien du Bois du Frou à Toury (28)</t>
    </r>
    <r>
      <rPr>
        <sz val="11"/>
        <color theme="1"/>
        <rFont val="Aptos Narrow"/>
        <family val="2"/>
        <scheme val="minor"/>
      </rPr>
      <t xml:space="preserve">  -</t>
    </r>
    <r>
      <rPr>
        <b/>
        <sz val="11"/>
        <color theme="1"/>
        <rFont val="Aptos Narrow"/>
        <family val="2"/>
        <scheme val="minor"/>
      </rPr>
      <t xml:space="preserve"> JPEE</t>
    </r>
    <r>
      <rPr>
        <sz val="11"/>
        <color theme="1"/>
        <rFont val="Aptos Narrow"/>
        <family val="2"/>
        <scheme val="minor"/>
      </rPr>
      <t>-Parc éolien entre Chartres et Orléans, en région Centre-Val de Loire de 4 turbines de 3,45 MW chacune</t>
    </r>
  </si>
  <si>
    <r>
      <rPr>
        <b/>
        <sz val="11"/>
        <color theme="1"/>
        <rFont val="Aptos Narrow"/>
        <family val="2"/>
        <scheme val="minor"/>
      </rPr>
      <t>Projet éolien de la Croix de la Mérotte à Millac (86)</t>
    </r>
    <r>
      <rPr>
        <sz val="11"/>
        <color theme="1"/>
        <rFont val="Aptos Narrow"/>
        <family val="2"/>
        <scheme val="minor"/>
      </rPr>
      <t xml:space="preserve"> - </t>
    </r>
    <r>
      <rPr>
        <b/>
        <sz val="11"/>
        <color theme="1"/>
        <rFont val="Aptos Narrow"/>
        <family val="2"/>
        <scheme val="minor"/>
      </rPr>
      <t>Brinborion</t>
    </r>
    <r>
      <rPr>
        <sz val="11"/>
        <color theme="1"/>
        <rFont val="Aptos Narrow"/>
        <family val="2"/>
        <scheme val="minor"/>
      </rPr>
      <t>-Partenariat entre Terra Energies, SERGIES et la Banque des Territoires  pour la construction et l’exploitation du parc éolien de la Croix de la Mérotte, à Millac dans la Vienne.</t>
    </r>
  </si>
  <si>
    <r>
      <rPr>
        <b/>
        <sz val="11"/>
        <color theme="1"/>
        <rFont val="Aptos Narrow"/>
        <family val="2"/>
        <scheme val="minor"/>
      </rPr>
      <t xml:space="preserve">Parc éolien de La Croix de Chalais à Millac (86) </t>
    </r>
    <r>
      <rPr>
        <sz val="11"/>
        <color theme="1"/>
        <rFont val="Aptos Narrow"/>
        <family val="2"/>
        <scheme val="minor"/>
      </rPr>
      <t>- Parc éolien terrestre à Millac entre Poitiers et Limoges, dans la Vienne de 4 turbines de 3 MW chacune</t>
    </r>
  </si>
  <si>
    <r>
      <rPr>
        <b/>
        <sz val="11"/>
        <color theme="1"/>
        <rFont val="Aptos Narrow"/>
        <family val="2"/>
        <scheme val="minor"/>
      </rPr>
      <t xml:space="preserve">Centrale solaire de Labarde (33)  - Soleia 39- </t>
    </r>
    <r>
      <rPr>
        <sz val="11"/>
        <color theme="1"/>
        <rFont val="Aptos Narrow"/>
        <family val="2"/>
        <scheme val="minor"/>
      </rPr>
      <t xml:space="preserve">La centrale est située sur la commune de Bordeaux (département de la Gironde, région Nouvelle-Aquitaine). D’une surface de 60 hectares, la centrale est composée de 140 000 panneaux photovoltaïques et représente la plus grande centrale solaire urbaine d’Europe. </t>
    </r>
  </si>
  <si>
    <r>
      <rPr>
        <b/>
        <sz val="11"/>
        <color theme="1"/>
        <rFont val="Aptos Narrow"/>
        <family val="2"/>
        <scheme val="minor"/>
      </rPr>
      <t>Centrale solaire de la Jolive à Montereau (45) - Soleia 32-JPEE-</t>
    </r>
    <r>
      <rPr>
        <sz val="11"/>
        <color theme="1"/>
        <rFont val="Aptos Narrow"/>
        <family val="2"/>
        <scheme val="minor"/>
      </rPr>
      <t>Centrale PV située dans le Loiret, localisé sur un ancien centre de stockage de déchets non dangereux. Le centre d’enfouissement a depuis fait l’objet d’une cessation d’activité puis d’une réhabilitation.</t>
    </r>
  </si>
  <si>
    <r>
      <rPr>
        <b/>
        <sz val="11"/>
        <color theme="1"/>
        <rFont val="Aptos Narrow"/>
        <family val="2"/>
        <scheme val="minor"/>
      </rPr>
      <t xml:space="preserve">Centrale solaire du Girault à Valencisse (41) - Soleia 34-JPEE-  </t>
    </r>
    <r>
      <rPr>
        <sz val="11"/>
        <color theme="1"/>
        <rFont val="Aptos Narrow"/>
        <family val="2"/>
        <scheme val="minor"/>
      </rPr>
      <t>La centrale solaire du Girault est située sur la commune de Valencisse dans le département du Loir-et-Cher, en région Centre-Val de Loire. Mise en service en 2021.</t>
    </r>
  </si>
  <si>
    <r>
      <rPr>
        <b/>
        <sz val="11"/>
        <color theme="1"/>
        <rFont val="Aptos Narrow"/>
        <family val="2"/>
        <scheme val="minor"/>
      </rPr>
      <t xml:space="preserve">Centrale solaire de Chenon à Villeherviers (41) - Soleia 34-JPEE-- </t>
    </r>
    <r>
      <rPr>
        <sz val="11"/>
        <color theme="1"/>
        <rFont val="Aptos Narrow"/>
        <family val="2"/>
        <scheme val="minor"/>
      </rPr>
      <t>La centrale solaire de Chenon est située sur la commune de Villeherviers dans le département du Loir-et-Cher, en région Centre-Val de Loire. Mise en service en 2021.</t>
    </r>
  </si>
  <si>
    <r>
      <rPr>
        <b/>
        <sz val="11"/>
        <color theme="1"/>
        <rFont val="Aptos Narrow"/>
        <family val="2"/>
        <scheme val="minor"/>
      </rPr>
      <t xml:space="preserve">Novawood à Laneuveville-Devant-Nancy (54)- </t>
    </r>
    <r>
      <rPr>
        <sz val="11"/>
        <color theme="1"/>
        <rFont val="Aptos Narrow"/>
        <family val="2"/>
        <scheme val="minor"/>
      </rPr>
      <t>Centrale de cogénération biomasse située à Laneuveville-Devant-Nancy dans le département de Meurthe-et-Moselle, en région Grand Est.</t>
    </r>
  </si>
  <si>
    <r>
      <rPr>
        <b/>
        <sz val="11"/>
        <color theme="1"/>
        <rFont val="Aptos Narrow"/>
        <family val="2"/>
        <scheme val="minor"/>
      </rPr>
      <t xml:space="preserve">Projet de centrale photovoltaïque à Saucats (33) - </t>
    </r>
    <r>
      <rPr>
        <sz val="11"/>
        <color theme="1"/>
        <rFont val="Aptos Narrow"/>
        <family val="2"/>
        <scheme val="minor"/>
      </rPr>
      <t>Partenariat avec ENGIE GREEN pour entrer à 10% dans la SPV qui porte le développement d'une centrale photovoltaïque au sol à Saucats en Gironde (33)</t>
    </r>
  </si>
  <si>
    <r>
      <rPr>
        <b/>
        <sz val="11"/>
        <color theme="1"/>
        <rFont val="Aptos Narrow"/>
        <family val="2"/>
        <scheme val="minor"/>
      </rPr>
      <t>Plateforme Aphaïa -</t>
    </r>
    <r>
      <rPr>
        <sz val="11"/>
        <color theme="1"/>
        <rFont val="Aptos Narrow"/>
        <family val="2"/>
        <scheme val="minor"/>
      </rPr>
      <t xml:space="preserve"> Projets solaires au sol, en France, à différents stades de développement et dont la construction devrait intervenir entre 2022 et 2025, aux côtés de Third Step Energy (TSE), acteur français spécialisé  la construction, de centrales photovoltaïques. </t>
    </r>
  </si>
  <si>
    <r>
      <rPr>
        <b/>
        <sz val="11"/>
        <color theme="1"/>
        <rFont val="Aptos Narrow"/>
        <family val="2"/>
        <scheme val="minor"/>
      </rPr>
      <t xml:space="preserve">CNR Solaire 9 dans la Vienne (86) et en Seine-et-Marne (77) - </t>
    </r>
    <r>
      <rPr>
        <sz val="11"/>
        <color theme="1"/>
        <rFont val="Aptos Narrow"/>
        <family val="2"/>
        <scheme val="minor"/>
      </rPr>
      <t>Partenariat financier avec CN'Air pour l'acquisition de 3 parcs éoliens dénommés CEBEN (Vienne), CEHOU (Seine et Marne) et CELAN (Vienne), de puissances respectives 15,  15.4 et 12 MW</t>
    </r>
  </si>
  <si>
    <r>
      <rPr>
        <b/>
        <sz val="11"/>
        <color theme="1"/>
        <rFont val="Aptos Narrow"/>
        <family val="2"/>
        <scheme val="minor"/>
      </rPr>
      <t xml:space="preserve">Le Born Pelouse (LBP) - </t>
    </r>
    <r>
      <rPr>
        <sz val="11"/>
        <color theme="1"/>
        <rFont val="Aptos Narrow"/>
        <family val="2"/>
        <scheme val="minor"/>
      </rPr>
      <t>Projet éolien constitué de 8 éoliennes pour un total de 28,8 MW, situé en Lozère et développé par la société Vents d’Oc dans le cadre d’un AMI lancé en 2008 par 2 communes (Le Born et Pelouse).</t>
    </r>
  </si>
  <si>
    <r>
      <rPr>
        <b/>
        <sz val="11"/>
        <color theme="1"/>
        <rFont val="Aptos Narrow"/>
        <family val="2"/>
        <scheme val="minor"/>
      </rPr>
      <t xml:space="preserve">Rhonasol - </t>
    </r>
    <r>
      <rPr>
        <sz val="11"/>
        <color theme="1"/>
        <rFont val="Aptos Narrow"/>
        <family val="2"/>
        <scheme val="minor"/>
      </rPr>
      <t xml:space="preserve">Les centrales photovoltaïques seront répartis entre les régions Auvergne-Rhône-Alpes, Provence-Alpes Côte d’Azur et Occitanie. Elles seront concentrées sur les territoires de la vallée du Rhône riverains du fleuve. Le projet ambitionne d’atteindre une puissance installée de 800 MWc à horizon 2033. </t>
    </r>
  </si>
  <si>
    <r>
      <rPr>
        <b/>
        <sz val="11"/>
        <color theme="1"/>
        <rFont val="Aptos Narrow"/>
        <family val="2"/>
        <scheme val="minor"/>
      </rPr>
      <t>Projet Helios</t>
    </r>
    <r>
      <rPr>
        <sz val="11"/>
        <color theme="1"/>
        <rFont val="Aptos Narrow"/>
        <family val="2"/>
        <scheme val="minor"/>
      </rPr>
      <t xml:space="preserve"> - Partenariat avec Générale du Solaire (GDS), portant sur le Lot 1 permettant de développer et financer 1 GW de projets solaires d'ici 2027.</t>
    </r>
  </si>
  <si>
    <r>
      <rPr>
        <b/>
        <sz val="11"/>
        <color theme="1"/>
        <rFont val="Aptos Narrow"/>
        <family val="2"/>
        <scheme val="minor"/>
      </rPr>
      <t>Calypso-</t>
    </r>
    <r>
      <rPr>
        <sz val="11"/>
        <color theme="1"/>
        <rFont val="Aptos Narrow"/>
        <family val="2"/>
        <scheme val="minor"/>
      </rPr>
      <t xml:space="preserve">Opération de déploiement d'une plateforme partenariale éolien terrestre et solaire photovoltaïque avec l'opérateur VALOREM.
Prise de participation de 49 % dans la plateforme partenariale CALYPSO, aux côtés du développeur Valorem (51%). </t>
    </r>
  </si>
  <si>
    <r>
      <rPr>
        <b/>
        <sz val="11"/>
        <color theme="1"/>
        <rFont val="Aptos Narrow"/>
        <family val="2"/>
        <scheme val="minor"/>
      </rPr>
      <t xml:space="preserve">Immeuble de bureaux Les Vergers à Cergy (95) - </t>
    </r>
    <r>
      <rPr>
        <sz val="11"/>
        <color theme="1"/>
        <rFont val="Aptos Narrow"/>
        <family val="2"/>
        <scheme val="minor"/>
      </rPr>
      <t>L’ancien parc de stationnement Verger, désaffecté en 2017, laisse place à des immeubles de bureaux pour les futurs sièges départementaux de l’URSAFF et de la CAF (22 000 m² de bureaux, répartis en 2 bâtiments).</t>
    </r>
  </si>
  <si>
    <r>
      <rPr>
        <b/>
        <sz val="11"/>
        <color theme="1"/>
        <rFont val="Aptos Narrow"/>
        <family val="2"/>
        <scheme val="minor"/>
      </rPr>
      <t xml:space="preserve">Y-SPOT Open Innovation Center à Grenoble (38) - </t>
    </r>
    <r>
      <rPr>
        <sz val="11"/>
        <color theme="1"/>
        <rFont val="Aptos Narrow"/>
        <family val="2"/>
        <scheme val="minor"/>
      </rPr>
      <t>Situé sur le quartier de la Presqu'Île, place Nelson-Mandela, l’immeuble de bureaux Y. Spot Partners, dédié à l’innovation collaborative développera une surface de 9 838 m² sur 5 étages, et aura une capacité de 141 places de parking.</t>
    </r>
  </si>
  <si>
    <r>
      <rPr>
        <b/>
        <sz val="11"/>
        <color theme="1"/>
        <rFont val="Aptos Narrow"/>
        <family val="2"/>
        <scheme val="minor"/>
      </rPr>
      <t xml:space="preserve">Hôtel de Logistique Urbaine DKM à Lyon (69) - </t>
    </r>
    <r>
      <rPr>
        <sz val="11"/>
        <color theme="1"/>
        <rFont val="Aptos Narrow"/>
        <family val="2"/>
        <scheme val="minor"/>
      </rPr>
      <t>Situé dans le port Edouard Herriot, il s'étendra sur 28 300 m² de surface de plancher, disposera d'un étage et intégrera des espaces de réception, tri, crossdock et préparation de commandes, mais aussi des réserves pour les commerçants et artisans.</t>
    </r>
  </si>
  <si>
    <r>
      <rPr>
        <b/>
        <sz val="11"/>
        <color theme="1"/>
        <rFont val="Aptos Narrow"/>
        <family val="2"/>
        <scheme val="minor"/>
      </rPr>
      <t xml:space="preserve">Evidence à Saint-Ouen-sur-Seine (93) - </t>
    </r>
    <r>
      <rPr>
        <sz val="11"/>
        <color theme="1"/>
        <rFont val="Aptos Narrow"/>
        <family val="2"/>
        <scheme val="minor"/>
      </rPr>
      <t>Construction d'un ensemble immobilier de bureaux neuf (2 bâtiments) développant environ 35 000 m².</t>
    </r>
  </si>
  <si>
    <r>
      <rPr>
        <b/>
        <sz val="11"/>
        <color theme="1"/>
        <rFont val="Aptos Narrow"/>
        <family val="2"/>
        <scheme val="minor"/>
      </rPr>
      <t xml:space="preserve">Métal 57 à Boulogne (92) - </t>
    </r>
    <r>
      <rPr>
        <sz val="11"/>
        <color theme="1"/>
        <rFont val="Aptos Narrow"/>
        <family val="2"/>
        <scheme val="minor"/>
      </rPr>
      <t>Acquisition en VEFA du futur siège de BNP Paribas Real Estate à Boulogne-Billancourt (36 000 m²)</t>
    </r>
  </si>
  <si>
    <r>
      <rPr>
        <b/>
        <sz val="11"/>
        <color theme="1"/>
        <rFont val="Aptos Narrow"/>
        <family val="2"/>
        <scheme val="minor"/>
      </rPr>
      <t xml:space="preserve">85 rue Petit à Paris (75019) - </t>
    </r>
    <r>
      <rPr>
        <sz val="11"/>
        <color theme="1"/>
        <rFont val="Aptos Narrow"/>
        <family val="2"/>
        <scheme val="minor"/>
      </rPr>
      <t>Le projet consiste en une démolition partielle et une réhabilitation lourde d’un ancien garage automobile en immeuble d’habitations.</t>
    </r>
  </si>
  <si>
    <r>
      <rPr>
        <b/>
        <sz val="11"/>
        <rFont val="Aptos Narrow"/>
        <family val="2"/>
        <scheme val="minor"/>
      </rPr>
      <t>Ilôt D du Village olympique et paralympique "Les Quinconces" - Saint-Ouen-sur-Seine (93)</t>
    </r>
    <r>
      <rPr>
        <sz val="11"/>
        <rFont val="Aptos Narrow"/>
        <family val="2"/>
        <scheme val="minor"/>
      </rPr>
      <t xml:space="preserve">
Ensemble immobilier de plus de 48 000 m² destiné à accueillir 3 000 athlètes venus du monde entier (1ère phase)  et pensé dès sa conception en mode « héritage » (seconde phase qui </t>
    </r>
    <r>
      <rPr>
        <sz val="11"/>
        <color theme="1"/>
        <rFont val="Aptos Narrow"/>
        <family val="2"/>
        <scheme val="minor"/>
      </rPr>
      <t>aboutira à un quartier de ville pérenne).</t>
    </r>
  </si>
  <si>
    <r>
      <rPr>
        <b/>
        <sz val="11"/>
        <rFont val="Aptos Narrow"/>
        <family val="2"/>
        <scheme val="minor"/>
      </rPr>
      <t>Siège de Maisons &amp; Cités - Douai (59)</t>
    </r>
    <r>
      <rPr>
        <sz val="11"/>
        <rFont val="Aptos Narrow"/>
        <family val="2"/>
        <scheme val="minor"/>
      </rPr>
      <t xml:space="preserve">
Bâtiment de près de 7000 m², qui sera mis à la disposition de Maisons &amp; Cités </t>
    </r>
  </si>
  <si>
    <r>
      <rPr>
        <b/>
        <sz val="11"/>
        <rFont val="Aptos Narrow"/>
        <family val="2"/>
        <scheme val="minor"/>
      </rPr>
      <t>Immeuble #V3 - Saint-Ouen-sur-Seine (93) - GP Invest 4 -</t>
    </r>
    <r>
      <rPr>
        <sz val="11"/>
        <rFont val="Aptos Narrow"/>
        <family val="2"/>
        <scheme val="minor"/>
      </rPr>
      <t>Construction d'un ensemble immobilier de bureaux neuf développant environ 43 327 m². Investissements à 50/50 avec Allianz
R+7,  373 parkings auto, 220 motos, garage à vélo</t>
    </r>
  </si>
  <si>
    <r>
      <rPr>
        <b/>
        <sz val="11"/>
        <rFont val="Aptos Narrow"/>
        <family val="2"/>
        <scheme val="minor"/>
      </rPr>
      <t xml:space="preserve">93 rue Petit à Paris (75019)  - </t>
    </r>
    <r>
      <rPr>
        <sz val="11"/>
        <rFont val="Aptos Narrow"/>
        <family val="2"/>
        <scheme val="minor"/>
      </rPr>
      <t>Acquisition en VEFA d’une opération de 5 482 m²  située à Paris (75) et développée par EMERIGE. Ancien parking restructuré en immeuble de logement (logement libre)</t>
    </r>
  </si>
  <si>
    <r>
      <rPr>
        <b/>
        <sz val="11"/>
        <rFont val="Aptos Narrow"/>
        <family val="2"/>
        <scheme val="minor"/>
      </rPr>
      <t xml:space="preserve">O Domaine à Reuil-Malmaison (92) - </t>
    </r>
    <r>
      <rPr>
        <sz val="11"/>
        <rFont val="Aptos Narrow"/>
        <family val="2"/>
        <scheme val="minor"/>
      </rPr>
      <t>Acquisition en VEFA de 2 immeubles de logement pour une surface habitable de 7 115 m² et 143 places de parking</t>
    </r>
  </si>
  <si>
    <r>
      <rPr>
        <b/>
        <sz val="11"/>
        <color theme="1"/>
        <rFont val="Aptos Narrow"/>
        <family val="2"/>
        <scheme val="minor"/>
      </rPr>
      <t xml:space="preserve">Clichy Ilôt Dupont à Clichy (92) - </t>
    </r>
    <r>
      <rPr>
        <sz val="11"/>
        <color theme="1"/>
        <rFont val="Aptos Narrow"/>
        <family val="2"/>
        <scheme val="minor"/>
      </rPr>
      <t>Acquisition en VEFA d’une opération de 5 809 m² comprenant  55 places de parking située à Clichy (92) et développée par OGIC</t>
    </r>
  </si>
  <si>
    <r>
      <rPr>
        <b/>
        <sz val="11"/>
        <color theme="1"/>
        <rFont val="Aptos Narrow"/>
        <family val="2"/>
        <scheme val="minor"/>
      </rPr>
      <t xml:space="preserve">St Ouen N9 à Saint-Ouen-sur-Seine (93) - </t>
    </r>
    <r>
      <rPr>
        <sz val="11"/>
        <color theme="1"/>
        <rFont val="Aptos Narrow"/>
        <family val="2"/>
        <scheme val="minor"/>
      </rPr>
      <t>Acquisition en VEFA d’une opération de 19 626 m² comprenant 213 places de parking située à Saint-Ouen (93) et développée par EMERIGE</t>
    </r>
  </si>
  <si>
    <r>
      <rPr>
        <b/>
        <sz val="11"/>
        <color theme="1"/>
        <rFont val="Aptos Narrow"/>
        <family val="2"/>
        <scheme val="minor"/>
      </rPr>
      <t xml:space="preserve">L'Eveil de Flaubert à Rouen (76) - </t>
    </r>
    <r>
      <rPr>
        <sz val="11"/>
        <color theme="1"/>
        <rFont val="Aptos Narrow"/>
        <family val="2"/>
        <scheme val="minor"/>
      </rPr>
      <t xml:space="preserve">Un bâtiment de bureaux en R+7 d’environ 9 000 m² porté la SCI Tanit.  Diverses solutions techniques seront déployées : l’utilisation de matériaux biosourcés, recours à la géothermie pour les bâtiments tertiaires. </t>
    </r>
  </si>
  <si>
    <r>
      <rPr>
        <b/>
        <sz val="11"/>
        <color theme="1"/>
        <rFont val="Aptos Narrow"/>
        <family val="2"/>
        <scheme val="minor"/>
      </rPr>
      <t xml:space="preserve">Bois Colombe (92) - </t>
    </r>
    <r>
      <rPr>
        <sz val="11"/>
        <color theme="1"/>
        <rFont val="Aptos Narrow"/>
        <family val="2"/>
        <scheme val="minor"/>
      </rPr>
      <t xml:space="preserve">Acquisition en VEFA d'un immeuble neuf de bureaux indépendant en R+8: surface de 20 275 m² sur un rez-de-chaussée, 8 étages supérieurs et 2 niveaux de sous-sol. </t>
    </r>
  </si>
  <si>
    <r>
      <rPr>
        <b/>
        <sz val="11"/>
        <color theme="1"/>
        <rFont val="Aptos Narrow"/>
        <family val="2"/>
        <scheme val="minor"/>
      </rPr>
      <t xml:space="preserve">Rosiers - </t>
    </r>
    <r>
      <rPr>
        <sz val="11"/>
        <color theme="1"/>
        <rFont val="Aptos Narrow"/>
        <family val="2"/>
        <scheme val="minor"/>
      </rPr>
      <t>Acquisition en VEFA d'une opération résidentielle 11765 m² à Saint Ouen (Village des Rosiers) comprenant 3 batiments ainsi que 127 emplacements de stationnement et 127 caves développé par BNP Promotion.</t>
    </r>
  </si>
  <si>
    <r>
      <rPr>
        <b/>
        <sz val="11"/>
        <color theme="1"/>
        <rFont val="Aptos Narrow"/>
        <family val="2"/>
        <scheme val="minor"/>
      </rPr>
      <t xml:space="preserve">107 Faubourg - </t>
    </r>
    <r>
      <rPr>
        <sz val="11"/>
        <color theme="1"/>
        <rFont val="Aptos Narrow"/>
        <family val="2"/>
        <scheme val="minor"/>
      </rPr>
      <t>Acquisition d'une opération de réhabilitation lourde d’un ancien centre de tri postal sur une surface de 2 959 m² et 46 places de parking, à Paris 10e.</t>
    </r>
  </si>
  <si>
    <r>
      <rPr>
        <b/>
        <sz val="11"/>
        <color theme="1"/>
        <rFont val="Aptos Narrow"/>
        <family val="2"/>
        <scheme val="minor"/>
      </rPr>
      <t xml:space="preserve">Saint Mandé - </t>
    </r>
    <r>
      <rPr>
        <sz val="11"/>
        <color theme="1"/>
        <rFont val="Aptos Narrow"/>
        <family val="2"/>
        <scheme val="minor"/>
      </rPr>
      <t>Acquisition en VEFA d’une opération de 2 931 m² située à Saint Mandé développée par Emerige et Eiffage Immobilier</t>
    </r>
  </si>
  <si>
    <r>
      <rPr>
        <b/>
        <sz val="11"/>
        <color theme="1"/>
        <rFont val="Aptos Narrow"/>
        <family val="2"/>
        <scheme val="minor"/>
      </rPr>
      <t xml:space="preserve">Asnières Altarea - </t>
    </r>
    <r>
      <rPr>
        <sz val="11"/>
        <color theme="1"/>
        <rFont val="Aptos Narrow"/>
        <family val="2"/>
        <scheme val="minor"/>
      </rPr>
      <t>Acquisition en VEFA d'un immeuble de 17 étages, d'une surface habitable globale de 5 335 m². L'immeuble est situé à Asnières-sur-Seine (92), dans le nouvel écoquartier de Seine-Ouest.</t>
    </r>
  </si>
  <si>
    <r>
      <rPr>
        <b/>
        <sz val="11"/>
        <color theme="1"/>
        <rFont val="Aptos Narrow"/>
        <family val="2"/>
        <scheme val="minor"/>
      </rPr>
      <t xml:space="preserve">Courbevoie - </t>
    </r>
    <r>
      <rPr>
        <sz val="11"/>
        <color theme="1"/>
        <rFont val="Aptos Narrow"/>
        <family val="2"/>
        <scheme val="minor"/>
      </rPr>
      <t>Acquisition en VEFA d’une opération de 19 496 m² sur 5 bâtiments, située à Courbevoie (92)  et développée par EMERIGE</t>
    </r>
  </si>
  <si>
    <r>
      <rPr>
        <b/>
        <sz val="11"/>
        <color theme="1"/>
        <rFont val="Aptos Narrow"/>
        <family val="2"/>
        <scheme val="minor"/>
      </rPr>
      <t xml:space="preserve">AMIENS - Ynsect - </t>
    </r>
    <r>
      <rPr>
        <sz val="11"/>
        <color theme="1"/>
        <rFont val="Aptos Narrow"/>
        <family val="2"/>
        <scheme val="minor"/>
      </rPr>
      <t>L’opération porte sur le financement de la construction de l’usine « YNFARM 1 » de 40 000 m² située à Poulainville.
Cette usine est exploitée par la société Ÿnsect. Elle y conçoit et exploite des processus d’élevage industriels pour la transformation d’insectes (vers de farine) en protéines de haute qualité pour la nutrition animale.</t>
    </r>
  </si>
  <si>
    <r>
      <rPr>
        <b/>
        <sz val="11"/>
        <color theme="1"/>
        <rFont val="Aptos Narrow"/>
        <family val="2"/>
        <scheme val="minor"/>
      </rPr>
      <t>Giga factory Envision</t>
    </r>
    <r>
      <rPr>
        <sz val="11"/>
        <color theme="1"/>
        <rFont val="Aptos Narrow"/>
        <family val="2"/>
        <scheme val="minor"/>
      </rPr>
      <t>- Investissement en quasi fonds propres (prêt subordonné avec différé d'amortisssement jusqu'en 2031)  dans une usine de production de batteries de 9 GWh destinées principalement aux véhicules électriques de Renault. Le projet comporte un bâtiment principal de production, un bâtiment d'utilités et les aménagements extérieurs (parkings avec plus de 700 places de stationnement, les réseaux, les voiries, les clôtures, etc). La surface de plancher est de 90 000 m².</t>
    </r>
  </si>
  <si>
    <r>
      <rPr>
        <b/>
        <sz val="11"/>
        <color theme="1"/>
        <rFont val="Aptos Narrow"/>
        <family val="2"/>
        <scheme val="minor"/>
      </rPr>
      <t>Complexe commercial et de loisirs Les Docks St Ouen-</t>
    </r>
    <r>
      <rPr>
        <sz val="11"/>
        <color theme="1"/>
        <rFont val="Aptos Narrow"/>
        <family val="2"/>
        <scheme val="minor"/>
      </rPr>
      <t xml:space="preserve"> Un ensemble immobilier de 24 400 m² de surfaces commerciales utiles qui a pour ambition de développer le cœur de quartier vivant et marchand au sein de l’opération d’aménagement emblématique
des Docks de Saint-Ouen (93) </t>
    </r>
  </si>
  <si>
    <r>
      <rPr>
        <b/>
        <sz val="11"/>
        <color theme="1"/>
        <rFont val="Aptos Narrow"/>
        <family val="2"/>
        <scheme val="minor"/>
      </rPr>
      <t>Omnes CEP 2 (Construction Energy Plus)</t>
    </r>
    <r>
      <rPr>
        <sz val="11"/>
        <color theme="1"/>
        <rFont val="Aptos Narrow"/>
        <family val="2"/>
        <scheme val="minor"/>
      </rPr>
      <t>-Investissement dans le fonds CEP II vise à financer la transition écologique des métropoles en investissant principalement dans le développement et la réhabilitation de projets
immobiliers en France (70% cible)</t>
    </r>
  </si>
  <si>
    <r>
      <rPr>
        <b/>
        <sz val="11"/>
        <color theme="1"/>
        <rFont val="Aptos Narrow"/>
        <family val="2"/>
        <scheme val="minor"/>
      </rPr>
      <t>Cortis-</t>
    </r>
    <r>
      <rPr>
        <sz val="11"/>
        <color theme="1"/>
        <rFont val="Aptos Narrow"/>
        <family val="2"/>
        <scheme val="minor"/>
      </rPr>
      <t>Acquisition d'un immeuble existant de 8000m² situé Rue de Courcelles à Paris 17e, loué à 100% à Valéo</t>
    </r>
  </si>
  <si>
    <r>
      <rPr>
        <b/>
        <sz val="11"/>
        <color theme="1"/>
        <rFont val="Aptos Narrow"/>
        <family val="2"/>
        <scheme val="minor"/>
      </rPr>
      <t>Ivry 1B</t>
    </r>
    <r>
      <rPr>
        <sz val="11"/>
        <color theme="1"/>
        <rFont val="Aptos Narrow"/>
        <family val="2"/>
        <scheme val="minor"/>
      </rPr>
      <t>- Acquisition d'un immeuble de bureaux de 30 000 m² développé par Emerige à Ivry (94)
L’actif est raccordé au réseau de chaleur urbain Géotelluence et vise une performance environnementale exemplaire</t>
    </r>
  </si>
  <si>
    <r>
      <rPr>
        <b/>
        <sz val="11"/>
        <color theme="1"/>
        <rFont val="Aptos Narrow"/>
        <family val="2"/>
        <scheme val="minor"/>
      </rPr>
      <t>NEoT Green Mobility</t>
    </r>
    <r>
      <rPr>
        <sz val="11"/>
        <color theme="1"/>
        <rFont val="Aptos Narrow"/>
        <family val="2"/>
        <scheme val="minor"/>
      </rPr>
      <t xml:space="preserve">
Véhicule d'investissement faisant l'acquisition de batteries et de systèmes de recharges associés et assurant leur fourniture aux collectivités ou aux opérateurs de transport lors de leur acquisition de flottes de véhicules électriques.</t>
    </r>
  </si>
  <si>
    <r>
      <rPr>
        <b/>
        <sz val="11"/>
        <color theme="1"/>
        <rFont val="Aptos Narrow"/>
        <family val="2"/>
        <scheme val="minor"/>
      </rPr>
      <t xml:space="preserve">HYMPULSION SAS - </t>
    </r>
    <r>
      <rPr>
        <sz val="11"/>
        <color theme="1"/>
        <rFont val="Aptos Narrow"/>
        <family val="2"/>
        <scheme val="minor"/>
      </rPr>
      <t>Deploiement d'une vingtaine de stations d'avitaillement en hydrogène pour véhicules sur le territoire de la Région Auvergne-Rhône-Alpes.</t>
    </r>
  </si>
  <si>
    <r>
      <rPr>
        <b/>
        <sz val="11"/>
        <color theme="1"/>
        <rFont val="Aptos Narrow"/>
        <family val="2"/>
        <scheme val="minor"/>
      </rPr>
      <t xml:space="preserve">STATIONS E  - </t>
    </r>
    <r>
      <rPr>
        <sz val="11"/>
        <color theme="1"/>
        <rFont val="Aptos Narrow"/>
        <family val="2"/>
        <scheme val="minor"/>
      </rPr>
      <t>Stations-e, opérateur de mobilité durable et intelligente, finance, installe, exploite et maintient un réseau d'infrastructures de recharge de véhicules électriques connectées, en Ile-de-France et en régions.</t>
    </r>
  </si>
  <si>
    <r>
      <rPr>
        <b/>
        <sz val="11"/>
        <color theme="1"/>
        <rFont val="Aptos Narrow"/>
        <family val="2"/>
        <scheme val="minor"/>
      </rPr>
      <t xml:space="preserve">CLEM-E - </t>
    </r>
    <r>
      <rPr>
        <sz val="11"/>
        <color theme="1"/>
        <rFont val="Aptos Narrow"/>
        <family val="2"/>
        <scheme val="minor"/>
      </rPr>
      <t>Spécialiste de l’autopartage de véhicules électriques, dédiée au lancement d’un service de véhicules Utilitaires Légers électriques en Île-de-France. Ce nouveau service favorise le développement de la logistique urbaine ZFE tout en soutenant l’activité économique.</t>
    </r>
  </si>
  <si>
    <r>
      <rPr>
        <b/>
        <sz val="11"/>
        <color theme="1"/>
        <rFont val="Aptos Narrow"/>
        <family val="2"/>
        <scheme val="minor"/>
      </rPr>
      <t xml:space="preserve">CLEM - </t>
    </r>
    <r>
      <rPr>
        <sz val="11"/>
        <color theme="1"/>
        <rFont val="Aptos Narrow"/>
        <family val="2"/>
        <scheme val="minor"/>
      </rPr>
      <t xml:space="preserve">Sa plateforme communautaire clem.mobi, accessible depuis Internet ou via une application mobile, combine des fonctionnalités d’autopartage de véhicules, de covoiturage et de réservation sur bornes de recharge. </t>
    </r>
  </si>
  <si>
    <r>
      <rPr>
        <b/>
        <sz val="11"/>
        <color theme="1"/>
        <rFont val="Aptos Narrow"/>
        <family val="2"/>
        <scheme val="minor"/>
      </rPr>
      <t xml:space="preserve">HUMAN CONCEPT - </t>
    </r>
    <r>
      <rPr>
        <sz val="11"/>
        <color theme="1"/>
        <rFont val="Aptos Narrow"/>
        <family val="2"/>
        <scheme val="minor"/>
      </rPr>
      <t>Ecovelo, le vélo libre-service électrique, est une société spécialisée dans la conception et distribution de vélos, trottinettes et VTT hybrides en libre-service connectés et fonctionnant sans borne électrifiée.</t>
    </r>
  </si>
  <si>
    <r>
      <rPr>
        <b/>
        <sz val="11"/>
        <color theme="1"/>
        <rFont val="Aptos Narrow"/>
        <family val="2"/>
        <scheme val="minor"/>
      </rPr>
      <t xml:space="preserve">Logivolt Territoires - </t>
    </r>
    <r>
      <rPr>
        <sz val="11"/>
        <color theme="1"/>
        <rFont val="Aptos Narrow"/>
        <family val="2"/>
        <scheme val="minor"/>
      </rPr>
      <t>Filiale à 100 % de la Caisse des Dépôts, proposant aux copropriétés privées de financer l’installation électrique collective nécessaire au raccordement de bornes de recharge dans leurs parkings. Déploiement de 125 000 points de recharge d’ici 2035.</t>
    </r>
  </si>
  <si>
    <r>
      <rPr>
        <b/>
        <sz val="11"/>
        <color theme="1"/>
        <rFont val="Aptos Narrow"/>
        <family val="2"/>
        <scheme val="minor"/>
      </rPr>
      <t>EDF Hynamics - Station H2 à Belfort</t>
    </r>
    <r>
      <rPr>
        <sz val="11"/>
        <color theme="1"/>
        <rFont val="Aptos Narrow"/>
        <family val="2"/>
        <scheme val="minor"/>
      </rPr>
      <t xml:space="preserve">
Le Grand Belfort Communauté d'Agglomération se dote d’une station de production et de distribution d’hydrogène renouvelable pour le développement d’une mobilité propre.</t>
    </r>
  </si>
  <si>
    <r>
      <rPr>
        <b/>
        <sz val="11"/>
        <color theme="1"/>
        <rFont val="Aptos Narrow"/>
        <family val="2"/>
        <scheme val="minor"/>
      </rPr>
      <t xml:space="preserve">See You Sun - </t>
    </r>
    <r>
      <rPr>
        <sz val="11"/>
        <color theme="1"/>
        <rFont val="Aptos Narrow"/>
        <family val="2"/>
        <scheme val="minor"/>
      </rPr>
      <t xml:space="preserve">Déploiement par l'entreprise rennaise See You Sun d’ombrières photovoltaïques, équipées de bornes de recharge pour les véhicules électriques, sur les parkings. 
</t>
    </r>
  </si>
  <si>
    <r>
      <rPr>
        <b/>
        <sz val="11"/>
        <color theme="1"/>
        <rFont val="Aptos Narrow"/>
        <family val="2"/>
        <scheme val="minor"/>
      </rPr>
      <t xml:space="preserve">E-motum en Corse - </t>
    </r>
    <r>
      <rPr>
        <sz val="11"/>
        <color theme="1"/>
        <rFont val="Aptos Narrow"/>
        <family val="2"/>
        <scheme val="minor"/>
      </rPr>
      <t>Installation en Corse par E-motum d'un réseau de 50 stations de recharge DC sur tout le territoire insulaire pour tous les usagers de véhicules électriques, selon un maillage territorial dense avec un trajet de moins de 50 km entre chaque station.</t>
    </r>
  </si>
  <si>
    <r>
      <rPr>
        <b/>
        <sz val="11"/>
        <color theme="1"/>
        <rFont val="Aptos Narrow"/>
        <family val="2"/>
        <scheme val="minor"/>
      </rPr>
      <t xml:space="preserve">Movivolt - </t>
    </r>
    <r>
      <rPr>
        <sz val="11"/>
        <color theme="1"/>
        <rFont val="Aptos Narrow"/>
        <family val="2"/>
        <scheme val="minor"/>
      </rPr>
      <t>Movivolt propose une offre de location de véhicules électriques à destination des entreprises. L'entreprise répond à un double enjeu : accompagner les entreprises vers une adaptation aux « ZFE » et accélérer le déploiement de mobilités douces.</t>
    </r>
  </si>
  <si>
    <r>
      <rPr>
        <b/>
        <sz val="11"/>
        <color theme="1"/>
        <rFont val="Aptos Narrow"/>
        <family val="2"/>
        <scheme val="minor"/>
      </rPr>
      <t xml:space="preserve">Plateforme Bus propres - </t>
    </r>
    <r>
      <rPr>
        <sz val="11"/>
        <color theme="1"/>
        <rFont val="Aptos Narrow"/>
        <family val="2"/>
        <scheme val="minor"/>
      </rPr>
      <t>La plateforme propose aux collectivités locales un outil de type prêt participatif pour financer l’acquisition de bus électriques, génératrice d’un surcroît d’investissement pour ces dernières, mais également d’économies de fonctionnement dans la durée grâce à la réduction de la facture énergétique.</t>
    </r>
  </si>
  <si>
    <r>
      <rPr>
        <b/>
        <sz val="11"/>
        <color theme="1"/>
        <rFont val="Aptos Narrow"/>
        <family val="2"/>
        <scheme val="minor"/>
      </rPr>
      <t>ÉPOPÉE INFRA CLIMAT I S.L.P</t>
    </r>
    <r>
      <rPr>
        <sz val="11"/>
        <color theme="1"/>
        <rFont val="Aptos Narrow"/>
        <family val="2"/>
        <scheme val="minor"/>
      </rPr>
      <t>. Fonds à impact pour la décarbonation des infras visant deux axes : 1) à 40 % environ dans le transport maritime (bateaux propres, vélique ou H2) et 2) à 60 % dans les énergies et mobilités (IRVE). Positionnement small cap</t>
    </r>
  </si>
  <si>
    <r>
      <rPr>
        <b/>
        <sz val="11"/>
        <color theme="1"/>
        <rFont val="Aptos Narrow"/>
        <family val="2"/>
        <scheme val="minor"/>
      </rPr>
      <t>R3 INFRA INVEST (Réseau de recharge rapide) -</t>
    </r>
    <r>
      <rPr>
        <sz val="11"/>
        <color theme="1"/>
        <rFont val="Aptos Narrow"/>
        <family val="2"/>
        <scheme val="minor"/>
      </rPr>
      <t xml:space="preserve"> Holding (« R3-Invest ») de construction et d’exploitation
d’Infrastructure de Recharge de Véhicules Electriques (« IRVE ») de haute-puissance.Objectif de démocratiser les usages en mobilité électrique </t>
    </r>
  </si>
  <si>
    <r>
      <rPr>
        <b/>
        <sz val="11"/>
        <color theme="1"/>
        <rFont val="Aptos Narrow"/>
        <family val="2"/>
        <scheme val="minor"/>
      </rPr>
      <t>ATLANTE/ALPIS</t>
    </r>
    <r>
      <rPr>
        <sz val="11"/>
        <color theme="1"/>
        <rFont val="Aptos Narrow"/>
        <family val="2"/>
        <scheme val="minor"/>
      </rPr>
      <t xml:space="preserve">- Partenariat avec la filiale du groupe NHOA, la société Atlante (bras armé du groupe Stellantis en matière de bornes de recharge) pour  des projets d’Infrastructures de Recharge pour Véhicules Electriques (« IRVEs ») qui viserait deux objectifs (construction et exploitation d’un portefeuille de 40M€ de capex localisés en France métropolitaine)
</t>
    </r>
  </si>
  <si>
    <r>
      <rPr>
        <b/>
        <sz val="11"/>
        <color theme="1"/>
        <rFont val="Aptos Narrow"/>
        <family val="2"/>
        <scheme val="minor"/>
      </rPr>
      <t>LEMONWATT</t>
    </r>
    <r>
      <rPr>
        <sz val="11"/>
        <color theme="1"/>
        <rFont val="Aptos Narrow"/>
        <family val="2"/>
        <scheme val="minor"/>
      </rPr>
      <t>- Constitution d’une holding (« GreenYellow-Invest ») de construction et d’exploitation d’Infrastructure de Recharge de Véhicules Electriques (« IRVE ») de moyenne et haute-puissance.</t>
    </r>
  </si>
  <si>
    <r>
      <rPr>
        <b/>
        <sz val="11"/>
        <color theme="1"/>
        <rFont val="Aptos Narrow"/>
        <family val="2"/>
        <scheme val="minor"/>
      </rPr>
      <t xml:space="preserve">Egée Data Center Holding dans les Yvelines (78) - </t>
    </r>
    <r>
      <rPr>
        <sz val="11"/>
        <color theme="1"/>
        <rFont val="Aptos Narrow"/>
        <family val="2"/>
        <scheme val="minor"/>
      </rPr>
      <t>Avec à terme six bâtiments de deux salles de 534 m2, la surface totale du campus atteindra 6400 m2.</t>
    </r>
  </si>
  <si>
    <r>
      <rPr>
        <b/>
        <sz val="11"/>
        <color theme="1"/>
        <rFont val="Aptos Narrow"/>
        <family val="2"/>
        <scheme val="minor"/>
      </rPr>
      <t xml:space="preserve">Fonds Ginkgo 3 (FPCI) - </t>
    </r>
    <r>
      <rPr>
        <sz val="11"/>
        <color theme="1"/>
        <rFont val="Aptos Narrow"/>
        <family val="2"/>
        <scheme val="minor"/>
      </rPr>
      <t>L’objet est d’acquérir des sites pollués disposant d’un fort potentiel de redéveloppement et de les développer. Cet investissement doit appuyer l’effort des collectivités pour valoriser les friches polluées.</t>
    </r>
  </si>
  <si>
    <r>
      <rPr>
        <b/>
        <sz val="11"/>
        <color theme="1"/>
        <rFont val="Aptos Narrow"/>
        <family val="2"/>
        <scheme val="minor"/>
      </rPr>
      <t xml:space="preserve"> Fonds Brownfields 4 - </t>
    </r>
    <r>
      <rPr>
        <sz val="11"/>
        <color theme="1"/>
        <rFont val="Aptos Narrow"/>
        <family val="2"/>
        <scheme val="minor"/>
      </rPr>
      <t>Réhabilitation et redéveloppement de friches industrielles</t>
    </r>
  </si>
  <si>
    <r>
      <rPr>
        <b/>
        <sz val="11"/>
        <color theme="1"/>
        <rFont val="Aptos Narrow"/>
        <family val="2"/>
        <scheme val="minor"/>
      </rPr>
      <t>Fraîche Cancan (*)</t>
    </r>
    <r>
      <rPr>
        <sz val="11"/>
        <color theme="1"/>
        <rFont val="Aptos Narrow"/>
        <family val="2"/>
        <scheme val="minor"/>
      </rPr>
      <t xml:space="preserve"> - SAS opérant en Île-de-France, a pour objectif d’améliorer le bien manger au travail et propose aux entreprises une offre phygitale combinant une plateforme de commande en ligne et l’installation d’espaces physiques de restauration. </t>
    </r>
  </si>
  <si>
    <r>
      <rPr>
        <b/>
        <sz val="11"/>
        <color theme="1"/>
        <rFont val="Aptos Narrow"/>
        <family val="2"/>
        <scheme val="minor"/>
      </rPr>
      <t xml:space="preserve">Association Nationale Terre de Liens - </t>
    </r>
    <r>
      <rPr>
        <sz val="11"/>
        <color theme="1"/>
        <rFont val="Aptos Narrow"/>
        <family val="2"/>
        <scheme val="minor"/>
      </rPr>
      <t xml:space="preserve">Association préservant les exploitations agricoles biologiques de taille moyenne, et palliant les difficultés d’installation de jeunes agriculteurs en leur facilitant l’accès au foncier.  </t>
    </r>
  </si>
  <si>
    <r>
      <rPr>
        <b/>
        <sz val="11"/>
        <color theme="1"/>
        <rFont val="Aptos Narrow"/>
        <family val="2"/>
        <scheme val="minor"/>
      </rPr>
      <t xml:space="preserve">La Ceinture Verte dans la Drôme (26) - </t>
    </r>
    <r>
      <rPr>
        <sz val="11"/>
        <color theme="1"/>
        <rFont val="Aptos Narrow"/>
        <family val="2"/>
        <scheme val="minor"/>
      </rPr>
      <t>Association, dont l’objectif est d’essaimer des coopératives de territoires permettant l’installation en maraichage biologique. L’objectif est d’acheter les terrains et de les louer en tant que fermes prêtes à l’exploitation auprès de maraichers.</t>
    </r>
  </si>
  <si>
    <r>
      <rPr>
        <b/>
        <sz val="11"/>
        <color theme="1"/>
        <rFont val="Aptos Narrow"/>
        <family val="2"/>
        <scheme val="minor"/>
      </rPr>
      <t xml:space="preserve">Moulinot - </t>
    </r>
    <r>
      <rPr>
        <sz val="11"/>
        <color theme="1"/>
        <rFont val="Aptos Narrow"/>
        <family val="2"/>
        <scheme val="minor"/>
      </rPr>
      <t xml:space="preserve">Développement d'unités de collecte et de traitement des déchets alimentaires habituellement incinérés ou enfouis, pour les valoriser sous forme de compost ou de méthanisation. Les 8 sites visés à horizon 2027 couvrant 6 nouvelles régions, permettront de collecter et traiter 300 000 T de biodéchets par an soit moins de 3% du gisement national annuel estimé. </t>
    </r>
  </si>
  <si>
    <r>
      <rPr>
        <b/>
        <sz val="11"/>
        <color theme="1"/>
        <rFont val="Aptos Narrow"/>
        <family val="2"/>
        <scheme val="minor"/>
      </rPr>
      <t xml:space="preserve">Fibre 31 en Haute-Garonne (31) - </t>
    </r>
    <r>
      <rPr>
        <sz val="11"/>
        <color theme="1"/>
        <rFont val="Aptos Narrow"/>
        <family val="2"/>
        <scheme val="minor"/>
      </rPr>
      <t>Société projet chargée de la conception, de l'établissement, de l'exploitation, de la commercialisation et du financement du réseau d'initiative publique THD et la reprise des réseaux existants en Haute-Garonne.</t>
    </r>
  </si>
  <si>
    <r>
      <rPr>
        <b/>
        <sz val="11"/>
        <color theme="1"/>
        <rFont val="Aptos Narrow"/>
        <family val="2"/>
        <scheme val="minor"/>
      </rPr>
      <t xml:space="preserve">Aisne THD dans l'Aisne (02) - </t>
    </r>
    <r>
      <rPr>
        <sz val="11"/>
        <color theme="1"/>
        <rFont val="Aptos Narrow"/>
        <family val="2"/>
        <scheme val="minor"/>
      </rPr>
      <t xml:space="preserve">Société projet chargée de la conception, une partie de de l'établissement, de l'exploitation, de la commercialisation et du financement du réseau d'initiative publique THD sur le territoire de l'Aisne. </t>
    </r>
  </si>
  <si>
    <r>
      <rPr>
        <b/>
        <sz val="11"/>
        <color theme="1"/>
        <rFont val="Aptos Narrow"/>
        <family val="2"/>
        <scheme val="minor"/>
      </rPr>
      <t xml:space="preserve">Val d'Oise Fibre dans le Val d'Oise (95) - </t>
    </r>
    <r>
      <rPr>
        <sz val="11"/>
        <color theme="1"/>
        <rFont val="Aptos Narrow"/>
        <family val="2"/>
        <scheme val="minor"/>
      </rPr>
      <t xml:space="preserve">Société projet chargée de la conception, de l'établissement, de l'exploitation, de la commercialisation et du financement du réseau d'initiative publique THD sur le territoire du Val d'Oise.  </t>
    </r>
  </si>
  <si>
    <r>
      <rPr>
        <b/>
        <sz val="11"/>
        <color theme="1"/>
        <rFont val="Aptos Narrow"/>
        <family val="2"/>
        <scheme val="minor"/>
      </rPr>
      <t xml:space="preserve">Berry THD en Indre (36) et Cher (18) - </t>
    </r>
    <r>
      <rPr>
        <sz val="11"/>
        <color theme="1"/>
        <rFont val="Aptos Narrow"/>
        <family val="2"/>
        <scheme val="minor"/>
      </rPr>
      <t>Société projet chargée de la conception, de la réalisation, de l'exploitation, et de la maintenance du réseau d'initiative publique  très haut débit sur les départements de l'Indre et du Cher.</t>
    </r>
  </si>
  <si>
    <r>
      <rPr>
        <b/>
        <sz val="11"/>
        <color theme="1"/>
        <rFont val="Aptos Narrow"/>
        <family val="2"/>
        <scheme val="minor"/>
      </rPr>
      <t xml:space="preserve">Région Centre Val de Loire dans le Loir-et-Cher (41) et l'Indre-et-Loire (37) - </t>
    </r>
    <r>
      <rPr>
        <sz val="11"/>
        <color theme="1"/>
        <rFont val="Aptos Narrow"/>
        <family val="2"/>
        <scheme val="minor"/>
      </rPr>
      <t>Société projet chargée de la conception, de l'établissement, de l'exploitation, et du financement du réseau d'initiative publique très haut débit. Concession (DSP) de 25 ans.</t>
    </r>
  </si>
  <si>
    <r>
      <rPr>
        <b/>
        <sz val="11"/>
        <color theme="1"/>
        <rFont val="Aptos Narrow"/>
        <family val="2"/>
        <scheme val="minor"/>
      </rPr>
      <t xml:space="preserve">Anjou Fibre dans le Maine-et-Loire (49) - </t>
    </r>
    <r>
      <rPr>
        <sz val="11"/>
        <color theme="1"/>
        <rFont val="Aptos Narrow"/>
        <family val="2"/>
        <scheme val="minor"/>
      </rPr>
      <t>Société projet chargée de la conception, de l'établissement, de l'exploitation et du financement du réseau d'initiative publique très haut débit sur le territoire du Maine-et-Loire. Concession (DSP) de 25 ans.</t>
    </r>
  </si>
  <si>
    <r>
      <rPr>
        <b/>
        <sz val="11"/>
        <color theme="1"/>
        <rFont val="Aptos Narrow"/>
        <family val="2"/>
        <scheme val="minor"/>
      </rPr>
      <t xml:space="preserve">Projet Tintamarre à Saint-Martin (978) - </t>
    </r>
    <r>
      <rPr>
        <sz val="11"/>
        <color theme="1"/>
        <rFont val="Aptos Narrow"/>
        <family val="2"/>
        <scheme val="minor"/>
      </rPr>
      <t>Enfouissement complet du réseau de télécommunication électronique de l’île, jusque-là aérien et détruit dans sa quasi-totalité lors de la saison cyclonique 2017.</t>
    </r>
  </si>
  <si>
    <r>
      <rPr>
        <b/>
        <sz val="11"/>
        <color theme="1"/>
        <rFont val="Aptos Narrow"/>
        <family val="2"/>
        <scheme val="minor"/>
      </rPr>
      <t xml:space="preserve">BFC Fibre - </t>
    </r>
    <r>
      <rPr>
        <sz val="11"/>
        <color theme="1"/>
        <rFont val="Aptos Narrow"/>
        <family val="2"/>
        <scheme val="minor"/>
      </rPr>
      <t xml:space="preserve">Société projet chargée de l'exploitation, de la commercialisation et du financement du réseau d'initiative publique très haut débit sur les 5 départements de Bourgogne Franche-Compté
Concession (DSP) de 15 ans. </t>
    </r>
  </si>
  <si>
    <r>
      <rPr>
        <b/>
        <sz val="11"/>
        <color theme="1"/>
        <rFont val="Aptos Narrow"/>
        <family val="2"/>
        <scheme val="minor"/>
      </rPr>
      <t>Mayenne Fibre -</t>
    </r>
    <r>
      <rPr>
        <sz val="11"/>
        <color theme="1"/>
        <rFont val="Aptos Narrow"/>
        <family val="2"/>
        <scheme val="minor"/>
      </rPr>
      <t xml:space="preserve">Société projet chargée de la conception, de l'établissement, de l'exploitation, de la commercialisation et du financement du réseau d'initiative publique très haut débit sur le département de la Mayenne (53).  Concession (DSP) de 20 ans. </t>
    </r>
  </si>
  <si>
    <r>
      <rPr>
        <b/>
        <sz val="11"/>
        <color theme="1"/>
        <rFont val="Aptos Narrow"/>
        <family val="2"/>
        <scheme val="minor"/>
      </rPr>
      <t xml:space="preserve">Charente-Maritime THD </t>
    </r>
    <r>
      <rPr>
        <sz val="11"/>
        <color theme="1"/>
        <rFont val="Aptos Narrow"/>
        <family val="2"/>
        <scheme val="minor"/>
      </rPr>
      <t>-Société projet chargée de la conception, de l'établissement, de l'exploitation, de la commercialisation et du financement du réseau d'initiative publique très haut débit sur le département de la Charente-Maritime.  
Concession (DSP) de 25 ans.</t>
    </r>
  </si>
  <si>
    <r>
      <rPr>
        <b/>
        <sz val="11"/>
        <color theme="1"/>
        <rFont val="Aptos Narrow"/>
        <family val="2"/>
        <scheme val="minor"/>
      </rPr>
      <t xml:space="preserve">Gironde THD en Gironde (33) - </t>
    </r>
    <r>
      <rPr>
        <sz val="11"/>
        <color theme="1"/>
        <rFont val="Aptos Narrow"/>
        <family val="2"/>
        <scheme val="minor"/>
      </rPr>
      <t xml:space="preserve">Société projet chargée de la conception, de l'établissement, de l'exploitation  et du financement du réseau d'initiative publique THD sur le territoire de la Gironde. </t>
    </r>
  </si>
  <si>
    <r>
      <rPr>
        <b/>
        <sz val="11"/>
        <color theme="1"/>
        <rFont val="Aptos Narrow"/>
        <family val="2"/>
        <scheme val="minor"/>
      </rPr>
      <t xml:space="preserve">Var THD dans le Var (83) - </t>
    </r>
    <r>
      <rPr>
        <sz val="11"/>
        <color theme="1"/>
        <rFont val="Aptos Narrow"/>
        <family val="2"/>
        <scheme val="minor"/>
      </rPr>
      <t>Société projet chargée de la conception, de l'établissement, de l'exploitation, de la commercialisation et du financement du réseau d'initiative publique THD sur le territoire du Var.</t>
    </r>
  </si>
  <si>
    <r>
      <rPr>
        <b/>
        <sz val="11"/>
        <color theme="1"/>
        <rFont val="Aptos Narrow"/>
        <family val="2"/>
        <scheme val="minor"/>
      </rPr>
      <t xml:space="preserve">Orne Département THD dans l'Orne (61) - </t>
    </r>
    <r>
      <rPr>
        <sz val="11"/>
        <color theme="1"/>
        <rFont val="Aptos Narrow"/>
        <family val="2"/>
        <scheme val="minor"/>
      </rPr>
      <t>Société projet chargée de la conception, de l'établissement, de l'exploitation, de la commercialisation et du financement du réseau d'initiative publique très haut débit sur le territoire de l'Orne.</t>
    </r>
  </si>
  <si>
    <r>
      <rPr>
        <b/>
        <sz val="11"/>
        <color theme="1"/>
        <rFont val="Aptos Narrow"/>
        <family val="2"/>
        <scheme val="minor"/>
      </rPr>
      <t xml:space="preserve">Ariège THD en Ariège (09) - </t>
    </r>
    <r>
      <rPr>
        <sz val="11"/>
        <color theme="1"/>
        <rFont val="Aptos Narrow"/>
        <family val="2"/>
        <scheme val="minor"/>
      </rPr>
      <t xml:space="preserve">Société projet chargée de la conception, de l'établissement, de l'exploitation et du financement du réseau d'initiative publique THD sur le territoire de l’Ariège. </t>
    </r>
  </si>
  <si>
    <r>
      <rPr>
        <b/>
        <sz val="11"/>
        <color theme="1"/>
        <rFont val="Aptos Narrow"/>
        <family val="2"/>
        <scheme val="minor"/>
      </rPr>
      <t xml:space="preserve">Régie Réunion THD à la Réunion (974) - </t>
    </r>
    <r>
      <rPr>
        <sz val="11"/>
        <color theme="1"/>
        <rFont val="Aptos Narrow"/>
        <family val="2"/>
        <scheme val="minor"/>
      </rPr>
      <t xml:space="preserve">Société projet chargée de la conception, de l'établissement, de l'exploitation et du financement du réseau d'initiative publique THD sur le territoire de la Réunion. </t>
    </r>
  </si>
  <si>
    <r>
      <rPr>
        <b/>
        <sz val="11"/>
        <color theme="1"/>
        <rFont val="Aptos Narrow"/>
        <family val="2"/>
        <scheme val="minor"/>
      </rPr>
      <t xml:space="preserve">Moselle Numérique en Moselle (57) - </t>
    </r>
    <r>
      <rPr>
        <sz val="11"/>
        <color theme="1"/>
        <rFont val="Aptos Narrow"/>
        <family val="2"/>
        <scheme val="minor"/>
      </rPr>
      <t>Société projet chargée de la conception, de l'établissement, de l'exploitation et du financement du réseau d'initiative publique THD sur le territoire de la Moselle.</t>
    </r>
  </si>
  <si>
    <r>
      <rPr>
        <b/>
        <sz val="11"/>
        <color theme="1"/>
        <rFont val="Aptos Narrow"/>
        <family val="2"/>
        <scheme val="minor"/>
      </rPr>
      <t xml:space="preserve">Bretagne THD - </t>
    </r>
    <r>
      <rPr>
        <sz val="11"/>
        <color theme="1"/>
        <rFont val="Aptos Narrow"/>
        <family val="2"/>
        <scheme val="minor"/>
      </rPr>
      <t xml:space="preserve">Société projet chargée de  l'exploitation, de la commercialisation et du financement du réseau d'initiative publique très haut débit sur la région Bretagne.  
Affermage (DSP) de 20 ans. </t>
    </r>
  </si>
  <si>
    <r>
      <rPr>
        <b/>
        <sz val="11"/>
        <color theme="1"/>
        <rFont val="Aptos Narrow"/>
        <family val="2"/>
        <scheme val="minor"/>
      </rPr>
      <t xml:space="preserve">Haute-Saône Fibre - </t>
    </r>
    <r>
      <rPr>
        <sz val="11"/>
        <color theme="1"/>
        <rFont val="Aptos Narrow"/>
        <family val="2"/>
        <scheme val="minor"/>
      </rPr>
      <t xml:space="preserve">Société projet chargée de la conception, de l'établissement, de l'exploitation, de la commercialisation et du financement du réseau d'initiative publique très haut débit sur le département de la Haute-Saône.  DSP affermo-concessive de 25 ans. </t>
    </r>
  </si>
  <si>
    <r>
      <rPr>
        <b/>
        <sz val="11"/>
        <color theme="1"/>
        <rFont val="Aptos Narrow"/>
        <family val="2"/>
        <scheme val="minor"/>
      </rPr>
      <t xml:space="preserve">Yana Fibre - </t>
    </r>
    <r>
      <rPr>
        <sz val="11"/>
        <color theme="1"/>
        <rFont val="Aptos Narrow"/>
        <family val="2"/>
        <scheme val="minor"/>
      </rPr>
      <t xml:space="preserve">Société projet chargée de la conception, de l'établissement, de l'exploitation, de la commercialisation et du financement du réseau d'initiative publique très haut débit en Guyane.  Concession (DSP) de 25 ans. 
</t>
    </r>
  </si>
  <si>
    <r>
      <rPr>
        <b/>
        <sz val="11"/>
        <color theme="1"/>
        <rFont val="Aptos Narrow"/>
        <family val="2"/>
        <scheme val="minor"/>
      </rPr>
      <t xml:space="preserve">Alliance THD </t>
    </r>
    <r>
      <rPr>
        <sz val="11"/>
        <color theme="1"/>
        <rFont val="Aptos Narrow"/>
        <family val="2"/>
        <scheme val="minor"/>
      </rPr>
      <t xml:space="preserve">-Société projet chargée de la conception, de l'établissement, de l'exploitation, de la commercialisation et du financement du réseau d'initiative publique très haut débit de l'Averon (12), du Lot (46) et de la Lozère (48). Concession (DSP) de 25 ans. </t>
    </r>
  </si>
  <si>
    <r>
      <rPr>
        <b/>
        <sz val="11"/>
        <color theme="1"/>
        <rFont val="Aptos Narrow"/>
        <family val="2"/>
        <scheme val="minor"/>
      </rPr>
      <t>ADTIM FTTH</t>
    </r>
    <r>
      <rPr>
        <sz val="11"/>
        <color theme="1"/>
        <rFont val="Aptos Narrow"/>
        <family val="2"/>
        <scheme val="minor"/>
      </rPr>
      <t xml:space="preserve"> - Société projet chargée de l'exploitation, de la commercialisation et du financement du réseau d'initiative publique très haut débit en Ardèche et Drôme. DSP d'affermage de 18 ans. </t>
    </r>
  </si>
  <si>
    <r>
      <rPr>
        <b/>
        <sz val="11"/>
        <color theme="1"/>
        <rFont val="Aptos Narrow"/>
        <family val="2"/>
        <scheme val="minor"/>
      </rPr>
      <t xml:space="preserve">MASKOTT - </t>
    </r>
    <r>
      <rPr>
        <sz val="11"/>
        <color theme="1"/>
        <rFont val="Aptos Narrow"/>
        <family val="2"/>
        <scheme val="minor"/>
      </rPr>
      <t>Plateforme d’apprentissage qui combine une solution de « learning management system » (LMS) couplée à un outil de création et de gestion de contenu pédagogique à destination des enseignants du premier et du second degré.</t>
    </r>
  </si>
  <si>
    <r>
      <rPr>
        <b/>
        <sz val="11"/>
        <color theme="1"/>
        <rFont val="Aptos Narrow"/>
        <family val="2"/>
        <scheme val="minor"/>
      </rPr>
      <t xml:space="preserve">Plateforme Myfuture - </t>
    </r>
    <r>
      <rPr>
        <sz val="11"/>
        <color theme="1"/>
        <rFont val="Aptos Narrow"/>
        <family val="2"/>
        <scheme val="minor"/>
      </rPr>
      <t>Permettant de connecter les jeunes et les professionnels grâce à des offres de stage, d'alternance et la découverte de métiers en live. Myfuture est une entreprise sociale dont l’objectif est de favoriser l’égalité des chances face à la formation et l’emploi.</t>
    </r>
  </si>
  <si>
    <r>
      <rPr>
        <b/>
        <sz val="11"/>
        <color theme="1"/>
        <rFont val="Aptos Narrow"/>
        <family val="2"/>
        <scheme val="minor"/>
      </rPr>
      <t xml:space="preserve">Groupe Idées en France - </t>
    </r>
    <r>
      <rPr>
        <sz val="11"/>
        <color theme="1"/>
        <rFont val="Aptos Narrow"/>
        <family val="2"/>
        <scheme val="minor"/>
      </rPr>
      <t>Groupe d’insertion en France qui salarie plus de 4 200 personnes via 9 entreprises d’insertion (EI) et une entreprise de travail temporaire d’insertion (ETTI) actives sur une grande partie du territoire national.</t>
    </r>
  </si>
  <si>
    <r>
      <rPr>
        <b/>
        <sz val="11"/>
        <color theme="1"/>
        <rFont val="Aptos Narrow"/>
        <family val="2"/>
        <scheme val="minor"/>
      </rPr>
      <t xml:space="preserve">Comptoir de campagne en France - </t>
    </r>
    <r>
      <rPr>
        <sz val="11"/>
        <color theme="1"/>
        <rFont val="Aptos Narrow"/>
        <family val="2"/>
        <scheme val="minor"/>
      </rPr>
      <t xml:space="preserve">Réseau de commerces multi-services au service du développement durable. Les magasins commercialisent des produits locaux en circuit-court, des services de proximité et proposent aussi une offre de petite restauration. </t>
    </r>
  </si>
  <si>
    <r>
      <rPr>
        <b/>
        <sz val="11"/>
        <color theme="1"/>
        <rFont val="Aptos Narrow"/>
        <family val="2"/>
        <scheme val="minor"/>
      </rPr>
      <t xml:space="preserve">Homnia (agrément ESUS) - </t>
    </r>
    <r>
      <rPr>
        <sz val="11"/>
        <color theme="1"/>
        <rFont val="Aptos Narrow"/>
        <family val="2"/>
        <scheme val="minor"/>
      </rPr>
      <t>Solution d’habitation mêlant dans un même bâtiment colocations pour personnes handicapées lourdes et logements sociaux. Ce système hybride innovant concourt à la stabilité du modèle économique et renforce l’impact social du projet.</t>
    </r>
  </si>
  <si>
    <r>
      <rPr>
        <b/>
        <sz val="11"/>
        <color theme="1"/>
        <rFont val="Aptos Narrow"/>
        <family val="2"/>
        <scheme val="minor"/>
      </rPr>
      <t xml:space="preserve">France Impact investissement- </t>
    </r>
    <r>
      <rPr>
        <sz val="11"/>
        <color theme="1"/>
        <rFont val="Aptos Narrow"/>
        <family val="2"/>
        <scheme val="minor"/>
      </rPr>
      <t xml:space="preserve">Le fonds France 2i, géré par RAISE Impact, est dédié à l’investissement dans des entreprises Small et Mid Cap en croissance et rentables avec un impact environnemental et/ou social positif, qui s’engagent pour bâtir un avenir plus durable, une société plus juste et plus solidaire. </t>
    </r>
  </si>
  <si>
    <r>
      <rPr>
        <b/>
        <sz val="11"/>
        <color theme="1"/>
        <rFont val="Aptos Narrow"/>
        <family val="2"/>
        <scheme val="minor"/>
      </rPr>
      <t>prêt PAM, taux fixe -</t>
    </r>
    <r>
      <rPr>
        <sz val="11"/>
        <color theme="1"/>
        <rFont val="Aptos Narrow"/>
        <family val="2"/>
        <scheme val="minor"/>
      </rPr>
      <t xml:space="preserve">Dans le cadre du Plan Logement, la Section générale de la Caisse des Dépôts a déployé une offre de prêts à taux fixe de 8 Md€ .Les prêts PAM sont destinés au financement des travaux de rénovation énergétique des logements sociaux. Ils sont ainsi réservés essentiellement aux organismes de logement social, en complément d'un Eco-prêt. </t>
    </r>
  </si>
  <si>
    <r>
      <rPr>
        <b/>
        <sz val="11"/>
        <color theme="1"/>
        <rFont val="Aptos Narrow"/>
        <family val="2"/>
        <scheme val="minor"/>
      </rPr>
      <t xml:space="preserve">Prêt Booster, taux fixe  - </t>
    </r>
    <r>
      <rPr>
        <sz val="11"/>
        <color theme="1"/>
        <rFont val="Aptos Narrow"/>
        <family val="2"/>
        <scheme val="minor"/>
      </rPr>
      <t>Le prêt Booster, réservé aux organismes de logement social, est dédié au financement des opérations de production de logements locatifs sociaux  dans le cadre du Plan logement.</t>
    </r>
  </si>
  <si>
    <r>
      <rPr>
        <b/>
        <sz val="11"/>
        <color theme="1"/>
        <rFont val="Aptos Narrow"/>
        <family val="2"/>
        <scheme val="minor"/>
      </rPr>
      <t xml:space="preserve">Résidence senior Tro breizh à Saint Pol de Leon (29) - </t>
    </r>
    <r>
      <rPr>
        <sz val="11"/>
        <color theme="1"/>
        <rFont val="Aptos Narrow"/>
        <family val="2"/>
        <scheme val="minor"/>
      </rPr>
      <t>Bâtiment de 3 étages dans un style « village » desservis par 2 ascenseurs accueillant 89 appartements (+89 parkings) hautement fonctionnels du grand studio au 3 pièces, tous pourvus d'un balcon ou d'une terrasse.</t>
    </r>
  </si>
  <si>
    <r>
      <rPr>
        <b/>
        <sz val="11"/>
        <color theme="1"/>
        <rFont val="Aptos Narrow"/>
        <family val="2"/>
        <scheme val="minor"/>
      </rPr>
      <t xml:space="preserve">Résidence service seniors Cosy Diem au Cap d'Agde (34) - </t>
    </r>
    <r>
      <rPr>
        <sz val="11"/>
        <color theme="1"/>
        <rFont val="Aptos Narrow"/>
        <family val="2"/>
        <scheme val="minor"/>
      </rPr>
      <t>L’ouvrage s’élèvera sur 4 niveaux et comprendra 95 logements répartis sur plus de 4 000 m² habitables et locaux dédiés aux services pour les seniors.</t>
    </r>
  </si>
  <si>
    <r>
      <rPr>
        <b/>
        <sz val="11"/>
        <rFont val="Aptos Narrow"/>
        <family val="2"/>
        <scheme val="minor"/>
      </rPr>
      <t xml:space="preserve">Partenariat Korian / Ages et Vies - </t>
    </r>
    <r>
      <rPr>
        <sz val="11"/>
        <rFont val="Aptos Narrow"/>
        <family val="2"/>
        <scheme val="minor"/>
      </rPr>
      <t xml:space="preserve">Partenariat avec le groupe Korian et Crédit Agricole Assurances pour développer des maisons Ages &amp; Vie, une solution alternative d’habitat partagé pour les personnes âgées. </t>
    </r>
  </si>
  <si>
    <r>
      <rPr>
        <b/>
        <sz val="11"/>
        <color theme="1"/>
        <rFont val="Aptos Narrow"/>
        <family val="2"/>
        <scheme val="minor"/>
      </rPr>
      <t>Crozon-Billière-Salon</t>
    </r>
    <r>
      <rPr>
        <sz val="11"/>
        <color theme="1"/>
        <rFont val="Aptos Narrow"/>
        <family val="2"/>
        <scheme val="minor"/>
      </rPr>
      <t>- Construction de 3 résidence seniors à Crozon (29), Billière (64) et Salon (13)</t>
    </r>
  </si>
  <si>
    <r>
      <rPr>
        <b/>
        <sz val="11"/>
        <color theme="1"/>
        <rFont val="Aptos Narrow"/>
        <family val="2"/>
        <scheme val="minor"/>
      </rPr>
      <t xml:space="preserve">Foncière Hacoopa - </t>
    </r>
    <r>
      <rPr>
        <sz val="11"/>
        <color theme="1"/>
        <rFont val="Aptos Narrow"/>
        <family val="2"/>
        <scheme val="minor"/>
      </rPr>
      <t xml:space="preserve">Acquisition de parts dans des SCI propriétaires chacune d’un actif immobilier de type maison individuelle en vue de la transformer en colocation pour personnes vieillissantes non dépendantes. </t>
    </r>
  </si>
  <si>
    <r>
      <rPr>
        <b/>
        <sz val="11"/>
        <color theme="1"/>
        <rFont val="Aptos Narrow"/>
        <family val="2"/>
        <scheme val="minor"/>
      </rPr>
      <t>123 IM Impact Senior - France</t>
    </r>
    <r>
      <rPr>
        <sz val="11"/>
        <color theme="1"/>
        <rFont val="Aptos Narrow"/>
        <family val="2"/>
        <scheme val="minor"/>
      </rPr>
      <t xml:space="preserve">
Participations en fonds propres et quasi-fonds propres dans des sociétés d’EHPAD en France. Ce fonds vise à créer un partenariat avec le Groupe Associatif Siel Bleu. </t>
    </r>
  </si>
  <si>
    <r>
      <rPr>
        <b/>
        <sz val="11"/>
        <rFont val="Aptos Narrow"/>
        <family val="2"/>
        <scheme val="minor"/>
      </rPr>
      <t xml:space="preserve">Résidences service seniors Oh'Activ ! à Donville-les-Bains (50) et Saint Pierre Quiberon (56) - </t>
    </r>
    <r>
      <rPr>
        <sz val="11"/>
        <rFont val="Aptos Narrow"/>
        <family val="2"/>
        <scheme val="minor"/>
      </rPr>
      <t xml:space="preserve">Résidences senior en R+4 et R+3 de 191 logements, représenteraplus de 10 000 m² </t>
    </r>
  </si>
  <si>
    <r>
      <rPr>
        <b/>
        <sz val="11"/>
        <rFont val="Aptos Narrow"/>
        <family val="2"/>
        <scheme val="minor"/>
      </rPr>
      <t>Résidence service seniors Le Hameau de Brou Montana Gestion à Bourg en Bresse (01) -</t>
    </r>
    <r>
      <rPr>
        <sz val="11"/>
        <rFont val="Aptos Narrow"/>
        <family val="2"/>
        <scheme val="minor"/>
      </rPr>
      <t xml:space="preserve"> Surface totale de 7 667 m², avec 127 logements se distinguant par 3 corps de bâtiments, pensée comme un village avec ses logements, ses services, ses places et ses jardins.</t>
    </r>
  </si>
  <si>
    <r>
      <rPr>
        <b/>
        <sz val="11"/>
        <rFont val="Aptos Narrow"/>
        <family val="2"/>
        <scheme val="minor"/>
      </rPr>
      <t xml:space="preserve">Résidence service seniors Villas Ginkgos à Louviers (27) - </t>
    </r>
    <r>
      <rPr>
        <sz val="11"/>
        <rFont val="Aptos Narrow"/>
        <family val="2"/>
        <scheme val="minor"/>
      </rPr>
      <t>Bâtiment d'une surface totale de 5400 m². Le projet prévoit l’installation au sein même de la résidence d’une piscine, une salle d’activités, des jardins paysagers et un restaurant ouvert au public.</t>
    </r>
  </si>
  <si>
    <r>
      <rPr>
        <b/>
        <sz val="11"/>
        <rFont val="Aptos Narrow"/>
        <family val="2"/>
        <scheme val="minor"/>
      </rPr>
      <t>RSS La Garde Freinet -</t>
    </r>
    <r>
      <rPr>
        <sz val="11"/>
        <rFont val="Aptos Narrow"/>
        <family val="2"/>
        <scheme val="minor"/>
      </rPr>
      <t xml:space="preserve"> Située à La Garde-Freinet dans le Var (83), près du centre ville,  à proximité immédiate des commerces de proximité et de l’hôpital Georges Clémenceau. Les surfaces de services comprendront notamment hall, espace accueil, Bar, Restaurant, Salons, Piscine, Salle de fitness et piscine.</t>
    </r>
  </si>
  <si>
    <r>
      <rPr>
        <b/>
        <sz val="11"/>
        <rFont val="Aptos Narrow"/>
        <family val="2"/>
        <scheme val="minor"/>
      </rPr>
      <t>Foncière K&amp;B Cosy Diem</t>
    </r>
    <r>
      <rPr>
        <sz val="11"/>
        <rFont val="Aptos Narrow"/>
        <family val="2"/>
        <scheme val="minor"/>
      </rPr>
      <t xml:space="preserve"> - Une foncière en vue de porter un portefeuille de 8 à 10 résidences services seniors ( RSS ), situées sur l’ensemble du territoire, à proximité de commerces  et de transports. La taille de la résidence entre 80 et 130 appartements (T1, T2 et  T3). Les premiers projets sont situés à Franconville (95), Gujan-Mestras (33), Besançon (25) et Dreux (28). </t>
    </r>
  </si>
  <si>
    <r>
      <rPr>
        <b/>
        <sz val="11"/>
        <color theme="1"/>
        <rFont val="Aptos Narrow"/>
        <family val="2"/>
        <scheme val="minor"/>
      </rPr>
      <t>Foncière développement Korian</t>
    </r>
    <r>
      <rPr>
        <sz val="11"/>
        <color theme="1"/>
        <rFont val="Aptos Narrow"/>
        <family val="2"/>
        <scheme val="minor"/>
      </rPr>
      <t>- Développement de la foncière (Clariane) qui va se porter acquéreur popur la 1ère tranche de 6 cliniques et d' un Ehpad pour une SDP de 46 670 m</t>
    </r>
  </si>
  <si>
    <r>
      <rPr>
        <b/>
        <sz val="11"/>
        <rFont val="Aptos Narrow"/>
        <family val="2"/>
        <scheme val="minor"/>
      </rPr>
      <t>RSS Le Clos des Vignes-</t>
    </r>
    <r>
      <rPr>
        <sz val="11"/>
        <rFont val="Aptos Narrow"/>
        <family val="2"/>
        <scheme val="minor"/>
      </rPr>
      <t xml:space="preserve"> I</t>
    </r>
    <r>
      <rPr>
        <sz val="11"/>
        <color theme="1"/>
        <rFont val="Aptos Narrow"/>
        <family val="2"/>
        <scheme val="minor"/>
      </rPr>
      <t>nvestissement dans une RSS sur le territoire de Verneuil sur Seine (78) de 135 chambres faisant partie d'un projet intergénérationnel comprenant outre la résidence senior, des parties communes avec piscine, restaurant, salle de sport… et un immeuble collectif de 11 logements et une crèche.</t>
    </r>
  </si>
  <si>
    <t>Objectifs de développement durable ciblés par catégorie d'actifs</t>
  </si>
  <si>
    <t xml:space="preserve">7 445 teqCO2 évitées
42 345 537 kWh d'économies d'énergie </t>
  </si>
  <si>
    <t>Indicateurs phares</t>
  </si>
  <si>
    <t xml:space="preserve">Méthodologie </t>
  </si>
  <si>
    <r>
      <rPr>
        <b/>
        <sz val="11"/>
        <color theme="1"/>
        <rFont val="Aptos Narrow"/>
        <family val="2"/>
        <scheme val="minor"/>
      </rPr>
      <t xml:space="preserve">= production théorique ou réelle*facteur d’émission </t>
    </r>
    <r>
      <rPr>
        <sz val="11"/>
        <color theme="1"/>
        <rFont val="Aptos Narrow"/>
        <family val="2"/>
        <scheme val="minor"/>
      </rPr>
      <t xml:space="preserve">
1/ Les données de production (MWh) – selon le stade de développement (construction : à partir de la production estimée/an ; exploitation : à partir de la production réelle de l'année)
2/ Facteurs d’émissions (teCO2/MWh) publiés par RTE – selon l’énergie produite (Electricité ; Chaleur ; Cogénération*)
</t>
    </r>
    <r>
      <rPr>
        <i/>
        <sz val="11"/>
        <color theme="1"/>
        <rFont val="Aptos Narrow"/>
        <family val="2"/>
        <scheme val="minor"/>
      </rPr>
      <t>* somme des facteurs d'émissions d'électricité et chaleur</t>
    </r>
  </si>
  <si>
    <t>Tonnes d’émissions de CO2 évitées par l'actif par rapport aux émissions moyennes sur le territoire pour la production d'énergie/chaleur</t>
  </si>
  <si>
    <t xml:space="preserve">Emissions de CO2 évitées par les véhicules financés/ bornes de recharges.  </t>
  </si>
  <si>
    <r>
      <rPr>
        <b/>
        <sz val="11"/>
        <color theme="1"/>
        <rFont val="Aptos Narrow"/>
        <family val="2"/>
        <scheme val="minor"/>
      </rPr>
      <t>VEHICULES</t>
    </r>
    <r>
      <rPr>
        <sz val="11"/>
        <color theme="1"/>
        <rFont val="Aptos Narrow"/>
        <family val="2"/>
        <scheme val="minor"/>
      </rPr>
      <t xml:space="preserve">
= distance parcourue par la flotte*(facteur d’émission véhicule thermique remplacé – facteur d’émission véhicule financé)**
1/ Distance parcourue (km) = nombre de véhicules financés* km moyen par véhicule ou distance globale de la flotte
2/ Facteur d’émissions (teCO2/km) – selon le type de véhicule financé (ADEME) 
</t>
    </r>
    <r>
      <rPr>
        <i/>
        <sz val="11"/>
        <color theme="1"/>
        <rFont val="Aptos Narrow"/>
        <family val="2"/>
        <scheme val="minor"/>
      </rPr>
      <t>** certains projets nécessitaient une méthodologie différenciée (par exemple : reports modaux pour vélo électrique)</t>
    </r>
    <r>
      <rPr>
        <sz val="11"/>
        <color theme="1"/>
        <rFont val="Aptos Narrow"/>
        <family val="2"/>
        <scheme val="minor"/>
      </rPr>
      <t xml:space="preserve">
</t>
    </r>
    <r>
      <rPr>
        <b/>
        <sz val="11"/>
        <color theme="1"/>
        <rFont val="Aptos Narrow"/>
        <family val="2"/>
        <scheme val="minor"/>
      </rPr>
      <t xml:space="preserve">BORNES </t>
    </r>
    <r>
      <rPr>
        <sz val="11"/>
        <color theme="1"/>
        <rFont val="Aptos Narrow"/>
        <family val="2"/>
        <scheme val="minor"/>
      </rPr>
      <t xml:space="preserve">
= distance parcourue grâce aux bornes*(facteur d’émission voiture thermique – facteur d’émission voiture électrique)
1/ Distance parcourue (km)** : km moyen parcourus/plein, ou distance parcourus grâce aux bornes sur l’année
2/ Facteur d’émissions (teCO2/km) – voiture thermique/électrique (ADEME)
</t>
    </r>
    <r>
      <rPr>
        <i/>
        <sz val="11"/>
        <color theme="1"/>
        <rFont val="Aptos Narrow"/>
        <family val="2"/>
        <scheme val="minor"/>
      </rPr>
      <t>**Lorsque distance parcourue non disponible, conversion de la puissance des bornes en distance (avec proxy ADEME)</t>
    </r>
    <r>
      <rPr>
        <sz val="11"/>
        <color theme="1"/>
        <rFont val="Aptos Narrow"/>
        <family val="2"/>
        <scheme val="minor"/>
      </rPr>
      <t xml:space="preserve">
NB : la donnée réelle communiquée par les porteurs de projet est privilégiée quand disponible (3 projets sur 21 en 2024). </t>
    </r>
  </si>
  <si>
    <t>Tonnes d’émissions de CO2 liées à l’étalement urbain et l’artificialisation des sols évitées grâce à la réhabilitation</t>
  </si>
  <si>
    <t xml:space="preserve">Dépollution et réhabilitation de sites </t>
  </si>
  <si>
    <t>Nombre d'agriculteurs bénéficiaires</t>
  </si>
  <si>
    <r>
      <t xml:space="preserve"> Un </t>
    </r>
    <r>
      <rPr>
        <b/>
        <sz val="11"/>
        <color theme="1"/>
        <rFont val="Aptos Narrow"/>
        <family val="2"/>
        <scheme val="minor"/>
      </rPr>
      <t>facteur moyen d’émission est calculé par hectare</t>
    </r>
    <r>
      <rPr>
        <sz val="11"/>
        <color theme="1"/>
        <rFont val="Aptos Narrow"/>
        <family val="2"/>
        <scheme val="minor"/>
      </rPr>
      <t>, soit 257 teqCO2.ha-1</t>
    </r>
  </si>
  <si>
    <t>Indicateurs spécifiques</t>
  </si>
  <si>
    <t>Véhicules financés et bornes déployées</t>
  </si>
  <si>
    <r>
      <rPr>
        <b/>
        <sz val="11"/>
        <color theme="1"/>
        <rFont val="Aptos Narrow"/>
        <family val="2"/>
        <scheme val="minor"/>
      </rPr>
      <t>Agriculteurs installés (dans le cadre de foncières - contrat de bail) ou soutenus</t>
    </r>
    <r>
      <rPr>
        <sz val="11"/>
        <color theme="1"/>
        <rFont val="Aptos Narrow"/>
        <family val="2"/>
        <scheme val="minor"/>
      </rPr>
      <t xml:space="preserve"> (fournisseurs locaux agriculteurs avec contrat commercial ou agriculteurs soutenus avec contrat de travail) -  données réelle communiquée par porteur de projet
</t>
    </r>
  </si>
  <si>
    <t>11286 ha cultivés en agriculture biologique
364 fermes acquises/confortées</t>
  </si>
  <si>
    <t>588 agriculteurs accompagnés dont 1 association de réinsertion</t>
  </si>
  <si>
    <t>Nombre total de locaux à raccorder/ raccordables, raccordés</t>
  </si>
  <si>
    <t xml:space="preserve">Le nombre de bénéficiaires des RSS (places créées) </t>
  </si>
  <si>
    <t xml:space="preserve">Donnée réelle communiquée par les exploitants
</t>
  </si>
  <si>
    <t xml:space="preserve"> Donnée réelle communiquée par les exploitants</t>
  </si>
  <si>
    <t xml:space="preserve">Cf. méthodologie Immobilier vert </t>
  </si>
  <si>
    <t>Nombre de logements construits ou rénovés</t>
  </si>
  <si>
    <t>Données faisant l’objet d’audit externe et reportées par le bailleur</t>
  </si>
  <si>
    <t>12 650 bénéficiaires de formation ou de programme d'éducation ou d'insertion*</t>
  </si>
  <si>
    <t>Bénéficiaires de formation ou de programme d’éducation ou d'insertion</t>
  </si>
  <si>
    <t xml:space="preserve">Donnée réelle communiquée par les exploitants 
</t>
  </si>
  <si>
    <t xml:space="preserve">Bénéficiaires </t>
  </si>
  <si>
    <t>Donnée réelle communiquée par les exploitants</t>
  </si>
  <si>
    <t>Méthodologie de calcul des indicateurs d'impact</t>
  </si>
  <si>
    <r>
      <rPr>
        <b/>
        <sz val="11"/>
        <color theme="1"/>
        <rFont val="Aptos Narrow"/>
        <family val="2"/>
        <scheme val="minor"/>
      </rPr>
      <t>= (ECO2_max - ECO2_t) * surface / 1000</t>
    </r>
    <r>
      <rPr>
        <sz val="11"/>
        <color theme="1"/>
        <rFont val="Aptos Narrow"/>
        <family val="2"/>
        <scheme val="minor"/>
      </rPr>
      <t xml:space="preserve">
1/ ECO2_t : émissions de CO2 théoriques du bâtiment (disponible dans le DPE)
2/ ECO2_max : émissions de CO2 de référence RT2012 (donnée exploitant ou méthodologie dégradée de calcul : ECO2_max = ECO2_t / (1 - X%)) 
Avec X : part de gain entre consommation théorique du bâtiment (CEP_t) et consommation maximale autorisée (CEP_max)</t>
    </r>
  </si>
  <si>
    <r>
      <t xml:space="preserve">- Economie d’énergie </t>
    </r>
    <r>
      <rPr>
        <b/>
        <sz val="11"/>
        <rFont val="Aptos Narrow"/>
        <family val="2"/>
        <scheme val="minor"/>
      </rPr>
      <t>par rapport à RT2012</t>
    </r>
    <r>
      <rPr>
        <sz val="11"/>
        <rFont val="Aptos Narrow"/>
        <family val="2"/>
        <scheme val="minor"/>
      </rPr>
      <t xml:space="preserve">
- Emission de CO2 évitées </t>
    </r>
    <r>
      <rPr>
        <b/>
        <sz val="11"/>
        <rFont val="Aptos Narrow"/>
        <family val="2"/>
        <scheme val="minor"/>
      </rPr>
      <t>par rapport à RT2012</t>
    </r>
  </si>
  <si>
    <r>
      <t xml:space="preserve">Tonnes d’émissions de CO2 évitées du bâtiment </t>
    </r>
    <r>
      <rPr>
        <b/>
        <sz val="11"/>
        <color theme="1"/>
        <rFont val="Aptos Narrow"/>
        <family val="2"/>
        <scheme val="minor"/>
      </rPr>
      <t xml:space="preserve">par rapport à la réglementation RT2012  </t>
    </r>
    <r>
      <rPr>
        <sz val="11"/>
        <color theme="1"/>
        <rFont val="Aptos Narrow"/>
        <family val="2"/>
        <scheme val="minor"/>
      </rPr>
      <t xml:space="preserve">         </t>
    </r>
  </si>
  <si>
    <t>7 240 teqCO2 évitées
36 926 839 kWh d'économie d'énergie</t>
  </si>
  <si>
    <r>
      <t xml:space="preserve">- Economie d'énergie </t>
    </r>
    <r>
      <rPr>
        <b/>
        <sz val="11"/>
        <rFont val="Aptos Narrow"/>
        <family val="2"/>
        <scheme val="minor"/>
      </rPr>
      <t xml:space="preserve">par rapport à RT2012
</t>
    </r>
    <r>
      <rPr>
        <sz val="11"/>
        <rFont val="Aptos Narrow"/>
        <family val="2"/>
        <scheme val="minor"/>
      </rPr>
      <t xml:space="preserve">
- Amélioration de la performance énergétique du portefeuille par rapport à la réglementation
- Surface réglementaire couverte </t>
    </r>
  </si>
  <si>
    <t>Données réelles communiquées par les exploitants</t>
  </si>
  <si>
    <t>- Nombre de logements = surface développée "type Habitation"/surface moyenne d'un logement collectif en France (source INSEE)
- Surface de terrain à dépolluer : somme des surfaces de terrain foncier acheté par le fond objet de la dépollution associés aux projets, donnée à collecter dans les rapports d'impact de la société de gestion au 31/12-N-1
- Donnée réelle communiquée par les exploitants</t>
  </si>
  <si>
    <t xml:space="preserve">- Nombre de logements développés
- Surface de terrain à dépolluer
- Nombre de sites à dépolluer </t>
  </si>
  <si>
    <t>- Taux de couverture de la ZPI = nombre de prises raccordables/ nombre total de prises à raccorder sur la zone de l'initiative publique (donnée globale calculée au 31/12/N-1)
- Taux de prises raccordées = nombre de prises raccordées/ nombre de prises raccordables (donnée globale calculée au 31/12/N-1)</t>
  </si>
  <si>
    <t>- Taux de couverture de la ZPI
- Taux de prises raccordées</t>
  </si>
  <si>
    <t xml:space="preserve">- Economie d'énergie 
- Les tonnes d’émissions de CO2 évitées
</t>
  </si>
  <si>
    <t xml:space="preserve">- Surface cultivée en agiruclture biologique : hectares de SAU cultivés en agriculture biologique par les participations, sur les fermes détenues par les foncières, par les producteurs à l'amont des projets de filières
- Nombre de fermes acquises 
- Tonnes d'émissions de GES évitées </t>
  </si>
  <si>
    <t>74 bénéficiaires</t>
  </si>
  <si>
    <t>578 teqCO2 évitées liées au changement d'utilisation des terres*</t>
  </si>
  <si>
    <t>8 539 bénéficiaires*</t>
  </si>
  <si>
    <t xml:space="preserve">1 842 véhicules financés
8 038 bornes de recharge déployées </t>
  </si>
  <si>
    <t>3 472 teqCO2 évitées liées au changement d'utilisation des terres*</t>
  </si>
  <si>
    <t>14 686 teqCO2 évitées*
79 272 376 kWh d'économie d'énergie*</t>
  </si>
  <si>
    <t>Nombre de véhicules financés (nb)</t>
  </si>
  <si>
    <t>Nombre de bornes déployées (nb)</t>
  </si>
  <si>
    <t>Nombre de prises raccordées (nb)</t>
  </si>
  <si>
    <t>Places de RSS crées (nb)</t>
  </si>
  <si>
    <t>Nombre de logements construits/rénovés (nb)</t>
  </si>
  <si>
    <t>99% de couverture la zone d'initiative publique
43% de prises raccordées</t>
  </si>
  <si>
    <t>61% de couverture la zone d'initiative publique
48% de prises raccordées</t>
  </si>
  <si>
    <t>110 teqCO2 évitées des véhicules financés*
632 teqCO2 évitées des bornes de recharge*</t>
  </si>
  <si>
    <r>
      <rPr>
        <sz val="11"/>
        <color rgb="FFFF0000"/>
        <rFont val="Aptos Narrow"/>
        <family val="2"/>
        <scheme val="minor"/>
      </rPr>
      <t>671 023 MWh d'électricité et de chaleur produite*</t>
    </r>
    <r>
      <rPr>
        <sz val="11"/>
        <rFont val="Aptos Narrow"/>
        <family val="2"/>
        <scheme val="minor"/>
      </rPr>
      <t xml:space="preserve">
soit la consommation annuelle de près de 160 000 foyers</t>
    </r>
  </si>
  <si>
    <t>Si le projet est en exploitation : donnée réelle de la production de l'année N communiquée par les exploitants
Si le projet est en construction : donnée théorique correspondant à la production estimée à l'instruction du dossier</t>
  </si>
  <si>
    <t>Sous-domaine</t>
  </si>
  <si>
    <t>Montants
investis</t>
  </si>
  <si>
    <t>Matériel roulant propre et infrastructures d'avitaillement</t>
  </si>
  <si>
    <t>Tourisme et Tertiaire</t>
  </si>
  <si>
    <t>Centre de données éco-efficients</t>
  </si>
  <si>
    <t>Accompagnement du vieillissement de la population</t>
  </si>
  <si>
    <t>Résidences Services Seniors (RSS) et collocations séniors</t>
  </si>
  <si>
    <t>Flux décaissés en 2024</t>
  </si>
  <si>
    <t>Eolien, Solaire photovoltaïque, Biomasse</t>
  </si>
  <si>
    <t>Colocation senior, EHPAD, RSS</t>
  </si>
  <si>
    <t>Insertion, revitalisation des zones rurales</t>
  </si>
  <si>
    <t>Eolien,  Solaire photovoltaïque</t>
  </si>
  <si>
    <t>Agriculture biologique, économie circulaire, zéro-déchet</t>
  </si>
  <si>
    <t>Résidences Services Seniors (RSS)</t>
  </si>
  <si>
    <t>Accès à la formation</t>
  </si>
  <si>
    <t>Logement social</t>
  </si>
  <si>
    <t xml:space="preserve">Eolien,  Solaire </t>
  </si>
  <si>
    <t>Immobilier tertiaire (bureaux), Résidentiel, Construction neuve - Logements</t>
  </si>
  <si>
    <t>Redéveloppement de friches polluées</t>
  </si>
  <si>
    <t>Economie circulaire, zéro-déchet</t>
  </si>
  <si>
    <t>Réhabilitation thermique des logements sociaux</t>
  </si>
  <si>
    <t xml:space="preserve">Réhabilitation thermique des logements sociaux </t>
  </si>
  <si>
    <t>Éolien, Solaire</t>
  </si>
  <si>
    <t>Residentiel, Tertiaire</t>
  </si>
  <si>
    <t>Rénovation thermique des logements sociaux</t>
  </si>
  <si>
    <t xml:space="preserve">Productions des logements sociaux </t>
  </si>
  <si>
    <t xml:space="preserve">Tableau données totales </t>
  </si>
  <si>
    <t xml:space="preserve">Détail de l'allocation des fonds levés </t>
  </si>
  <si>
    <t>Répartition du montant total investi par catégorie d'actif</t>
  </si>
  <si>
    <r>
      <rPr>
        <i/>
        <sz val="11"/>
        <color theme="1"/>
        <rFont val="Aptos Narrow"/>
        <family val="2"/>
        <scheme val="minor"/>
      </rPr>
      <t xml:space="preserve">Voir tableau bénéficiaires ci-dessous </t>
    </r>
    <r>
      <rPr>
        <sz val="11"/>
        <color theme="1"/>
        <rFont val="Aptos Narrow"/>
        <family val="2"/>
        <scheme val="minor"/>
      </rPr>
      <t xml:space="preserve">
Donnée réelle des porteurs de projet
</t>
    </r>
  </si>
  <si>
    <t xml:space="preserve">NB :Les émissions de GES évitées et les économies d'énergie des projets des catégories immobilier vert et santé et médico-social sont calculées par rapport à la réglementation RT2012. Les projets de la catégorie immobilier social ne sont pas concernés par RT2012. </t>
  </si>
  <si>
    <t>Les bénéficiaires des projets sociaux</t>
  </si>
  <si>
    <t>Santé et médico-social</t>
  </si>
  <si>
    <t>BENEFICIAIRES</t>
  </si>
  <si>
    <t xml:space="preserve">Nombre de personnes formées : Nombre de personnes ayant suivi un cycle de formation pré-qualifiante, qualifiante ou certifiante. </t>
  </si>
  <si>
    <t xml:space="preserve">Nombre de prises raccordées </t>
  </si>
  <si>
    <t>Cet indicateur représente le nombre de prises des logements ou locaux à usage professionnel qui ont effectivement été raccordées à la fibre optique suite à la pose d’un point de terminaison optique (prise fibre) à l’intérieur du logement.</t>
  </si>
  <si>
    <t xml:space="preserve">Béneficiaires de formation ou de programme/plateforme d'éducation et d'insertion ou plateforme
</t>
  </si>
  <si>
    <t>Cet indicateur entend comptabiliser le nombre de bénéficiaires des programmes d'éducation et d'insertion professionnelle financés ou le nombre d’inscrits sur les plateformes de formation financées.</t>
  </si>
  <si>
    <t>Nombre de personnes bénéficiaires d'une formation, d'un accompagnement vers l'emploi ou d’un emploi d’insertion (par exemple, dans les domaines de la microfinance &amp; soutien à l’entrepreneuriat)</t>
  </si>
  <si>
    <t>Nombre d'enfants autistes bénéficiaires d'applications pédagogiques adaptées</t>
  </si>
  <si>
    <t xml:space="preserve">Nombre de personnes logées dans des centres d'hébergement d'urgence ou dans des logements partagés inclusifs
</t>
  </si>
  <si>
    <t>Nombre de clients et fournisseurs locaux des entreprises financées</t>
  </si>
  <si>
    <t>"Formation" = programme avec participation active qui permet d'acquérir des compétences. 
Certains indices qui permettent de différencier une formation à une sensibilisation : la structure est organisme de formation, certifiée Qualiopi, la formation est finançable via le CPF ou Pôle Emploi, l'intention (démarche qui s'inscrit dans une logique de parcours professionnel...)  
Pour l'IAE, total des salariés en insertion, y compris les personnes embauchés chaque année en insertion. Pour les entreprises d'insertion, pour le réalisé, il s'agit de l'indicateur "Total de salariés en insertion ayant travaillé durant la période considérée" figurant dans le bilan l'annexe financière de l'aide au poste.</t>
  </si>
  <si>
    <t>Nombre de bénéficiaires des RSS (résidences de services pour senior)</t>
  </si>
  <si>
    <t>Cet indicateur entend mesurer le nombre de bénéficiaires hébergés dans les résidences de services pour senior financées.</t>
  </si>
  <si>
    <t xml:space="preserve">Nombre de logements construits/ rénovés </t>
  </si>
  <si>
    <t xml:space="preserve">Catégories d'actifs financés </t>
  </si>
  <si>
    <t>Les méthodologies de calcul des indicateurs d'impact</t>
  </si>
  <si>
    <t>Définition/Commentaires</t>
  </si>
  <si>
    <t xml:space="preserve">Synthèse de l'allocation des fonds levés </t>
  </si>
  <si>
    <t>Répartition pour chaque obligations, des montants investis au 31/12/2024 selon les domaines d'intervention</t>
  </si>
  <si>
    <t xml:space="preserve">Cet indicateur entend comptabiliser le nombre de places créées chaque année par l'acquisition de nouveeaux logements sociaux ou la rénovation thermique de logements. </t>
  </si>
  <si>
    <t>Immobilier social**</t>
  </si>
  <si>
    <t>https://opendata.caissedesdepots.fr/explore/dataset/obligations-durables-emises-par-la-cdc-rapport-allocation/custom/?disjunctive.domaine&amp;disjunctive.isin&amp;disjunctive.annee</t>
  </si>
  <si>
    <t>Pour consultez la version dynamique du graphique, rendez-vous sur :</t>
  </si>
  <si>
    <t xml:space="preserve">** Pour l'immobilier social, le nombre de projets indiqués renvoit à des portefeuilles de prêts ; au total : 1958 prêts </t>
  </si>
  <si>
    <t xml:space="preserve">163 teqCO2 évitées* </t>
  </si>
  <si>
    <r>
      <t xml:space="preserve">257 115 kWhep d'économie d'énergie par rapport à RT2012*
10 teqCO2 évitées par rapport à RT2012*
</t>
    </r>
    <r>
      <rPr>
        <sz val="11"/>
        <rFont val="Aptos Narrow"/>
        <family val="2"/>
        <scheme val="minor"/>
      </rPr>
      <t xml:space="preserve">14006 m2 de surface réglementaire </t>
    </r>
  </si>
  <si>
    <r>
      <t xml:space="preserve">100 224 kWhep d'économies d'énergie par rapport à RT2012*
4 teqCO2 évitées par rapport à RT2012*
</t>
    </r>
    <r>
      <rPr>
        <sz val="11"/>
        <rFont val="Aptos Narrow"/>
        <family val="2"/>
        <scheme val="minor"/>
      </rPr>
      <t xml:space="preserve">11944 m2 de surface réglementaire </t>
    </r>
  </si>
  <si>
    <r>
      <t xml:space="preserve">156 031 kWhep d'économies d'énergie par rapport à RT2012*
4 teqCO2 évitées par rapport à RT2012*
</t>
    </r>
    <r>
      <rPr>
        <sz val="11"/>
        <rFont val="Aptos Narrow"/>
        <family val="2"/>
        <scheme val="minor"/>
      </rPr>
      <t>23872 m2 de surface réglementaire</t>
    </r>
  </si>
  <si>
    <r>
      <t xml:space="preserve">42 273 kWhep d'économie d'énergie par rapport à RT2012*
9 teqCO2 évitées par rapport à RT2012*
</t>
    </r>
    <r>
      <rPr>
        <sz val="11"/>
        <rFont val="Aptos Narrow"/>
        <family val="2"/>
        <scheme val="minor"/>
      </rPr>
      <t>10000 m2 de surface réglementaire</t>
    </r>
  </si>
  <si>
    <t>- Economie d’énergie / RT2012 (kWhep/an)* = [(Consommation d’énergie théorique du bâtiment par m2/an) – (Consommation d’énergie de référence "RT2012")] x (Surface)
- (Consommation d'énergie théorique du bâtiment - Consommation d'énergie de référence "RT2012")/ Consommation d'énergie de référence "RT2012"
- Donnée réelle communiquée par les exploitants</t>
  </si>
  <si>
    <t xml:space="preserve">* Exprimée en kWhep, soit l'unité de mesure d'énergie électrique effectivement consommé par un consommateur.
En France, selon RT2012, le coefficient d'énergie primaire (CEP) pour l'éctricité est établi à 2,58 : pour 1 kWh d'électricité en énergie finale, 2.58 kWh d'énergie primaire auront été consommés en moyenne. </t>
  </si>
  <si>
    <r>
      <t xml:space="preserve">9 213 852 kWhep d'économies d'énergie par rapport à RT2012*
</t>
    </r>
    <r>
      <rPr>
        <sz val="11"/>
        <rFont val="Aptos Narrow"/>
        <family val="2"/>
        <scheme val="minor"/>
      </rPr>
      <t>404 888 m² de surface réglementaire</t>
    </r>
  </si>
  <si>
    <r>
      <t xml:space="preserve">679 000 kWhep d'économies d'énergie par rapport à RT2012*
35 teqCO2 évitées par rapport à RT2012*
</t>
    </r>
    <r>
      <rPr>
        <sz val="11"/>
        <rFont val="Aptos Narrow"/>
        <family val="2"/>
        <scheme val="minor"/>
      </rPr>
      <t xml:space="preserve">66 193 m2 de surface réglementaire </t>
    </r>
  </si>
  <si>
    <t>Economie d'énergie (kWh/an ou kWhep/an)*</t>
  </si>
  <si>
    <t>955 véhicules financés 
1172 bornes de recharge déployées</t>
  </si>
  <si>
    <t>129 véhicules financés 
1 607 bornes de recharge déployées</t>
  </si>
  <si>
    <t>33026 tonnes de biodéchets collectés*</t>
  </si>
  <si>
    <t>Tonnes de biodéchets collectés (nb/an)*</t>
  </si>
  <si>
    <t>Nombre de personnes bénéficiaires de consultations médicales</t>
  </si>
  <si>
    <t>Nombre de personnes bénéficiaires du réseau d'écoles privées hors contrat</t>
  </si>
  <si>
    <t>Production d'électricité (en MWh électricique MWhe/ ou MWh thermique MWhth)</t>
  </si>
  <si>
    <t>Quantité de chaleur produite (MWhth/an)*</t>
  </si>
  <si>
    <t>Quantité d'électricité produite (MWhe/an)*</t>
  </si>
  <si>
    <t>Infrastructure de production d'énergie verte et de chaleur</t>
  </si>
  <si>
    <t>OAT interpolée + 18 bps 
(OAT 0,5 % 25/05/2025 &amp; OAT 1 % 25/11/2025)</t>
  </si>
  <si>
    <r>
      <rPr>
        <sz val="11"/>
        <color rgb="FFFF0000"/>
        <rFont val="Aptos Narrow"/>
        <family val="2"/>
        <scheme val="minor"/>
      </rPr>
      <t xml:space="preserve">3 276 748 kWhep d'économie d'énergie par rapport à RT2012
</t>
    </r>
    <r>
      <rPr>
        <sz val="11"/>
        <color theme="1"/>
        <rFont val="Aptos Narrow"/>
        <family val="2"/>
        <scheme val="minor"/>
      </rPr>
      <t>133 256 m2 de surface réglementaire</t>
    </r>
    <r>
      <rPr>
        <sz val="11"/>
        <color rgb="FFFF0000"/>
        <rFont val="Aptos Narrow"/>
        <family val="2"/>
        <scheme val="minor"/>
      </rPr>
      <t xml:space="preserve">
</t>
    </r>
    <r>
      <rPr>
        <sz val="11"/>
        <rFont val="Aptos Narrow"/>
        <family val="2"/>
        <scheme val="minor"/>
      </rPr>
      <t>44% d'amélioration de la performance énergétique du portefeuille par rapport à la réglementation</t>
    </r>
  </si>
  <si>
    <r>
      <rPr>
        <sz val="11"/>
        <color rgb="FFFF0000"/>
        <rFont val="Aptos Narrow"/>
        <family val="2"/>
        <scheme val="minor"/>
      </rPr>
      <t xml:space="preserve">2 902 503 kWhep d'économie d'énergie par rapport à RT2012*
</t>
    </r>
    <r>
      <rPr>
        <sz val="11"/>
        <color theme="1"/>
        <rFont val="Aptos Narrow"/>
        <family val="2"/>
        <scheme val="minor"/>
      </rPr>
      <t>100 938 m2 de surface réglementaire</t>
    </r>
    <r>
      <rPr>
        <sz val="11"/>
        <rFont val="Aptos Narrow"/>
        <family val="2"/>
        <scheme val="minor"/>
      </rPr>
      <t xml:space="preserve">
45% d'amélioration de la performance énergétique du portefeuille par rapport à la réglementation</t>
    </r>
  </si>
  <si>
    <r>
      <rPr>
        <sz val="11"/>
        <color rgb="FFFF0000"/>
        <rFont val="Aptos Narrow"/>
        <family val="2"/>
        <scheme val="minor"/>
      </rPr>
      <t xml:space="preserve">1 412 930 kWhep d'économie d'énergie par rapport à RT2012
</t>
    </r>
    <r>
      <rPr>
        <sz val="11"/>
        <color theme="1"/>
        <rFont val="Aptos Narrow"/>
        <family val="2"/>
        <scheme val="minor"/>
      </rPr>
      <t xml:space="preserve">45 055 m2 de surface réglementaire </t>
    </r>
    <r>
      <rPr>
        <sz val="11"/>
        <color rgb="FFFF0000"/>
        <rFont val="Aptos Narrow"/>
        <family val="2"/>
        <scheme val="minor"/>
      </rPr>
      <t xml:space="preserve">
</t>
    </r>
    <r>
      <rPr>
        <sz val="11"/>
        <color theme="1"/>
        <rFont val="Aptos Narrow"/>
        <family val="2"/>
        <scheme val="minor"/>
      </rPr>
      <t xml:space="preserve">44% d'amélioration de la perfomance énergétique du portefeuille par rapport à la réglementation </t>
    </r>
  </si>
  <si>
    <r>
      <t xml:space="preserve">123 364 kWhep d'économie d'énergie par rapport à RT2012*
</t>
    </r>
    <r>
      <rPr>
        <sz val="11"/>
        <color theme="1"/>
        <rFont val="Aptos Narrow"/>
        <family val="2"/>
        <scheme val="minor"/>
      </rPr>
      <t xml:space="preserve">6371 m2 de surface réglementaire </t>
    </r>
    <r>
      <rPr>
        <sz val="11"/>
        <color rgb="FFFF0000"/>
        <rFont val="Aptos Narrow"/>
        <family val="2"/>
        <scheme val="minor"/>
      </rPr>
      <t xml:space="preserve">
8 teqCO2 évitées par rapport à RT2012*</t>
    </r>
  </si>
  <si>
    <r>
      <rPr>
        <sz val="11"/>
        <color rgb="FFFF0000"/>
        <rFont val="Aptos Narrow"/>
        <family val="2"/>
        <scheme val="minor"/>
      </rPr>
      <t xml:space="preserve">454 831 kWhep d'économie d'énergie par rapport à RT2012
</t>
    </r>
    <r>
      <rPr>
        <sz val="11"/>
        <color theme="1"/>
        <rFont val="Aptos Narrow"/>
        <family val="2"/>
        <scheme val="minor"/>
      </rPr>
      <t xml:space="preserve">25 692 m2 de surface réglementaire 
</t>
    </r>
    <r>
      <rPr>
        <sz val="11"/>
        <rFont val="Aptos Narrow"/>
        <family val="2"/>
        <scheme val="minor"/>
      </rPr>
      <t>37% d'amélioration de la performance énergétique du portefeuille par rapport à la réglementaion</t>
    </r>
  </si>
  <si>
    <r>
      <rPr>
        <sz val="11"/>
        <color rgb="FFFF0000"/>
        <rFont val="Aptos Narrow"/>
        <family val="2"/>
        <scheme val="minor"/>
      </rPr>
      <t xml:space="preserve">547 491 kWhep d'économie d'énergie par rapport à RT2012
</t>
    </r>
    <r>
      <rPr>
        <sz val="11"/>
        <color theme="1"/>
        <rFont val="Aptos Narrow"/>
        <family val="2"/>
        <scheme val="minor"/>
      </rPr>
      <t>38 240 m2 de surface réglementaire</t>
    </r>
    <r>
      <rPr>
        <sz val="11"/>
        <rFont val="Aptos Narrow"/>
        <family val="2"/>
        <scheme val="minor"/>
      </rPr>
      <t xml:space="preserve">
38% d'amélioration de la perfomance énergétique du portefeuille par rapport à la réglementation</t>
    </r>
  </si>
  <si>
    <r>
      <rPr>
        <sz val="11"/>
        <color rgb="FFFF0000"/>
        <rFont val="Aptos Narrow"/>
        <family val="2"/>
        <scheme val="minor"/>
      </rPr>
      <t xml:space="preserve">619 350 kWhep d'économie d'énergie par rapport à RT2012
</t>
    </r>
    <r>
      <rPr>
        <sz val="11"/>
        <color theme="1"/>
        <rFont val="Aptos Narrow"/>
        <family val="2"/>
        <scheme val="minor"/>
      </rPr>
      <t>61 707 m2 de surface réglementaire</t>
    </r>
    <r>
      <rPr>
        <sz val="11"/>
        <rFont val="Aptos Narrow"/>
        <family val="2"/>
        <scheme val="minor"/>
      </rPr>
      <t xml:space="preserve">
28% d'amélioration de la performance énergétique du portefeuille par rapport à la réglementation</t>
    </r>
  </si>
  <si>
    <t>Emissions CO2 évitées (teqCO2/an)*</t>
  </si>
  <si>
    <t>Amélioration de la performance énergétique du portefeuille (%)</t>
  </si>
  <si>
    <t>588 agriculteurs accompagnés dont 1 association en réinsertion
11 286 ha cultivés en agriculture biologique
364 fermes acquises/confortées
33026 tonnes de biodéchets collectés*</t>
  </si>
  <si>
    <t>*Données annuelles</t>
  </si>
  <si>
    <t>S312-1</t>
  </si>
  <si>
    <t>OD Septembre 2020</t>
  </si>
  <si>
    <t>OD Mai 2021</t>
  </si>
  <si>
    <t>OD Octobre 2022</t>
  </si>
  <si>
    <t>OD Avril 2024</t>
  </si>
  <si>
    <t>OD Octobre 2022
OD Mai 2023
OD Avril 2024</t>
  </si>
  <si>
    <t>CDCEPS 0.01 09/15/25</t>
  </si>
  <si>
    <t>CDCEPS 0.01 06/01/26</t>
  </si>
  <si>
    <t>CDCEPS 3 11/25/27</t>
  </si>
  <si>
    <t>CDCEPS 3 05/25/28</t>
  </si>
  <si>
    <t>CDCEPS 3 3/8 11/25/30</t>
  </si>
  <si>
    <t>CDCEPS 3 05/25/29</t>
  </si>
  <si>
    <t>Security Name (Bloomberg)</t>
  </si>
  <si>
    <t xml:space="preserve">OD Mai 2023 </t>
  </si>
  <si>
    <t>OD 2020- Septembre</t>
  </si>
  <si>
    <t>OD 2021- Mai</t>
  </si>
  <si>
    <t>OD 2022- Octobre</t>
  </si>
  <si>
    <t>OD 2023- Mai</t>
  </si>
  <si>
    <t>OD 2023- Octobre</t>
  </si>
  <si>
    <t xml:space="preserve">OD 2023- Octobre </t>
  </si>
  <si>
    <t>OD 2024- Avril</t>
  </si>
  <si>
    <t>OD 2020- Septembre
OD 2021- Mai 
OD 2022- Octobre
OD 2023- Mai
OD 2023- Octobre 
OD 2024- Avril</t>
  </si>
  <si>
    <t>OD 2020- Septembre
OD 2021- Mai
OD 2022- Octobre
OD 2023- Mai
OD 2024- Avril</t>
  </si>
  <si>
    <t xml:space="preserve">OD 2020- Septembre
</t>
  </si>
  <si>
    <t>OD 2022- Octobre
OD 2023- Mai</t>
  </si>
  <si>
    <t>OD 2020- Septembre
OD 2021- Mai
OD 2022- Octobre
OD 2023- Mai
OD 2023-Octobre
OD 2024- Avril</t>
  </si>
  <si>
    <t>OD 2020- Septembre
OD 2021- Mai
OD 2022- Octobre 
OD 2023- Mai
OD 2023- Octobre
OD 2024- Avril</t>
  </si>
  <si>
    <t xml:space="preserve">OD 2022- Octobre </t>
  </si>
  <si>
    <t>OD 2021- Mai
OD 2022- Octobre
OD 2023- Mai</t>
  </si>
  <si>
    <t>OD 2023- Octobe
OD 2024- Avril</t>
  </si>
  <si>
    <t>Flux décaissés en 2024*</t>
  </si>
  <si>
    <t xml:space="preserve">*Les montants en décaissements pour les prêts (Immobilier social) incluent les amortissements </t>
  </si>
  <si>
    <t>OD 2020- Setptembre</t>
  </si>
  <si>
    <t xml:space="preserve">CDCEPS 3 05/25/29 </t>
  </si>
  <si>
    <t>Security name (Bloomberg)</t>
  </si>
  <si>
    <t>FR0013534443 
OD Septembre 2020</t>
  </si>
  <si>
    <t>FR0014003RL9 
OD Mai 2021</t>
  </si>
  <si>
    <t xml:space="preserve">FR001400DCH4 
Octobre 2022 </t>
  </si>
  <si>
    <t>FR001400I3M4
OD Mai 2023</t>
  </si>
  <si>
    <t>FR001400LFC1
OD Octobre 2023</t>
  </si>
  <si>
    <t>FR001400PU76
OD Avril 2024</t>
  </si>
  <si>
    <t>45 290 Mwhe d'électricité produits*
1 916 Mwhth de chaleur produits*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</si>
</sst>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0_-;\-* #,##0_-;_-* &quot;-&quot;??_-;_-@_-"/>
    <numFmt numFmtId="165" formatCode="0.000%"/>
    <numFmt numFmtId="166" formatCode="#,##0.0,,"/>
    <numFmt numFmtId="167" formatCode="_-* #,##0.00\ _€_-;\-* #,##0.00\ _€_-;_-* &quot;-&quot;??\ _€_-;_-@_-"/>
    <numFmt numFmtId="168" formatCode="#,##0.00,,"/>
  </numFmts>
  <fonts count="37"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name val="Aptos Narrow"/>
      <family val="2"/>
      <scheme val="minor"/>
    </font>
    <font>
      <sz val="11"/>
      <name val="Calibri"/>
      <family val="2"/>
    </font>
    <font>
      <b/>
      <sz val="11"/>
      <name val="Aptos Narrow"/>
      <family val="2"/>
      <scheme val="minor"/>
    </font>
    <font>
      <b/>
      <sz val="11"/>
      <color theme="1" tint="4.9989318521683403E-2"/>
      <name val="Aptos Narrow"/>
      <family val="2"/>
      <scheme val="minor"/>
    </font>
    <font>
      <sz val="11"/>
      <color theme="3" tint="0.249977111117893"/>
      <name val="Aptos Narrow"/>
      <family val="2"/>
      <scheme val="minor"/>
    </font>
    <font>
      <sz val="36"/>
      <color theme="1"/>
      <name val="Calibri"/>
      <family val="2"/>
    </font>
    <font>
      <sz val="8"/>
      <name val="Aptos Narrow"/>
      <family val="2"/>
      <scheme val="minor"/>
    </font>
    <font>
      <sz val="72"/>
      <color theme="1"/>
      <name val="Calibri"/>
      <family val="2"/>
    </font>
    <font>
      <u/>
      <sz val="11"/>
      <color theme="10"/>
      <name val="Aptos Narrow"/>
      <family val="2"/>
      <scheme val="minor"/>
    </font>
    <font>
      <sz val="8"/>
      <color theme="1"/>
      <name val="Aptos Narrow"/>
      <family val="2"/>
      <scheme val="minor"/>
    </font>
    <font>
      <b/>
      <sz val="8"/>
      <name val="Aptos Narrow"/>
      <family val="2"/>
      <scheme val="minor"/>
    </font>
    <font>
      <b/>
      <sz val="8"/>
      <color theme="1"/>
      <name val="Aptos Narrow"/>
      <family val="2"/>
      <scheme val="minor"/>
    </font>
    <font>
      <b/>
      <sz val="36"/>
      <color theme="1"/>
      <name val="Calibri"/>
      <family val="2"/>
    </font>
    <font>
      <b/>
      <sz val="12"/>
      <name val="Aptos Narrow"/>
      <family val="2"/>
      <scheme val="minor"/>
    </font>
    <font>
      <b/>
      <sz val="12"/>
      <color theme="1"/>
      <name val="Aptos Narrow"/>
      <family val="2"/>
      <scheme val="minor"/>
    </font>
    <font>
      <sz val="12"/>
      <name val="Aptos Narrow"/>
      <family val="2"/>
      <scheme val="minor"/>
    </font>
    <font>
      <sz val="12"/>
      <color theme="1"/>
      <name val="Aptos Narrow"/>
      <family val="2"/>
      <scheme val="minor"/>
    </font>
    <font>
      <sz val="28"/>
      <color theme="1"/>
      <name val="Calibri"/>
      <family val="2"/>
    </font>
    <font>
      <sz val="11"/>
      <color theme="0"/>
      <name val="Aptos Narrow"/>
      <family val="2"/>
      <scheme val="minor"/>
    </font>
    <font>
      <i/>
      <sz val="16"/>
      <color theme="1"/>
      <name val="Aptos Narrow"/>
      <family val="2"/>
      <scheme val="minor"/>
    </font>
    <font>
      <sz val="22"/>
      <color theme="1"/>
      <name val="Aptos Narrow"/>
      <family val="2"/>
      <scheme val="minor"/>
    </font>
    <font>
      <b/>
      <sz val="22"/>
      <color theme="1"/>
      <name val="Aptos Narrow"/>
      <family val="2"/>
      <scheme val="minor"/>
    </font>
    <font>
      <i/>
      <sz val="20"/>
      <color theme="1"/>
      <name val="Aptos Narrow"/>
      <family val="2"/>
      <scheme val="minor"/>
    </font>
    <font>
      <i/>
      <sz val="11"/>
      <color theme="1"/>
      <name val="Aptos Narrow"/>
      <family val="2"/>
      <scheme val="minor"/>
    </font>
    <font>
      <b/>
      <sz val="28"/>
      <color rgb="FFFF0000"/>
      <name val="Calibri"/>
      <family val="2"/>
    </font>
    <font>
      <sz val="10"/>
      <color theme="1"/>
      <name val="Aptos Narrow"/>
      <family val="2"/>
      <scheme val="minor"/>
    </font>
    <font>
      <sz val="14"/>
      <color theme="1"/>
      <name val="Aptos Narrow"/>
      <family val="2"/>
      <scheme val="minor"/>
    </font>
    <font>
      <u/>
      <sz val="14"/>
      <color theme="10"/>
      <name val="Aptos Narrow"/>
      <family val="2"/>
      <scheme val="minor"/>
    </font>
    <font>
      <b/>
      <sz val="18"/>
      <color theme="1"/>
      <name val="Aptos Narrow"/>
      <family val="2"/>
      <scheme val="minor"/>
    </font>
    <font>
      <b/>
      <sz val="16"/>
      <color theme="1"/>
      <name val="Aptos Narrow"/>
      <family val="2"/>
      <scheme val="minor"/>
    </font>
    <font>
      <i/>
      <sz val="14"/>
      <color rgb="FFFF0000"/>
      <name val="Aptos Narrow"/>
      <family val="2"/>
      <scheme val="minor"/>
    </font>
    <font>
      <i/>
      <sz val="14"/>
      <color theme="1"/>
      <name val="Aptos Narrow"/>
      <family val="2"/>
      <scheme val="minor"/>
    </font>
    <font>
      <sz val="11"/>
      <color theme="4" tint="-0.249977111117893"/>
      <name val="Aptos Narrow"/>
      <family val="2"/>
      <scheme val="minor"/>
    </font>
  </fonts>
  <fills count="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3" tint="0.89999084444715716"/>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indexed="64"/>
      </left>
      <right/>
      <top style="thin">
        <color indexed="64"/>
      </top>
      <bottom style="thin">
        <color indexed="64"/>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top/>
      <bottom style="thin">
        <color theme="4"/>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diagonal/>
    </border>
    <border>
      <left/>
      <right/>
      <top/>
      <bottom style="thin">
        <color rgb="FF000000"/>
      </bottom>
      <diagonal/>
    </border>
    <border>
      <left/>
      <right/>
      <top style="thin">
        <color theme="4"/>
      </top>
      <bottom/>
      <diagonal/>
    </border>
    <border>
      <left/>
      <right style="thin">
        <color indexed="64"/>
      </right>
      <top style="thin">
        <color rgb="FF000000"/>
      </top>
      <bottom/>
      <diagonal/>
    </border>
  </borders>
  <cellStyleXfs count="6">
    <xf numFmtId="0" fontId="0" fillId="0" borderId="0"/>
    <xf numFmtId="43" fontId="1" fillId="0" borderId="0" applyFont="0" applyFill="0" applyBorder="0" applyAlignment="0" applyProtection="0"/>
    <xf numFmtId="0" fontId="12" fillId="0" borderId="0" applyNumberFormat="0" applyFill="0" applyBorder="0" applyAlignment="0" applyProtection="0"/>
    <xf numFmtId="9" fontId="1" fillId="0" borderId="0" applyFont="0" applyFill="0" applyBorder="0" applyAlignment="0" applyProtection="0"/>
    <xf numFmtId="43" fontId="2" fillId="3" borderId="0" applyFill="0"/>
    <xf numFmtId="167" fontId="1" fillId="0" borderId="0" applyFont="0" applyFill="0" applyBorder="0" applyAlignment="0" applyProtection="0"/>
  </cellStyleXfs>
  <cellXfs count="319">
    <xf numFmtId="0" fontId="0" fillId="0" borderId="0" xfId="0"/>
    <xf numFmtId="0" fontId="4" fillId="3" borderId="0" xfId="0" applyFont="1" applyFill="1" applyAlignment="1">
      <alignment horizontal="center" vertical="center" wrapText="1"/>
    </xf>
    <xf numFmtId="0" fontId="2"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3" fontId="2" fillId="4"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2" fillId="0" borderId="3" xfId="0" applyFont="1" applyBorder="1" applyAlignment="1">
      <alignment horizontal="center" vertical="center" wrapText="1"/>
    </xf>
    <xf numFmtId="3" fontId="2" fillId="3" borderId="3" xfId="0" applyNumberFormat="1" applyFont="1" applyFill="1" applyBorder="1" applyAlignment="1">
      <alignment horizontal="center" vertical="center" wrapText="1"/>
    </xf>
    <xf numFmtId="0" fontId="0" fillId="4" borderId="3" xfId="0" applyFill="1" applyBorder="1" applyAlignment="1">
      <alignment horizontal="center" vertical="center" wrapText="1"/>
    </xf>
    <xf numFmtId="0" fontId="9" fillId="0" borderId="0" xfId="0" applyFont="1" applyAlignment="1">
      <alignment horizontal="left" vertical="center"/>
    </xf>
    <xf numFmtId="164" fontId="4" fillId="4" borderId="2" xfId="1" applyNumberFormat="1"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3" fontId="2" fillId="0" borderId="3" xfId="0" applyNumberFormat="1" applyFont="1" applyBorder="1" applyAlignment="1">
      <alignment horizontal="center" vertical="center" wrapText="1"/>
    </xf>
    <xf numFmtId="164" fontId="4" fillId="3" borderId="3" xfId="1"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164" fontId="4" fillId="4" borderId="3" xfId="1" applyNumberFormat="1" applyFont="1" applyFill="1" applyBorder="1" applyAlignment="1">
      <alignment horizontal="center" vertical="center" wrapText="1"/>
    </xf>
    <xf numFmtId="0" fontId="2" fillId="4" borderId="7" xfId="0" applyFont="1" applyFill="1" applyBorder="1" applyAlignment="1">
      <alignment horizontal="center" vertical="center" wrapText="1"/>
    </xf>
    <xf numFmtId="164" fontId="4" fillId="4" borderId="7" xfId="1" applyNumberFormat="1"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1" fillId="0" borderId="0" xfId="0" applyFont="1" applyAlignment="1">
      <alignment horizontal="left" vertical="center"/>
    </xf>
    <xf numFmtId="0" fontId="0" fillId="0" borderId="12" xfId="0" applyBorder="1"/>
    <xf numFmtId="0" fontId="13" fillId="3" borderId="0" xfId="0" applyFont="1" applyFill="1" applyAlignment="1">
      <alignment horizontal="center" vertical="center" wrapText="1"/>
    </xf>
    <xf numFmtId="0" fontId="13" fillId="3" borderId="0" xfId="0" applyFont="1" applyFill="1" applyAlignment="1">
      <alignment horizontal="left" vertical="center" wrapText="1"/>
    </xf>
    <xf numFmtId="0" fontId="14" fillId="3" borderId="0" xfId="0" applyFont="1" applyFill="1" applyAlignment="1">
      <alignment horizontal="center" vertical="center" wrapText="1"/>
    </xf>
    <xf numFmtId="0" fontId="15" fillId="3" borderId="0" xfId="0" applyFont="1" applyFill="1" applyAlignment="1">
      <alignment horizontal="center" vertical="center" wrapText="1"/>
    </xf>
    <xf numFmtId="0" fontId="19" fillId="3" borderId="0" xfId="0" applyFont="1" applyFill="1" applyBorder="1" applyAlignment="1">
      <alignment horizontal="center" vertical="center" wrapText="1"/>
    </xf>
    <xf numFmtId="0" fontId="20" fillId="3" borderId="0" xfId="0" applyFont="1" applyFill="1" applyBorder="1" applyAlignment="1">
      <alignment horizontal="center" vertical="center"/>
    </xf>
    <xf numFmtId="0" fontId="20" fillId="3" borderId="6"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6" xfId="0" applyFont="1" applyFill="1" applyBorder="1" applyAlignment="1">
      <alignment horizontal="center" vertical="center"/>
    </xf>
    <xf numFmtId="14" fontId="19" fillId="3" borderId="0" xfId="0" applyNumberFormat="1" applyFont="1" applyFill="1" applyBorder="1" applyAlignment="1">
      <alignment horizontal="center" vertical="center" wrapText="1"/>
    </xf>
    <xf numFmtId="14" fontId="20" fillId="3" borderId="0" xfId="0" applyNumberFormat="1" applyFont="1" applyFill="1" applyBorder="1" applyAlignment="1">
      <alignment horizontal="center" vertical="center"/>
    </xf>
    <xf numFmtId="14" fontId="20" fillId="3" borderId="6" xfId="0" applyNumberFormat="1" applyFont="1" applyFill="1" applyBorder="1" applyAlignment="1">
      <alignment horizontal="center" vertical="center"/>
    </xf>
    <xf numFmtId="14" fontId="19" fillId="5" borderId="0" xfId="0" applyNumberFormat="1" applyFont="1" applyFill="1" applyBorder="1" applyAlignment="1">
      <alignment horizontal="center" vertical="center" wrapText="1"/>
    </xf>
    <xf numFmtId="14" fontId="20" fillId="5" borderId="0" xfId="0" applyNumberFormat="1" applyFont="1" applyFill="1" applyBorder="1" applyAlignment="1">
      <alignment horizontal="center" vertical="center"/>
    </xf>
    <xf numFmtId="14" fontId="20" fillId="5" borderId="6" xfId="0" applyNumberFormat="1" applyFont="1" applyFill="1" applyBorder="1" applyAlignment="1">
      <alignment horizontal="center" vertical="center"/>
    </xf>
    <xf numFmtId="10" fontId="19" fillId="3" borderId="0" xfId="0" applyNumberFormat="1"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6" xfId="0" applyFont="1" applyFill="1" applyBorder="1" applyAlignment="1">
      <alignment horizontal="center" vertical="center" wrapText="1"/>
    </xf>
    <xf numFmtId="165" fontId="19" fillId="3" borderId="0" xfId="0" applyNumberFormat="1" applyFont="1" applyFill="1" applyBorder="1" applyAlignment="1">
      <alignment horizontal="center" vertical="center" wrapText="1"/>
    </xf>
    <xf numFmtId="165" fontId="20" fillId="3" borderId="0" xfId="0" applyNumberFormat="1" applyFont="1" applyFill="1" applyBorder="1" applyAlignment="1">
      <alignment horizontal="center" vertical="center"/>
    </xf>
    <xf numFmtId="165" fontId="20" fillId="3" borderId="6"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0" fillId="3" borderId="0" xfId="0" applyFill="1"/>
    <xf numFmtId="0" fontId="6" fillId="2" borderId="0" xfId="0" applyFont="1" applyFill="1" applyAlignment="1">
      <alignment horizontal="center" vertical="center" wrapText="1"/>
    </xf>
    <xf numFmtId="0" fontId="23" fillId="3" borderId="0" xfId="0" applyFont="1" applyFill="1" applyAlignment="1">
      <alignment horizontal="left"/>
    </xf>
    <xf numFmtId="0" fontId="22" fillId="0" borderId="15" xfId="0" applyFont="1" applyBorder="1"/>
    <xf numFmtId="0" fontId="0" fillId="3" borderId="0" xfId="0" applyFill="1" applyAlignment="1">
      <alignment horizontal="center"/>
    </xf>
    <xf numFmtId="166" fontId="24" fillId="5" borderId="16" xfId="0" applyNumberFormat="1" applyFont="1" applyFill="1" applyBorder="1" applyAlignment="1">
      <alignment horizontal="center" vertical="center"/>
    </xf>
    <xf numFmtId="166" fontId="24" fillId="5" borderId="17" xfId="0" applyNumberFormat="1" applyFont="1" applyFill="1" applyBorder="1" applyAlignment="1">
      <alignment horizontal="center" vertical="center"/>
    </xf>
    <xf numFmtId="0" fontId="25" fillId="5" borderId="18" xfId="0" applyFont="1" applyFill="1" applyBorder="1" applyAlignment="1">
      <alignment horizontal="center" vertical="center" wrapText="1"/>
    </xf>
    <xf numFmtId="166" fontId="24" fillId="6" borderId="0" xfId="0" applyNumberFormat="1" applyFont="1" applyFill="1" applyAlignment="1">
      <alignment horizontal="center" vertical="center"/>
    </xf>
    <xf numFmtId="0" fontId="25" fillId="6" borderId="0" xfId="0" applyFont="1" applyFill="1" applyAlignment="1">
      <alignment horizontal="center" vertical="center" wrapText="1"/>
    </xf>
    <xf numFmtId="166" fontId="24" fillId="6" borderId="19" xfId="0" applyNumberFormat="1" applyFont="1" applyFill="1" applyBorder="1" applyAlignment="1">
      <alignment horizontal="center" vertical="center"/>
    </xf>
    <xf numFmtId="166" fontId="24" fillId="6" borderId="20" xfId="0" applyNumberFormat="1" applyFont="1" applyFill="1" applyBorder="1" applyAlignment="1">
      <alignment horizontal="center" vertical="center"/>
    </xf>
    <xf numFmtId="166" fontId="24" fillId="6" borderId="17" xfId="0" applyNumberFormat="1" applyFont="1" applyFill="1" applyBorder="1" applyAlignment="1">
      <alignment horizontal="center" vertical="center"/>
    </xf>
    <xf numFmtId="0" fontId="25" fillId="6" borderId="21" xfId="0" applyFont="1" applyFill="1" applyBorder="1" applyAlignment="1">
      <alignment horizontal="center" vertical="center" wrapText="1"/>
    </xf>
    <xf numFmtId="166" fontId="24" fillId="6" borderId="16" xfId="0" applyNumberFormat="1" applyFont="1" applyFill="1" applyBorder="1" applyAlignment="1">
      <alignment horizontal="center" vertical="center"/>
    </xf>
    <xf numFmtId="0" fontId="25" fillId="6" borderId="18" xfId="0" applyFont="1" applyFill="1" applyBorder="1" applyAlignment="1">
      <alignment horizontal="center" vertical="center" wrapText="1"/>
    </xf>
    <xf numFmtId="166" fontId="25" fillId="7" borderId="15" xfId="0" applyNumberFormat="1" applyFont="1" applyFill="1" applyBorder="1" applyAlignment="1">
      <alignment horizontal="center" vertical="center"/>
    </xf>
    <xf numFmtId="0" fontId="25" fillId="7" borderId="15" xfId="0" applyFont="1" applyFill="1" applyBorder="1" applyAlignment="1">
      <alignment horizontal="center" vertical="center" wrapText="1"/>
    </xf>
    <xf numFmtId="0" fontId="26" fillId="3" borderId="0" xfId="0" applyFont="1" applyFill="1"/>
    <xf numFmtId="0" fontId="24" fillId="3" borderId="0" xfId="0" applyFont="1" applyFill="1" applyAlignment="1">
      <alignment horizontal="left" indent="1"/>
    </xf>
    <xf numFmtId="0" fontId="4"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43" fontId="2" fillId="3" borderId="0" xfId="1" applyFont="1" applyFill="1" applyBorder="1" applyAlignment="1">
      <alignment horizontal="center" vertical="center" wrapText="1"/>
    </xf>
    <xf numFmtId="43" fontId="4" fillId="3" borderId="0" xfId="1" applyFont="1" applyFill="1" applyBorder="1" applyAlignment="1">
      <alignment horizontal="center" vertical="center" wrapText="1"/>
    </xf>
    <xf numFmtId="0" fontId="4" fillId="3"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3" fontId="2" fillId="2" borderId="0" xfId="0" applyNumberFormat="1" applyFont="1" applyFill="1" applyBorder="1" applyAlignment="1">
      <alignment horizontal="center" vertical="center" wrapText="1"/>
    </xf>
    <xf numFmtId="43" fontId="4" fillId="2" borderId="0"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0" fillId="0" borderId="0" xfId="1" applyFont="1" applyBorder="1" applyAlignment="1">
      <alignment horizontal="center"/>
    </xf>
    <xf numFmtId="0" fontId="2" fillId="2" borderId="0" xfId="0" applyFont="1" applyFill="1" applyBorder="1" applyAlignment="1">
      <alignment horizontal="center" vertical="center"/>
    </xf>
    <xf numFmtId="0" fontId="0" fillId="2" borderId="0" xfId="0" applyFill="1" applyBorder="1" applyAlignment="1">
      <alignment horizontal="center" vertical="center"/>
    </xf>
    <xf numFmtId="43" fontId="0" fillId="2" borderId="0" xfId="1" applyFont="1" applyFill="1" applyBorder="1" applyAlignment="1">
      <alignment horizontal="center" vertical="center"/>
    </xf>
    <xf numFmtId="3" fontId="2"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3" fontId="2" fillId="0" borderId="0" xfId="1" applyFont="1" applyFill="1" applyBorder="1" applyAlignment="1">
      <alignment horizontal="center" vertical="center" wrapText="1"/>
    </xf>
    <xf numFmtId="3" fontId="4" fillId="2" borderId="0" xfId="0" applyNumberFormat="1" applyFont="1" applyFill="1" applyBorder="1" applyAlignment="1">
      <alignment horizontal="center" vertical="center" wrapText="1"/>
    </xf>
    <xf numFmtId="0" fontId="6" fillId="4" borderId="8"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8" xfId="0" applyFont="1" applyFill="1" applyBorder="1" applyAlignment="1">
      <alignment horizontal="left" vertical="center" wrapText="1"/>
    </xf>
    <xf numFmtId="0" fontId="4" fillId="4" borderId="8" xfId="0" applyFont="1" applyFill="1" applyBorder="1" applyAlignment="1">
      <alignment horizontal="left" vertical="center" wrapText="1"/>
    </xf>
    <xf numFmtId="0" fontId="6" fillId="3"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4" fillId="4" borderId="11" xfId="0" applyFont="1" applyFill="1" applyBorder="1" applyAlignment="1">
      <alignment horizontal="left" vertical="center" wrapText="1"/>
    </xf>
    <xf numFmtId="0" fontId="4" fillId="4" borderId="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0" fillId="4" borderId="0" xfId="0" applyFont="1" applyFill="1" applyBorder="1" applyAlignment="1">
      <alignment horizontal="left" vertical="center" wrapText="1"/>
    </xf>
    <xf numFmtId="0" fontId="6"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0" fontId="4" fillId="4" borderId="0" xfId="0" applyFont="1" applyFill="1" applyBorder="1" applyAlignment="1">
      <alignment horizontal="left" vertical="center" wrapText="1"/>
    </xf>
    <xf numFmtId="0" fontId="6" fillId="3" borderId="0"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0" xfId="0" applyFont="1" applyFill="1" applyBorder="1" applyAlignment="1">
      <alignment horizontal="left" vertical="center" wrapText="1"/>
    </xf>
    <xf numFmtId="0" fontId="4" fillId="3" borderId="0" xfId="0" applyFont="1" applyFill="1" applyBorder="1" applyAlignment="1">
      <alignment horizontal="left" vertical="center" wrapText="1"/>
    </xf>
    <xf numFmtId="0" fontId="3" fillId="2" borderId="7" xfId="0" applyFont="1" applyFill="1" applyBorder="1" applyAlignment="1">
      <alignment horizontal="center" vertical="center" wrapText="1"/>
    </xf>
    <xf numFmtId="0" fontId="0" fillId="3" borderId="0" xfId="0" applyFill="1" applyBorder="1"/>
    <xf numFmtId="0" fontId="0" fillId="3" borderId="0" xfId="0" applyFill="1" applyBorder="1" applyAlignment="1">
      <alignment horizontal="center"/>
    </xf>
    <xf numFmtId="0" fontId="11" fillId="3" borderId="0" xfId="0" applyFont="1" applyFill="1" applyAlignment="1">
      <alignment horizontal="left" vertical="center"/>
    </xf>
    <xf numFmtId="0" fontId="4" fillId="4" borderId="8" xfId="0" quotePrefix="1" applyFont="1" applyFill="1" applyBorder="1" applyAlignment="1">
      <alignment horizontal="left" vertical="center" wrapText="1"/>
    </xf>
    <xf numFmtId="0" fontId="4" fillId="4" borderId="3" xfId="0" applyFont="1" applyFill="1" applyBorder="1" applyAlignment="1">
      <alignment horizontal="center" vertical="center"/>
    </xf>
    <xf numFmtId="0" fontId="6" fillId="3" borderId="0" xfId="0" applyFont="1" applyFill="1" applyBorder="1" applyAlignment="1">
      <alignment horizontal="left" vertical="center" wrapText="1"/>
    </xf>
    <xf numFmtId="0" fontId="6" fillId="4" borderId="0" xfId="0" applyFont="1" applyFill="1" applyBorder="1" applyAlignment="1">
      <alignment horizontal="left" vertical="center" wrapText="1"/>
    </xf>
    <xf numFmtId="0" fontId="4" fillId="3" borderId="0" xfId="0" quotePrefix="1" applyFont="1" applyFill="1" applyBorder="1" applyAlignment="1">
      <alignment horizontal="left" vertical="center" wrapText="1"/>
    </xf>
    <xf numFmtId="0" fontId="4" fillId="4" borderId="0" xfId="0" quotePrefix="1" applyFont="1" applyFill="1" applyBorder="1" applyAlignment="1">
      <alignment horizontal="left" vertical="center" wrapText="1"/>
    </xf>
    <xf numFmtId="0" fontId="6"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0" fillId="4" borderId="8" xfId="0" quotePrefix="1" applyFont="1" applyFill="1" applyBorder="1" applyAlignment="1">
      <alignment horizontal="left" vertical="center" wrapText="1"/>
    </xf>
    <xf numFmtId="0" fontId="6" fillId="4" borderId="4" xfId="0" applyFont="1" applyFill="1" applyBorder="1" applyAlignment="1">
      <alignment horizontal="center" vertical="center" wrapText="1"/>
    </xf>
    <xf numFmtId="0" fontId="4" fillId="4" borderId="13" xfId="0" quotePrefix="1" applyFont="1" applyFill="1" applyBorder="1" applyAlignment="1">
      <alignment horizontal="left" vertical="center" wrapText="1"/>
    </xf>
    <xf numFmtId="0" fontId="6" fillId="3" borderId="12" xfId="0" applyFont="1" applyFill="1" applyBorder="1" applyAlignment="1">
      <alignment horizontal="center" vertical="center" wrapText="1"/>
    </xf>
    <xf numFmtId="0" fontId="0" fillId="0" borderId="0" xfId="0" quotePrefix="1" applyBorder="1" applyAlignment="1">
      <alignment vertical="center" wrapText="1"/>
    </xf>
    <xf numFmtId="0" fontId="0" fillId="3" borderId="6"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0" fillId="4" borderId="6" xfId="0" applyFont="1" applyFill="1" applyBorder="1" applyAlignment="1">
      <alignment horizontal="left" vertical="center" wrapText="1"/>
    </xf>
    <xf numFmtId="0" fontId="4" fillId="4" borderId="6" xfId="0" quotePrefix="1" applyFont="1" applyFill="1" applyBorder="1" applyAlignment="1">
      <alignment horizontal="left" vertical="center" wrapText="1"/>
    </xf>
    <xf numFmtId="0" fontId="6" fillId="3" borderId="6" xfId="0" applyFont="1" applyFill="1" applyBorder="1" applyAlignment="1">
      <alignment horizontal="center" vertical="center" wrapText="1"/>
    </xf>
    <xf numFmtId="0" fontId="4" fillId="3" borderId="6" xfId="0" applyFont="1" applyFill="1" applyBorder="1" applyAlignment="1">
      <alignment horizontal="left" vertical="center" wrapText="1"/>
    </xf>
    <xf numFmtId="0" fontId="4" fillId="4" borderId="6" xfId="0" applyFont="1" applyFill="1" applyBorder="1" applyAlignment="1">
      <alignment horizontal="left" vertical="center" wrapText="1"/>
    </xf>
    <xf numFmtId="0" fontId="0" fillId="0" borderId="0" xfId="0" applyBorder="1" applyAlignment="1">
      <alignment vertical="center"/>
    </xf>
    <xf numFmtId="0" fontId="6" fillId="4" borderId="10" xfId="0" applyFont="1" applyFill="1" applyBorder="1" applyAlignment="1">
      <alignment horizontal="center" vertical="center" wrapText="1"/>
    </xf>
    <xf numFmtId="0" fontId="4" fillId="3" borderId="6" xfId="0" quotePrefix="1" applyFont="1" applyFill="1" applyBorder="1" applyAlignment="1">
      <alignment horizontal="left" vertical="center" wrapText="1"/>
    </xf>
    <xf numFmtId="0" fontId="4" fillId="4" borderId="11" xfId="0" applyFont="1" applyFill="1" applyBorder="1" applyAlignment="1">
      <alignment horizontal="center" vertical="center" wrapText="1"/>
    </xf>
    <xf numFmtId="1" fontId="4" fillId="4" borderId="3" xfId="1" applyNumberFormat="1" applyFont="1" applyFill="1" applyBorder="1" applyAlignment="1">
      <alignment horizontal="center" vertical="center" wrapText="1"/>
    </xf>
    <xf numFmtId="164" fontId="4" fillId="4" borderId="3" xfId="1" applyNumberFormat="1" applyFont="1" applyFill="1" applyBorder="1" applyAlignment="1">
      <alignment horizontal="right" vertical="center" wrapText="1"/>
    </xf>
    <xf numFmtId="0" fontId="5" fillId="2" borderId="4"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 fillId="2" borderId="8" xfId="0" applyFont="1" applyFill="1" applyBorder="1" applyAlignment="1">
      <alignment horizontal="center" vertical="center" wrapText="1"/>
    </xf>
    <xf numFmtId="43" fontId="4" fillId="2" borderId="8"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2" fillId="2" borderId="13"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6" xfId="0"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43" fontId="4" fillId="2" borderId="11" xfId="1" applyFont="1" applyFill="1" applyBorder="1" applyAlignment="1">
      <alignment horizontal="center" vertical="center" wrapText="1"/>
    </xf>
    <xf numFmtId="0" fontId="2" fillId="2" borderId="11" xfId="0" applyFont="1" applyFill="1" applyBorder="1" applyAlignment="1">
      <alignment horizontal="center" vertical="center" wrapText="1"/>
    </xf>
    <xf numFmtId="43" fontId="2" fillId="2" borderId="11" xfId="1" applyFont="1" applyFill="1" applyBorder="1" applyAlignment="1">
      <alignment horizontal="center" vertical="center" wrapText="1"/>
    </xf>
    <xf numFmtId="0" fontId="2" fillId="2" borderId="5" xfId="0" applyFont="1" applyFill="1" applyBorder="1" applyAlignment="1">
      <alignment horizontal="center" vertical="center" wrapText="1"/>
    </xf>
    <xf numFmtId="2" fontId="4" fillId="3" borderId="3" xfId="1" applyNumberFormat="1" applyFont="1" applyFill="1" applyBorder="1" applyAlignment="1">
      <alignment horizontal="center" vertical="center" wrapText="1"/>
    </xf>
    <xf numFmtId="168" fontId="4" fillId="4" borderId="7" xfId="1"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8" fontId="4" fillId="4" borderId="7" xfId="0" applyNumberFormat="1" applyFont="1" applyFill="1" applyBorder="1" applyAlignment="1">
      <alignment horizontal="center" vertical="center" wrapText="1"/>
    </xf>
    <xf numFmtId="168" fontId="4" fillId="4" borderId="3" xfId="1" applyNumberFormat="1" applyFont="1" applyFill="1" applyBorder="1" applyAlignment="1">
      <alignment horizontal="center" vertical="center" wrapText="1"/>
    </xf>
    <xf numFmtId="168" fontId="4" fillId="3" borderId="3" xfId="1" applyNumberFormat="1"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4" fillId="3" borderId="2" xfId="0" applyFont="1" applyFill="1" applyBorder="1" applyAlignment="1">
      <alignment horizontal="center" vertical="center" wrapText="1"/>
    </xf>
    <xf numFmtId="168" fontId="0" fillId="4" borderId="7" xfId="0" applyNumberFormat="1" applyFill="1" applyBorder="1" applyAlignment="1">
      <alignment horizontal="center"/>
    </xf>
    <xf numFmtId="168" fontId="0" fillId="3" borderId="3" xfId="0" applyNumberFormat="1" applyFill="1" applyBorder="1" applyAlignment="1">
      <alignment horizontal="center"/>
    </xf>
    <xf numFmtId="168" fontId="0" fillId="4" borderId="3" xfId="0" applyNumberFormat="1" applyFill="1" applyBorder="1" applyAlignment="1">
      <alignment horizontal="center"/>
    </xf>
    <xf numFmtId="0" fontId="28" fillId="0" borderId="0" xfId="0" applyFont="1" applyAlignment="1">
      <alignment horizontal="left" vertical="center" readingOrder="1"/>
    </xf>
    <xf numFmtId="0" fontId="4" fillId="4" borderId="0" xfId="0" applyFont="1" applyFill="1" applyBorder="1" applyAlignment="1">
      <alignment horizontal="center" vertical="center" wrapText="1"/>
    </xf>
    <xf numFmtId="0" fontId="0" fillId="3" borderId="0" xfId="0" applyFill="1" applyBorder="1" applyAlignment="1">
      <alignment wrapText="1"/>
    </xf>
    <xf numFmtId="0" fontId="4" fillId="4" borderId="13" xfId="0" applyFont="1" applyFill="1" applyBorder="1" applyAlignment="1">
      <alignment horizontal="left" vertical="center" wrapText="1"/>
    </xf>
    <xf numFmtId="0" fontId="6" fillId="4" borderId="7"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4" borderId="1" xfId="0" applyFill="1" applyBorder="1" applyAlignment="1">
      <alignment horizontal="center" vertical="center" wrapText="1"/>
    </xf>
    <xf numFmtId="0" fontId="0" fillId="3" borderId="1" xfId="0" applyFill="1" applyBorder="1" applyAlignment="1">
      <alignment horizontal="center" vertical="center" wrapText="1"/>
    </xf>
    <xf numFmtId="0" fontId="6" fillId="3" borderId="1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3" fillId="4" borderId="22" xfId="0" applyFont="1" applyFill="1" applyBorder="1" applyAlignment="1">
      <alignment horizontal="center" vertical="center"/>
    </xf>
    <xf numFmtId="0" fontId="0" fillId="4" borderId="14" xfId="0" applyFill="1" applyBorder="1" applyAlignment="1">
      <alignment horizontal="left" vertical="center" wrapText="1"/>
    </xf>
    <xf numFmtId="0" fontId="30" fillId="3" borderId="0" xfId="0" applyFont="1" applyFill="1"/>
    <xf numFmtId="0" fontId="31" fillId="3" borderId="0" xfId="2" applyFont="1" applyFill="1"/>
    <xf numFmtId="0" fontId="4" fillId="0" borderId="6" xfId="0" applyFont="1" applyFill="1" applyBorder="1" applyAlignment="1">
      <alignment horizontal="center" vertical="center" wrapText="1"/>
    </xf>
    <xf numFmtId="0" fontId="0" fillId="0" borderId="6" xfId="0" applyFill="1" applyBorder="1" applyAlignment="1">
      <alignment horizontal="center"/>
    </xf>
    <xf numFmtId="0" fontId="0" fillId="4" borderId="6" xfId="0" applyFill="1" applyBorder="1" applyAlignment="1">
      <alignment horizontal="center"/>
    </xf>
    <xf numFmtId="0" fontId="32" fillId="4" borderId="15" xfId="0" applyFont="1" applyFill="1" applyBorder="1" applyAlignment="1">
      <alignment horizontal="center" vertical="center" wrapText="1"/>
    </xf>
    <xf numFmtId="0" fontId="22" fillId="4" borderId="15" xfId="0" applyFont="1" applyFill="1" applyBorder="1"/>
    <xf numFmtId="0" fontId="32" fillId="3" borderId="15" xfId="0" applyFont="1" applyFill="1" applyBorder="1" applyAlignment="1">
      <alignment horizontal="center" vertical="center" wrapText="1"/>
    </xf>
    <xf numFmtId="0" fontId="22" fillId="3" borderId="15" xfId="0" applyFont="1" applyFill="1" applyBorder="1"/>
    <xf numFmtId="0" fontId="0" fillId="4" borderId="0" xfId="0" applyFill="1"/>
    <xf numFmtId="0" fontId="33" fillId="3" borderId="15" xfId="0" applyFont="1" applyFill="1" applyBorder="1" applyAlignment="1">
      <alignment horizontal="center" vertical="center" wrapText="1"/>
    </xf>
    <xf numFmtId="0" fontId="9" fillId="3" borderId="0" xfId="0" applyFont="1" applyFill="1" applyAlignment="1">
      <alignment horizontal="left" vertical="center"/>
    </xf>
    <xf numFmtId="0" fontId="27" fillId="3" borderId="0" xfId="0" applyFont="1" applyFill="1"/>
    <xf numFmtId="0" fontId="10" fillId="3" borderId="0" xfId="0" applyFont="1" applyFill="1" applyAlignment="1">
      <alignment horizontal="center" vertical="center" wrapText="1"/>
    </xf>
    <xf numFmtId="43" fontId="0" fillId="3" borderId="0" xfId="0" applyNumberFormat="1" applyFill="1"/>
    <xf numFmtId="9" fontId="0" fillId="3" borderId="0" xfId="0" applyNumberFormat="1" applyFill="1"/>
    <xf numFmtId="1" fontId="0" fillId="3" borderId="0" xfId="0" applyNumberFormat="1" applyFill="1"/>
    <xf numFmtId="43" fontId="0" fillId="3" borderId="0" xfId="1" applyFont="1" applyFill="1"/>
    <xf numFmtId="10" fontId="0" fillId="3" borderId="0" xfId="1" applyNumberFormat="1" applyFont="1" applyFill="1"/>
    <xf numFmtId="0" fontId="0" fillId="3" borderId="12" xfId="0" applyFill="1" applyBorder="1"/>
    <xf numFmtId="0" fontId="0" fillId="3" borderId="0" xfId="0" applyFill="1" applyBorder="1" applyAlignment="1">
      <alignment horizontal="center" vertical="center"/>
    </xf>
    <xf numFmtId="0" fontId="2" fillId="3" borderId="0" xfId="0" applyFont="1" applyFill="1" applyBorder="1" applyAlignment="1">
      <alignment horizontal="center" vertical="center"/>
    </xf>
    <xf numFmtId="43" fontId="2" fillId="3" borderId="0" xfId="1" applyFont="1" applyFill="1" applyBorder="1"/>
    <xf numFmtId="9" fontId="2" fillId="3" borderId="6" xfId="3" applyFont="1" applyFill="1" applyBorder="1" applyAlignment="1">
      <alignment horizontal="center"/>
    </xf>
    <xf numFmtId="0" fontId="0" fillId="3" borderId="12" xfId="0" applyFill="1" applyBorder="1" applyAlignment="1">
      <alignment wrapText="1"/>
    </xf>
    <xf numFmtId="0" fontId="21" fillId="3" borderId="0" xfId="0" applyFont="1" applyFill="1" applyAlignment="1">
      <alignment horizontal="left" vertical="center"/>
    </xf>
    <xf numFmtId="0" fontId="18" fillId="3" borderId="0" xfId="0" applyFont="1" applyFill="1" applyAlignment="1">
      <alignment horizontal="center" vertical="center"/>
    </xf>
    <xf numFmtId="0" fontId="18" fillId="3" borderId="0" xfId="0" applyFont="1" applyFill="1" applyAlignment="1">
      <alignment vertical="center"/>
    </xf>
    <xf numFmtId="0" fontId="20" fillId="3" borderId="0" xfId="0" applyFont="1" applyFill="1" applyAlignment="1">
      <alignment horizontal="center" vertical="center"/>
    </xf>
    <xf numFmtId="0" fontId="20" fillId="3" borderId="0" xfId="0" applyFont="1" applyFill="1" applyAlignment="1">
      <alignment vertical="center"/>
    </xf>
    <xf numFmtId="0" fontId="19" fillId="3" borderId="0" xfId="0" applyFont="1" applyFill="1" applyAlignment="1">
      <alignment horizontal="center" vertical="center" wrapText="1"/>
    </xf>
    <xf numFmtId="14" fontId="20" fillId="3" borderId="0" xfId="0" applyNumberFormat="1" applyFont="1" applyFill="1" applyAlignment="1">
      <alignment vertical="center"/>
    </xf>
    <xf numFmtId="0" fontId="19" fillId="3" borderId="0" xfId="0" applyFont="1" applyFill="1" applyAlignment="1">
      <alignment vertical="center" wrapText="1"/>
    </xf>
    <xf numFmtId="165" fontId="19" fillId="3" borderId="0" xfId="0" applyNumberFormat="1" applyFont="1" applyFill="1" applyAlignment="1">
      <alignment horizontal="center" vertical="center" wrapText="1"/>
    </xf>
    <xf numFmtId="165" fontId="20" fillId="3" borderId="0" xfId="0" applyNumberFormat="1" applyFont="1" applyFill="1" applyAlignment="1">
      <alignment horizontal="center" vertical="center"/>
    </xf>
    <xf numFmtId="165" fontId="20" fillId="3" borderId="0" xfId="0" applyNumberFormat="1" applyFont="1" applyFill="1" applyAlignment="1">
      <alignment vertical="center"/>
    </xf>
    <xf numFmtId="0" fontId="20" fillId="3" borderId="0" xfId="0" applyFont="1" applyFill="1" applyAlignment="1">
      <alignment horizontal="center" vertical="center" wrapText="1"/>
    </xf>
    <xf numFmtId="0" fontId="20" fillId="3" borderId="0" xfId="0" applyFont="1" applyFill="1" applyAlignment="1">
      <alignment vertical="center" wrapText="1"/>
    </xf>
    <xf numFmtId="0" fontId="16" fillId="3" borderId="0" xfId="0" applyFont="1" applyFill="1"/>
    <xf numFmtId="0" fontId="3" fillId="3" borderId="0" xfId="0" applyFont="1" applyFill="1" applyAlignment="1">
      <alignment horizontal="center" vertical="center" wrapText="1"/>
    </xf>
    <xf numFmtId="0" fontId="29" fillId="3" borderId="0" xfId="0" applyFont="1" applyFill="1" applyBorder="1"/>
    <xf numFmtId="0" fontId="29" fillId="3" borderId="0" xfId="0" applyFont="1" applyFill="1" applyBorder="1" applyAlignment="1">
      <alignment vertical="top" wrapText="1"/>
    </xf>
    <xf numFmtId="0" fontId="0" fillId="3" borderId="0" xfId="0" applyFill="1" applyBorder="1" applyAlignment="1">
      <alignment vertical="top"/>
    </xf>
    <xf numFmtId="0" fontId="0" fillId="3" borderId="0" xfId="0" applyFill="1" applyAlignment="1"/>
    <xf numFmtId="0" fontId="3" fillId="3" borderId="0" xfId="0" applyFont="1" applyFill="1"/>
    <xf numFmtId="0" fontId="4" fillId="2" borderId="0" xfId="0" applyFont="1" applyFill="1" applyAlignment="1">
      <alignment horizontal="center" vertical="center" wrapText="1"/>
    </xf>
    <xf numFmtId="0" fontId="0" fillId="2" borderId="12" xfId="0" applyFill="1" applyBorder="1"/>
    <xf numFmtId="0" fontId="0" fillId="2" borderId="4" xfId="0" applyFill="1" applyBorder="1"/>
    <xf numFmtId="0" fontId="0" fillId="2" borderId="8" xfId="0" applyFill="1" applyBorder="1" applyAlignment="1">
      <alignment horizontal="center" vertical="center"/>
    </xf>
    <xf numFmtId="0" fontId="2" fillId="2" borderId="8" xfId="0" applyFont="1" applyFill="1" applyBorder="1" applyAlignment="1">
      <alignment horizontal="center" vertical="center"/>
    </xf>
    <xf numFmtId="43" fontId="2" fillId="2" borderId="8" xfId="1" applyFont="1" applyFill="1" applyBorder="1"/>
    <xf numFmtId="9" fontId="2" fillId="2" borderId="13" xfId="3" applyFont="1" applyFill="1" applyBorder="1" applyAlignment="1">
      <alignment horizontal="center"/>
    </xf>
    <xf numFmtId="43" fontId="2" fillId="2" borderId="0" xfId="1" applyFont="1" applyFill="1" applyBorder="1"/>
    <xf numFmtId="9" fontId="2" fillId="2" borderId="6" xfId="3" applyFont="1" applyFill="1" applyBorder="1" applyAlignment="1">
      <alignment horizontal="center"/>
    </xf>
    <xf numFmtId="0" fontId="0" fillId="2" borderId="12" xfId="0" applyFill="1" applyBorder="1" applyAlignment="1">
      <alignment horizontal="left" vertical="center"/>
    </xf>
    <xf numFmtId="0" fontId="0" fillId="2" borderId="10" xfId="0" applyFill="1" applyBorder="1"/>
    <xf numFmtId="0" fontId="0" fillId="2" borderId="11" xfId="0" applyFill="1" applyBorder="1" applyAlignment="1">
      <alignment horizontal="center" vertical="center"/>
    </xf>
    <xf numFmtId="0" fontId="2" fillId="2" borderId="11" xfId="0" applyFont="1" applyFill="1" applyBorder="1" applyAlignment="1">
      <alignment horizontal="center" vertical="center"/>
    </xf>
    <xf numFmtId="43" fontId="2" fillId="2" borderId="11" xfId="1" applyFont="1" applyFill="1" applyBorder="1"/>
    <xf numFmtId="9" fontId="2" fillId="2" borderId="5" xfId="3" applyFont="1" applyFill="1" applyBorder="1" applyAlignment="1">
      <alignment horizontal="center"/>
    </xf>
    <xf numFmtId="0" fontId="4" fillId="3" borderId="1" xfId="0" applyFont="1" applyFill="1" applyBorder="1" applyAlignment="1">
      <alignment horizontal="center" vertical="center" wrapText="1"/>
    </xf>
    <xf numFmtId="0" fontId="34" fillId="3" borderId="0" xfId="0" applyFont="1" applyFill="1"/>
    <xf numFmtId="0" fontId="35" fillId="3" borderId="0" xfId="0" applyFont="1" applyFill="1"/>
    <xf numFmtId="0" fontId="23" fillId="3" borderId="0" xfId="0" applyFont="1" applyFill="1"/>
    <xf numFmtId="0" fontId="17" fillId="5" borderId="8" xfId="0" applyFont="1" applyFill="1" applyBorder="1" applyAlignment="1">
      <alignment horizontal="center" vertical="center" wrapText="1"/>
    </xf>
    <xf numFmtId="0" fontId="18" fillId="5" borderId="8" xfId="0" applyFont="1" applyFill="1" applyBorder="1" applyAlignment="1">
      <alignment horizontal="center" vertical="center"/>
    </xf>
    <xf numFmtId="0" fontId="18" fillId="5" borderId="13" xfId="0" applyFont="1" applyFill="1" applyBorder="1" applyAlignment="1">
      <alignment horizontal="center" vertical="center"/>
    </xf>
    <xf numFmtId="0" fontId="20" fillId="5" borderId="0"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20" fillId="5" borderId="8" xfId="0" applyFont="1" applyFill="1" applyBorder="1" applyAlignment="1">
      <alignment horizontal="center" vertical="center"/>
    </xf>
    <xf numFmtId="0" fontId="20" fillId="5" borderId="13" xfId="0" applyFont="1" applyFill="1" applyBorder="1" applyAlignment="1">
      <alignment horizontal="center" vertical="center"/>
    </xf>
    <xf numFmtId="0" fontId="19" fillId="3" borderId="12" xfId="0" applyFont="1" applyFill="1" applyBorder="1" applyAlignment="1">
      <alignment horizontal="center" vertical="center" wrapText="1"/>
    </xf>
    <xf numFmtId="0" fontId="20" fillId="5" borderId="12" xfId="0" applyFont="1" applyFill="1" applyBorder="1" applyAlignment="1">
      <alignment horizontal="center" vertical="center"/>
    </xf>
    <xf numFmtId="0" fontId="20" fillId="3" borderId="12" xfId="0" applyFont="1" applyFill="1" applyBorder="1" applyAlignment="1">
      <alignment horizontal="center" vertical="center"/>
    </xf>
    <xf numFmtId="14" fontId="19" fillId="3" borderId="12" xfId="0" applyNumberFormat="1" applyFont="1" applyFill="1" applyBorder="1" applyAlignment="1">
      <alignment horizontal="center" vertical="center" wrapText="1"/>
    </xf>
    <xf numFmtId="14" fontId="19" fillId="5" borderId="12" xfId="0" applyNumberFormat="1" applyFont="1" applyFill="1" applyBorder="1" applyAlignment="1">
      <alignment horizontal="center" vertical="center" wrapText="1"/>
    </xf>
    <xf numFmtId="10" fontId="19" fillId="3" borderId="12" xfId="0" applyNumberFormat="1" applyFont="1" applyFill="1" applyBorder="1" applyAlignment="1">
      <alignment horizontal="center" vertical="center" wrapText="1"/>
    </xf>
    <xf numFmtId="0" fontId="19" fillId="5" borderId="12"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0" borderId="12" xfId="0" applyFont="1" applyBorder="1" applyAlignment="1">
      <alignment horizontal="center" vertical="center" wrapText="1"/>
    </xf>
    <xf numFmtId="0" fontId="8" fillId="3"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0" fontId="2" fillId="4" borderId="1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4" borderId="28"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0" borderId="0" xfId="0" applyFont="1" applyBorder="1" applyAlignment="1">
      <alignment horizontal="center" vertical="center" wrapText="1"/>
    </xf>
    <xf numFmtId="0" fontId="4" fillId="4" borderId="34" xfId="0" applyFont="1" applyFill="1" applyBorder="1" applyAlignment="1">
      <alignment horizontal="center" vertical="center" wrapText="1"/>
    </xf>
    <xf numFmtId="3" fontId="2" fillId="4" borderId="10" xfId="0" applyNumberFormat="1" applyFont="1" applyFill="1" applyBorder="1" applyAlignment="1">
      <alignment horizontal="center" vertical="center" wrapText="1"/>
    </xf>
    <xf numFmtId="0" fontId="6" fillId="2" borderId="9" xfId="0" applyFont="1" applyFill="1" applyBorder="1" applyAlignment="1">
      <alignment horizontal="center" vertical="center" wrapText="1"/>
    </xf>
    <xf numFmtId="9" fontId="4" fillId="4" borderId="8" xfId="3" applyFont="1" applyFill="1" applyBorder="1" applyAlignment="1">
      <alignment horizontal="center" vertical="center" wrapText="1"/>
    </xf>
    <xf numFmtId="9" fontId="4" fillId="3" borderId="0" xfId="3" applyFont="1" applyFill="1" applyBorder="1" applyAlignment="1">
      <alignment horizontal="center" vertical="center" wrapText="1"/>
    </xf>
    <xf numFmtId="9" fontId="4" fillId="4" borderId="0" xfId="3"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4" fillId="4" borderId="35" xfId="0" applyFont="1" applyFill="1" applyBorder="1" applyAlignment="1">
      <alignment horizontal="center" vertical="center" wrapText="1"/>
    </xf>
    <xf numFmtId="10" fontId="0" fillId="4" borderId="0" xfId="3" applyNumberFormat="1" applyFont="1" applyFill="1" applyBorder="1" applyAlignment="1">
      <alignment horizontal="center"/>
    </xf>
    <xf numFmtId="10" fontId="0" fillId="3" borderId="0" xfId="3" applyNumberFormat="1" applyFont="1" applyFill="1" applyBorder="1" applyAlignment="1">
      <alignment horizontal="center"/>
    </xf>
    <xf numFmtId="0" fontId="7" fillId="2" borderId="30" xfId="0" applyFont="1" applyFill="1" applyBorder="1" applyAlignment="1">
      <alignment horizontal="center" vertical="center" wrapText="1"/>
    </xf>
    <xf numFmtId="0" fontId="6" fillId="2" borderId="11" xfId="0" applyFont="1" applyFill="1" applyBorder="1" applyAlignment="1">
      <alignment horizontal="center" vertical="center" wrapText="1"/>
    </xf>
    <xf numFmtId="10" fontId="19" fillId="3" borderId="10" xfId="0" applyNumberFormat="1" applyFont="1" applyFill="1" applyBorder="1" applyAlignment="1">
      <alignment horizontal="center" vertical="center" wrapText="1"/>
    </xf>
    <xf numFmtId="10" fontId="19" fillId="3" borderId="11" xfId="0" applyNumberFormat="1" applyFont="1" applyFill="1" applyBorder="1" applyAlignment="1">
      <alignment horizontal="center" vertical="center" wrapText="1"/>
    </xf>
    <xf numFmtId="10" fontId="19" fillId="3" borderId="5" xfId="0" applyNumberFormat="1" applyFont="1" applyFill="1" applyBorder="1" applyAlignment="1">
      <alignment horizontal="center" vertical="center" wrapText="1"/>
    </xf>
    <xf numFmtId="0" fontId="7" fillId="2" borderId="36" xfId="0" applyFont="1" applyFill="1" applyBorder="1" applyAlignment="1">
      <alignment horizontal="center" vertical="center" wrapText="1"/>
    </xf>
    <xf numFmtId="0" fontId="36" fillId="0" borderId="0" xfId="0" applyFont="1" applyBorder="1" applyAlignment="1">
      <alignment horizontal="center" vertical="center"/>
    </xf>
    <xf numFmtId="0" fontId="36" fillId="3" borderId="0" xfId="0" applyFont="1" applyFill="1" applyBorder="1" applyAlignment="1">
      <alignment horizontal="center" vertical="center"/>
    </xf>
    <xf numFmtId="0" fontId="12" fillId="4" borderId="8" xfId="2" applyFill="1" applyBorder="1" applyAlignment="1">
      <alignment horizontal="center" vertical="center" wrapText="1"/>
    </xf>
    <xf numFmtId="0" fontId="12" fillId="3" borderId="0" xfId="2" applyFill="1" applyBorder="1" applyAlignment="1">
      <alignment horizontal="center" vertical="center" wrapText="1"/>
    </xf>
    <xf numFmtId="0" fontId="12" fillId="4" borderId="0" xfId="2"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3" borderId="7"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0" fillId="3" borderId="7" xfId="0" applyFill="1" applyBorder="1" applyAlignment="1">
      <alignment horizontal="left" vertical="center" wrapText="1"/>
    </xf>
    <xf numFmtId="0" fontId="0" fillId="3" borderId="3" xfId="0" applyFill="1" applyBorder="1" applyAlignment="1">
      <alignment horizontal="left" vertical="center" wrapText="1"/>
    </xf>
    <xf numFmtId="0" fontId="0" fillId="3" borderId="2" xfId="0" applyFill="1" applyBorder="1" applyAlignment="1">
      <alignment horizontal="left" vertical="center" wrapText="1"/>
    </xf>
  </cellXfs>
  <cellStyles count="6">
    <cellStyle name="Lien hypertexte" xfId="2" builtinId="8"/>
    <cellStyle name="Milliers" xfId="1" builtinId="3"/>
    <cellStyle name="Milliers 2" xfId="5" xr:uid="{5D04B3B7-1986-4B24-8780-2D547D3B9E81}"/>
    <cellStyle name="Normal" xfId="0" builtinId="0"/>
    <cellStyle name="Pourcentage" xfId="3" builtinId="5"/>
    <cellStyle name="Style 1" xfId="4" xr:uid="{C51ED744-9879-4EB4-A41C-F58C079F7BF0}"/>
  </cellStyles>
  <dxfs count="85">
    <dxf>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strike val="0"/>
        <outline val="0"/>
        <shadow val="0"/>
        <u val="none"/>
        <vertAlign val="baseline"/>
        <sz val="11"/>
        <color rgb="FFFF0000"/>
        <name val="Aptos Narrow"/>
        <family val="2"/>
        <scheme val="minor"/>
      </font>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border diagonalUp="0" diagonalDown="0">
        <left style="thin">
          <color indexed="64"/>
        </left>
        <right/>
        <top/>
        <bottom/>
        <vertical/>
        <horizontal/>
      </border>
    </dxf>
    <dxf>
      <border outline="0">
        <top style="thin">
          <color rgb="FF000000"/>
        </top>
      </border>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color auto="1"/>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border outline="0">
        <top style="thin">
          <color rgb="FF000000"/>
        </top>
      </border>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2"/>
        </patternFill>
      </fill>
      <alignment horizontal="center" vertical="center" textRotation="0" wrapText="1" indent="0" justifyLastLine="0" shrinkToFit="0" readingOrder="0"/>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4" formatCode="_-* #,##0_-;\-* #,##0_-;_-* &quot;-&quot;??_-;_-@_-"/>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rgb="FF000000"/>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border outline="0">
        <left style="thin">
          <color rgb="FF000000"/>
        </left>
        <right style="thin">
          <color indexed="64"/>
        </right>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rgb="FFFF0000"/>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border outline="0">
        <left style="thin">
          <color indexed="64"/>
        </left>
        <right style="thin">
          <color indexed="64"/>
        </right>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border outline="0">
        <top style="thin">
          <color indexed="64"/>
        </top>
      </border>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ptos Narrow"/>
        <family val="2"/>
        <scheme val="minor"/>
      </font>
      <numFmt numFmtId="14" formatCode="0.00%"/>
      <fill>
        <patternFill patternType="solid">
          <fgColor indexed="64"/>
          <bgColor theme="0"/>
        </patternFill>
      </fill>
      <alignment horizontal="center" vertical="bottom" textRotation="0" wrapText="0" indent="0" justifyLastLine="0" shrinkToFit="0" readingOrder="0"/>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numFmt numFmtId="168"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numFmt numFmtId="168" formatCode="#,##0.00,,"/>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3" tint="0.89999084444715716"/>
        </patternFill>
      </fill>
      <alignment horizontal="center" vertical="center" textRotation="0" wrapText="1" indent="0" justifyLastLine="0" shrinkToFit="0" readingOrder="0"/>
    </dxf>
    <dxf>
      <border outline="0">
        <left style="thin">
          <color indexed="64"/>
        </left>
        <right style="thin">
          <color indexed="64"/>
        </right>
        <bottom style="thin">
          <color indexed="64"/>
        </bottom>
      </border>
    </dxf>
    <dxf>
      <font>
        <b/>
        <i val="0"/>
        <strike val="0"/>
        <condense val="0"/>
        <extend val="0"/>
        <outline val="0"/>
        <shadow val="0"/>
        <u val="none"/>
        <vertAlign val="baseline"/>
        <sz val="11"/>
        <color theme="1"/>
        <name val="Aptos Narrow"/>
        <family val="2"/>
        <scheme val="minor"/>
      </font>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Style de tableau croisé dynamique 1" table="0" count="0" xr9:uid="{982C12AB-D7B2-4671-8132-2FEB8A15249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740486907076586"/>
          <c:y val="0.22973914367783152"/>
          <c:w val="0.33453057957101995"/>
          <c:h val="0.64281137642626973"/>
        </c:manualLayout>
      </c:layout>
      <c:doughnutChart>
        <c:varyColors val="1"/>
        <c:ser>
          <c:idx val="0"/>
          <c:order val="0"/>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70A1-489C-B1CF-A129530E9975}"/>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03-70A1-489C-B1CF-A129530E9975}"/>
              </c:ext>
            </c:extLst>
          </c:dPt>
          <c:dPt>
            <c:idx val="2"/>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05-70A1-489C-B1CF-A129530E9975}"/>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07-70A1-489C-B1CF-A129530E9975}"/>
              </c:ext>
            </c:extLst>
          </c:dPt>
          <c:dPt>
            <c:idx val="4"/>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09-70A1-489C-B1CF-A129530E9975}"/>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0B-70A1-489C-B1CF-A129530E9975}"/>
              </c:ext>
            </c:extLst>
          </c:dPt>
          <c:dLbls>
            <c:dLbl>
              <c:idx val="0"/>
              <c:layout>
                <c:manualLayout>
                  <c:x val="0.1318781264211005"/>
                  <c:y val="-0.20139059523033842"/>
                </c:manualLayout>
              </c:layout>
              <c:tx>
                <c:rich>
                  <a:bodyPr rot="0" spcFirstLastPara="1" vertOverflow="ellipsis" vert="horz" wrap="square" lIns="38100" tIns="19050" rIns="38100" bIns="19050" anchor="ctr" anchorCtr="1">
                    <a:spAutoFit/>
                  </a:bodyPr>
                  <a:lstStyle/>
                  <a:p>
                    <a:pPr>
                      <a:defRPr lang="en-US" sz="2000" b="1" i="0" u="none" strike="noStrike" kern="1200" baseline="0">
                        <a:solidFill>
                          <a:srgbClr val="469067"/>
                        </a:solidFill>
                        <a:latin typeface="+mn-lt"/>
                        <a:ea typeface="+mn-ea"/>
                        <a:cs typeface="+mn-cs"/>
                      </a:defRPr>
                    </a:pPr>
                    <a:fld id="{3141E728-7709-473B-B74B-828D535D1788}" type="CATEGORYNAME">
                      <a:rPr lang="en-US" sz="2000" b="1" i="0" u="none" strike="noStrike" kern="1200" baseline="0">
                        <a:solidFill>
                          <a:srgbClr val="469067"/>
                        </a:solidFill>
                        <a:latin typeface="+mn-lt"/>
                        <a:ea typeface="+mn-ea"/>
                        <a:cs typeface="+mn-cs"/>
                      </a:rPr>
                      <a:pPr>
                        <a:defRPr lang="en-US" sz="2000" b="1">
                          <a:solidFill>
                            <a:srgbClr val="469067"/>
                          </a:solidFill>
                        </a:defRPr>
                      </a:pPr>
                      <a:t>[NOM DE CATÉGORIE]</a:t>
                    </a:fld>
                    <a:r>
                      <a:rPr lang="en-US" sz="2000" b="1" i="0" u="none" strike="noStrike" kern="1200" baseline="0">
                        <a:solidFill>
                          <a:srgbClr val="469067"/>
                        </a:solidFill>
                        <a:latin typeface="+mn-lt"/>
                        <a:ea typeface="+mn-ea"/>
                        <a:cs typeface="+mn-cs"/>
                      </a:rPr>
                      <a:t>
</a:t>
                    </a:r>
                    <a:r>
                      <a:rPr lang="en-US" sz="1600" b="1" i="0" u="none" strike="noStrike" kern="1200" baseline="0">
                        <a:solidFill>
                          <a:schemeClr val="bg2">
                            <a:lumMod val="25000"/>
                          </a:schemeClr>
                        </a:solidFill>
                        <a:latin typeface="+mn-lt"/>
                        <a:ea typeface="+mn-ea"/>
                        <a:cs typeface="+mn-cs"/>
                      </a:rPr>
                      <a:t>3,78%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lang="en-US" sz="2000" b="1" i="0" u="none" strike="noStrike" kern="1200" baseline="0">
                      <a:solidFill>
                        <a:srgbClr val="469067"/>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0A1-489C-B1CF-A129530E9975}"/>
                </c:ext>
              </c:extLst>
            </c:dLbl>
            <c:dLbl>
              <c:idx val="1"/>
              <c:layout>
                <c:manualLayout>
                  <c:x val="0.19650441592886192"/>
                  <c:y val="-2.1933674023315142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fld id="{AAA4F2F1-1AFA-4A1F-A36B-9AC4301361E0}" type="CATEGORYNAME">
                      <a:rPr lang="en-US" sz="2000" b="1">
                        <a:solidFill>
                          <a:srgbClr val="00B050"/>
                        </a:solidFill>
                      </a:rPr>
                      <a:pPr>
                        <a:defRPr sz="2000"/>
                      </a:pPr>
                      <a:t>[NOM DE CATÉGORIE]</a:t>
                    </a:fld>
                    <a:r>
                      <a:rPr lang="en-US" sz="2000" b="1" baseline="0">
                        <a:solidFill>
                          <a:srgbClr val="00B050"/>
                        </a:solidFill>
                      </a:rPr>
                      <a:t>
</a:t>
                    </a:r>
                    <a:fld id="{29CE8652-CFAA-44EC-BAB3-9426169B4911}" type="PERCENTAGE">
                      <a:rPr lang="en-US" sz="1600" b="1" baseline="0"/>
                      <a:pPr>
                        <a:defRPr sz="2000"/>
                      </a:pPr>
                      <a:t>[POURCENTAGE]</a:t>
                    </a:fld>
                    <a:endParaRPr lang="en-US" sz="2000" b="1" baseline="0">
                      <a:solidFill>
                        <a:srgbClr val="00B05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0A1-489C-B1CF-A129530E9975}"/>
                </c:ext>
              </c:extLst>
            </c:dLbl>
            <c:dLbl>
              <c:idx val="2"/>
              <c:layout>
                <c:manualLayout>
                  <c:x val="-0.19918144611186905"/>
                  <c:y val="6.5800887550506615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fld id="{B6E06C69-1837-4550-93F7-2E1DD6DFC15B}" type="CATEGORYNAME">
                      <a:rPr lang="en-US" sz="2000" b="1" i="0" u="none" strike="noStrike" kern="1200" baseline="0">
                        <a:solidFill>
                          <a:srgbClr val="33CC33"/>
                        </a:solidFill>
                        <a:latin typeface="+mn-lt"/>
                        <a:ea typeface="+mn-ea"/>
                        <a:cs typeface="+mn-cs"/>
                      </a:rPr>
                      <a:pPr>
                        <a:defRPr sz="2000"/>
                      </a:pPr>
                      <a:t>[NOM DE CATÉGORIE]</a:t>
                    </a:fld>
                    <a:r>
                      <a:rPr lang="en-US" sz="2000" b="1" baseline="0">
                        <a:solidFill>
                          <a:srgbClr val="00B050"/>
                        </a:solidFill>
                      </a:rPr>
                      <a:t>
</a:t>
                    </a:r>
                    <a:fld id="{12E70CAC-EFE7-4643-9477-B1C700F4D5C8}" type="PERCENTAGE">
                      <a:rPr lang="en-US" sz="1600" b="1" baseline="0"/>
                      <a:pPr>
                        <a:defRPr sz="2000"/>
                      </a:pPr>
                      <a:t>[POURCENTAGE]</a:t>
                    </a:fld>
                    <a:endParaRPr lang="en-US" sz="2000" b="1" baseline="0">
                      <a:solidFill>
                        <a:srgbClr val="00B05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0A1-489C-B1CF-A129530E9975}"/>
                </c:ext>
              </c:extLst>
            </c:dLbl>
            <c:dLbl>
              <c:idx val="3"/>
              <c:layout>
                <c:manualLayout>
                  <c:x val="-0.23010459299681674"/>
                  <c:y val="4.1873292077595117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fld id="{8EFB99C8-87A6-4ED4-8ACB-B929784B6E5F}" type="CATEGORYNAME">
                      <a:rPr lang="en-US" sz="2000" b="1">
                        <a:solidFill>
                          <a:srgbClr val="7030A0"/>
                        </a:solidFill>
                      </a:rPr>
                      <a:pPr>
                        <a:defRPr sz="2000"/>
                      </a:pPr>
                      <a:t>[NOM DE CATÉGORIE]</a:t>
                    </a:fld>
                    <a:r>
                      <a:rPr lang="en-US" sz="2000" b="1" baseline="0">
                        <a:solidFill>
                          <a:srgbClr val="7030A0"/>
                        </a:solidFill>
                      </a:rPr>
                      <a:t>
</a:t>
                    </a:r>
                    <a:fld id="{DFF271E9-E63A-4CF8-A3FF-3C45A1865181}" type="PERCENTAGE">
                      <a:rPr lang="en-US" sz="1600" b="1" baseline="0"/>
                      <a:pPr>
                        <a:defRPr sz="2000"/>
                      </a:pPr>
                      <a:t>[POURCENTAGE]</a:t>
                    </a:fld>
                    <a:endParaRPr lang="en-US" sz="2000" b="1" baseline="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70A1-489C-B1CF-A129530E9975}"/>
                </c:ext>
              </c:extLst>
            </c:dLbl>
            <c:dLbl>
              <c:idx val="4"/>
              <c:layout>
                <c:manualLayout>
                  <c:x val="-0.29104138244656663"/>
                  <c:y val="-3.3897426919957993E-2"/>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fld id="{0CD378AC-E403-4F71-9BA3-E9A926C3688C}" type="CATEGORYNAME">
                      <a:rPr lang="en-US" sz="2000" b="1">
                        <a:solidFill>
                          <a:srgbClr val="FFCCFF"/>
                        </a:solidFill>
                      </a:rPr>
                      <a:pPr>
                        <a:defRPr sz="2000"/>
                      </a:pPr>
                      <a:t>[NOM DE CATÉGORIE]</a:t>
                    </a:fld>
                    <a:r>
                      <a:rPr lang="en-US" sz="2000" b="1" baseline="0">
                        <a:solidFill>
                          <a:srgbClr val="FFCCFF"/>
                        </a:solidFill>
                      </a:rPr>
                      <a:t>
</a:t>
                    </a:r>
                    <a:fld id="{D00977FE-AF50-4A47-AB8F-039A575AE535}" type="PERCENTAGE">
                      <a:rPr lang="en-US" sz="1600" b="1" baseline="0"/>
                      <a:pPr>
                        <a:defRPr sz="2000"/>
                      </a:pPr>
                      <a:t>[POURCENTAGE]</a:t>
                    </a:fld>
                    <a:endParaRPr lang="en-US" sz="2000" b="1" baseline="0">
                      <a:solidFill>
                        <a:srgbClr val="FFCCFF"/>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70A1-489C-B1CF-A129530E9975}"/>
                </c:ext>
              </c:extLst>
            </c:dLbl>
            <c:dLbl>
              <c:idx val="5"/>
              <c:layout>
                <c:manualLayout>
                  <c:x val="-0.19918144611186903"/>
                  <c:y val="-0.1834448986256548"/>
                </c:manualLayout>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fld id="{D4C61248-BDFE-44B2-A43D-BD622F938AAD}" type="CATEGORYNAME">
                      <a:rPr lang="en-US" sz="2000" b="1">
                        <a:solidFill>
                          <a:srgbClr val="E67AE6"/>
                        </a:solidFill>
                      </a:rPr>
                      <a:pPr>
                        <a:defRPr sz="2000"/>
                      </a:pPr>
                      <a:t>[NOM DE CATÉGORIE]</a:t>
                    </a:fld>
                    <a:r>
                      <a:rPr lang="en-US" sz="2000" b="1" baseline="0">
                        <a:solidFill>
                          <a:srgbClr val="E67AE6"/>
                        </a:solidFill>
                      </a:rPr>
                      <a:t>
</a:t>
                    </a:r>
                    <a:fld id="{A6ABDA4E-02D9-4AC3-83C4-4D967F8ED221}" type="PERCENTAGE">
                      <a:rPr lang="en-US" sz="1600" b="1" baseline="0"/>
                      <a:pPr>
                        <a:defRPr sz="2000"/>
                      </a:pPr>
                      <a:t>[POURCENTAGE]</a:t>
                    </a:fld>
                    <a:endParaRPr lang="en-US" sz="2000" b="1" baseline="0">
                      <a:solidFill>
                        <a:srgbClr val="E67AE6"/>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70A1-489C-B1CF-A129530E99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'[35]Allocation OD 2021'!$C$16:$C$21</c:f>
              <c:strCache>
                <c:ptCount val="6"/>
                <c:pt idx="0">
                  <c:v>Infrastructures de production d'énergie verte</c:v>
                </c:pt>
                <c:pt idx="1">
                  <c:v>Immobilier vert</c:v>
                </c:pt>
                <c:pt idx="2">
                  <c:v>Transport et mobilité durable</c:v>
                </c:pt>
                <c:pt idx="3">
                  <c:v>Infrastructures numériques</c:v>
                </c:pt>
                <c:pt idx="4">
                  <c:v>Economie Sociale et Solidaire</c:v>
                </c:pt>
                <c:pt idx="5">
                  <c:v>Santé et médico-social</c:v>
                </c:pt>
              </c:strCache>
              <c:extLst xmlns:c15="http://schemas.microsoft.com/office/drawing/2012/chart"/>
            </c:strRef>
          </c:cat>
          <c:val>
            <c:numRef>
              <c:f>'[35]Allocation OD 2021'!$G$16:$G$21</c:f>
              <c:numCache>
                <c:formatCode>General</c:formatCode>
                <c:ptCount val="6"/>
                <c:pt idx="0">
                  <c:v>20518276.219999999</c:v>
                </c:pt>
                <c:pt idx="1">
                  <c:v>288674108.42900002</c:v>
                </c:pt>
                <c:pt idx="2">
                  <c:v>9616369.2600000016</c:v>
                </c:pt>
                <c:pt idx="3">
                  <c:v>201805089</c:v>
                </c:pt>
                <c:pt idx="4">
                  <c:v>2092868.48</c:v>
                </c:pt>
                <c:pt idx="5">
                  <c:v>19331671</c:v>
                </c:pt>
              </c:numCache>
            </c:numRef>
          </c:val>
          <c:extLst xmlns:c15="http://schemas.microsoft.com/office/drawing/2012/chart">
            <c:ext xmlns:c16="http://schemas.microsoft.com/office/drawing/2014/chart" uri="{C3380CC4-5D6E-409C-BE32-E72D297353CC}">
              <c16:uniqueId val="{0000000C-70A1-489C-B1CF-A129530E9975}"/>
            </c:ext>
          </c:extLst>
        </c:ser>
        <c:dLbls>
          <c:showLegendKey val="0"/>
          <c:showVal val="1"/>
          <c:showCatName val="0"/>
          <c:showSerName val="0"/>
          <c:showPercent val="0"/>
          <c:showBubbleSize val="0"/>
          <c:showLeaderLines val="1"/>
        </c:dLbls>
        <c:firstSliceAng val="0"/>
        <c:holeSize val="51"/>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47624499858719"/>
          <c:y val="0.18851904712811063"/>
          <c:w val="0.34742929692959973"/>
          <c:h val="0.64495324491282691"/>
        </c:manualLayout>
      </c:layout>
      <c:doughnutChart>
        <c:varyColors val="1"/>
        <c:ser>
          <c:idx val="2"/>
          <c:order val="1"/>
          <c:tx>
            <c:strRef>
              <c:f>'[35]Allocation OD 2020'!$G$15</c:f>
              <c:strCache>
                <c:ptCount val="1"/>
                <c:pt idx="0">
                  <c:v>Montants
investis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47-44B4-92F2-258CAEE0728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BD47-44B4-92F2-258CAEE0728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BD47-44B4-92F2-258CAEE0728B}"/>
              </c:ext>
            </c:extLst>
          </c:dPt>
          <c:dPt>
            <c:idx val="3"/>
            <c:bubble3D val="0"/>
            <c:spPr>
              <a:solidFill>
                <a:srgbClr val="BEE3A7"/>
              </a:solidFill>
              <a:ln w="19050">
                <a:solidFill>
                  <a:schemeClr val="lt1"/>
                </a:solidFill>
              </a:ln>
              <a:effectLst/>
            </c:spPr>
            <c:extLst>
              <c:ext xmlns:c16="http://schemas.microsoft.com/office/drawing/2014/chart" uri="{C3380CC4-5D6E-409C-BE32-E72D297353CC}">
                <c16:uniqueId val="{00000007-BD47-44B4-92F2-258CAEE0728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BD47-44B4-92F2-258CAEE0728B}"/>
              </c:ext>
            </c:extLst>
          </c:dPt>
          <c:dPt>
            <c:idx val="5"/>
            <c:bubble3D val="0"/>
            <c:spPr>
              <a:solidFill>
                <a:srgbClr val="E67AE6"/>
              </a:solidFill>
              <a:ln w="19050">
                <a:solidFill>
                  <a:schemeClr val="lt1"/>
                </a:solidFill>
              </a:ln>
              <a:effectLst/>
            </c:spPr>
            <c:extLst>
              <c:ext xmlns:c16="http://schemas.microsoft.com/office/drawing/2014/chart" uri="{C3380CC4-5D6E-409C-BE32-E72D297353CC}">
                <c16:uniqueId val="{0000000B-BD47-44B4-92F2-258CAEE0728B}"/>
              </c:ext>
            </c:extLst>
          </c:dPt>
          <c:dLbls>
            <c:dLbl>
              <c:idx val="0"/>
              <c:layout>
                <c:manualLayout>
                  <c:x val="0.26689297751835167"/>
                  <c:y val="-2.8489584004536272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63C560A6-B827-4EC6-AAB6-63021A93A7CC}" type="CATEGORYNAME">
                      <a:rPr lang="en-US" sz="2000" b="1" i="0">
                        <a:solidFill>
                          <a:srgbClr val="469067"/>
                        </a:solidFill>
                      </a:rPr>
                      <a:pPr>
                        <a:defRPr sz="2000"/>
                      </a:pPr>
                      <a:t>[NOM DE CATÉGORIE]</a:t>
                    </a:fld>
                    <a:r>
                      <a:rPr lang="en-US" sz="2000" b="1" i="0" baseline="0">
                        <a:solidFill>
                          <a:sysClr val="windowText" lastClr="000000"/>
                        </a:solidFill>
                      </a:rPr>
                      <a:t>
</a:t>
                    </a:r>
                    <a:fld id="{A60F6745-5218-4272-81E4-496672955AAF}" type="PERCENTAGE">
                      <a:rPr lang="en-US" sz="1600" b="1" i="0" baseline="0">
                        <a:solidFill>
                          <a:sysClr val="windowText" lastClr="000000"/>
                        </a:solidFill>
                      </a:rPr>
                      <a:pPr>
                        <a:defRPr sz="2000"/>
                      </a:pPr>
                      <a:t>[POURCENTAGE]</a:t>
                    </a:fld>
                    <a:endParaRPr lang="en-US" sz="2000" b="1" i="0"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7660176245117502"/>
                      <c:h val="0.17492541593102826"/>
                    </c:manualLayout>
                  </c15:layout>
                  <c15:dlblFieldTable/>
                  <c15:showDataLabelsRange val="0"/>
                </c:ext>
                <c:ext xmlns:c16="http://schemas.microsoft.com/office/drawing/2014/chart" uri="{C3380CC4-5D6E-409C-BE32-E72D297353CC}">
                  <c16:uniqueId val="{00000001-BD47-44B4-92F2-258CAEE0728B}"/>
                </c:ext>
              </c:extLst>
            </c:dLbl>
            <c:dLbl>
              <c:idx val="1"/>
              <c:layout>
                <c:manualLayout>
                  <c:x val="0.20288585371558515"/>
                  <c:y val="0.23113588134825941"/>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51AABD02-821A-46DC-A298-40B2069BDD3E}" type="CATEGORYNAME">
                      <a:rPr lang="en-US" sz="2000" b="1" i="0">
                        <a:solidFill>
                          <a:srgbClr val="00B050"/>
                        </a:solidFill>
                      </a:rPr>
                      <a:pPr>
                        <a:defRPr sz="2000"/>
                      </a:pPr>
                      <a:t>[NOM DE CATÉGORIE]</a:t>
                    </a:fld>
                    <a:r>
                      <a:rPr lang="en-US" sz="2000" baseline="0"/>
                      <a:t>
</a:t>
                    </a:r>
                    <a:fld id="{93E820FA-D7E2-4A7B-A87E-3D45424FF790}" type="PERCENTAGE">
                      <a:rPr lang="en-US" sz="1600" b="1" baseline="0">
                        <a:solidFill>
                          <a:sysClr val="windowText" lastClr="000000"/>
                        </a:solidFill>
                      </a:rPr>
                      <a:pPr>
                        <a:defRPr sz="2000"/>
                      </a:pPr>
                      <a:t>[POURCENTAGE]</a:t>
                    </a:fld>
                    <a:endParaRPr lang="en-US" sz="2000" baseline="0"/>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726194483172782"/>
                      <c:h val="0.16989290984006178"/>
                    </c:manualLayout>
                  </c15:layout>
                  <c15:dlblFieldTable/>
                  <c15:showDataLabelsRange val="0"/>
                </c:ext>
                <c:ext xmlns:c16="http://schemas.microsoft.com/office/drawing/2014/chart" uri="{C3380CC4-5D6E-409C-BE32-E72D297353CC}">
                  <c16:uniqueId val="{00000003-BD47-44B4-92F2-258CAEE0728B}"/>
                </c:ext>
              </c:extLst>
            </c:dLbl>
            <c:dLbl>
              <c:idx val="2"/>
              <c:layout>
                <c:manualLayout>
                  <c:x val="-0.29774918243520199"/>
                  <c:y val="0.2214678885781666"/>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8B6C3BAE-83BC-4260-8463-0816C40369B5}" type="CATEGORYNAME">
                      <a:rPr lang="en-US" sz="2000" b="1">
                        <a:solidFill>
                          <a:srgbClr val="33CC33"/>
                        </a:solidFill>
                      </a:rPr>
                      <a:pPr>
                        <a:defRPr sz="2000"/>
                      </a:pPr>
                      <a:t>[NOM DE CATÉGORIE]</a:t>
                    </a:fld>
                    <a:r>
                      <a:rPr lang="en-US" sz="2000" baseline="0"/>
                      <a:t>
</a:t>
                    </a:r>
                    <a:fld id="{A9965814-B783-454D-A92E-2483143F58EB}" type="PERCENTAGE">
                      <a:rPr lang="en-US" sz="1600" b="1" baseline="0">
                        <a:solidFill>
                          <a:sysClr val="windowText" lastClr="000000"/>
                        </a:solidFill>
                      </a:rPr>
                      <a:pPr>
                        <a:defRPr sz="2000"/>
                      </a:pPr>
                      <a:t>[POURCENTAGE]</a:t>
                    </a:fld>
                    <a:endParaRPr lang="en-US" sz="2000" baseline="0"/>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9525645478510609"/>
                      <c:h val="0.16641816049589545"/>
                    </c:manualLayout>
                  </c15:layout>
                  <c15:dlblFieldTable/>
                  <c15:showDataLabelsRange val="0"/>
                </c:ext>
                <c:ext xmlns:c16="http://schemas.microsoft.com/office/drawing/2014/chart" uri="{C3380CC4-5D6E-409C-BE32-E72D297353CC}">
                  <c16:uniqueId val="{00000005-BD47-44B4-92F2-258CAEE0728B}"/>
                </c:ext>
              </c:extLst>
            </c:dLbl>
            <c:dLbl>
              <c:idx val="3"/>
              <c:layout>
                <c:manualLayout>
                  <c:x val="-0.26956307138301938"/>
                  <c:y val="2.5717850718092669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5CC4F332-CE6F-43EF-A463-ED35BAC15340}" type="CATEGORYNAME">
                      <a:rPr lang="en-US" sz="2000" b="1">
                        <a:solidFill>
                          <a:srgbClr val="BEE3A7"/>
                        </a:solidFill>
                      </a:rPr>
                      <a:pPr>
                        <a:defRPr sz="2000"/>
                      </a:pPr>
                      <a:t>[NOM DE CATÉGORIE]</a:t>
                    </a:fld>
                    <a:r>
                      <a:rPr lang="en-US" sz="2000" b="1" baseline="0">
                        <a:solidFill>
                          <a:sysClr val="windowText" lastClr="000000"/>
                        </a:solidFill>
                      </a:rPr>
                      <a:t>
</a:t>
                    </a:r>
                    <a:fld id="{A264DC75-B022-4F93-9E89-311321251A8E}" type="PERCENTAGE">
                      <a:rPr lang="en-US" sz="1600" b="1" baseline="0">
                        <a:solidFill>
                          <a:sysClr val="windowText" lastClr="000000"/>
                        </a:solidFill>
                      </a:rPr>
                      <a:pPr>
                        <a:defRPr sz="2000"/>
                      </a:pPr>
                      <a:t>[POURCENTAGE]</a:t>
                    </a:fld>
                    <a:endParaRPr lang="en-US" sz="2000" b="1"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9825914565290429"/>
                      <c:h val="0.18811745299431679"/>
                    </c:manualLayout>
                  </c15:layout>
                  <c15:dlblFieldTable/>
                  <c15:showDataLabelsRange val="0"/>
                </c:ext>
                <c:ext xmlns:c16="http://schemas.microsoft.com/office/drawing/2014/chart" uri="{C3380CC4-5D6E-409C-BE32-E72D297353CC}">
                  <c16:uniqueId val="{00000007-BD47-44B4-92F2-258CAEE0728B}"/>
                </c:ext>
              </c:extLst>
            </c:dLbl>
            <c:dLbl>
              <c:idx val="4"/>
              <c:layout>
                <c:manualLayout>
                  <c:x val="-0.23535227847449375"/>
                  <c:y val="-0.16341280912921891"/>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1494A51E-EA1A-497E-9FE8-38A092B66AD5}" type="CATEGORYNAME">
                      <a:rPr lang="en-US" sz="2000" b="1">
                        <a:solidFill>
                          <a:srgbClr val="7030A0"/>
                        </a:solidFill>
                      </a:rPr>
                      <a:pPr>
                        <a:defRPr sz="2000"/>
                      </a:pPr>
                      <a:t>[NOM DE CATÉGORIE]</a:t>
                    </a:fld>
                    <a:r>
                      <a:rPr lang="en-US" sz="2000" b="1" baseline="0">
                        <a:solidFill>
                          <a:sysClr val="windowText" lastClr="000000"/>
                        </a:solidFill>
                      </a:rPr>
                      <a:t>
</a:t>
                    </a:r>
                    <a:fld id="{705D619A-8F99-4B70-B4FF-018CBC548476}" type="PERCENTAGE">
                      <a:rPr lang="en-US" sz="1600" b="1" baseline="0">
                        <a:solidFill>
                          <a:sysClr val="windowText" lastClr="000000"/>
                        </a:solidFill>
                      </a:rPr>
                      <a:pPr>
                        <a:defRPr sz="2000"/>
                      </a:pPr>
                      <a:t>[POURCENTAGE]</a:t>
                    </a:fld>
                    <a:endParaRPr lang="en-US" sz="2000" b="1" baseline="0">
                      <a:solidFill>
                        <a:sysClr val="windowText" lastClr="000000"/>
                      </a:solidFill>
                    </a:endParaRPr>
                  </a:p>
                </c:rich>
              </c:tx>
              <c:numFmt formatCode="0.00%" sourceLinked="0"/>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8717295692955858"/>
                      <c:h val="0.16323198706135542"/>
                    </c:manualLayout>
                  </c15:layout>
                  <c15:dlblFieldTable/>
                  <c15:showDataLabelsRange val="0"/>
                </c:ext>
                <c:ext xmlns:c16="http://schemas.microsoft.com/office/drawing/2014/chart" uri="{C3380CC4-5D6E-409C-BE32-E72D297353CC}">
                  <c16:uniqueId val="{00000009-BD47-44B4-92F2-258CAEE0728B}"/>
                </c:ext>
              </c:extLst>
            </c:dLbl>
            <c:dLbl>
              <c:idx val="5"/>
              <c:layout>
                <c:manualLayout>
                  <c:x val="0.11975224486236356"/>
                  <c:y val="-0.19941482304961489"/>
                </c:manualLayout>
              </c:layout>
              <c:tx>
                <c:rich>
                  <a:bodyPr rot="0" spcFirstLastPara="1" vertOverflow="clip" horzOverflow="clip" vert="horz" wrap="square" lIns="38100" tIns="19050" rIns="38100" bIns="19050" anchor="ctr" anchorCtr="1">
                    <a:spAutoFit/>
                  </a:bodyPr>
                  <a:lstStyle/>
                  <a:p>
                    <a:pPr>
                      <a:defRPr sz="1600" b="1" i="0" u="none" strike="noStrike" kern="1200" baseline="0">
                        <a:solidFill>
                          <a:schemeClr val="dk1">
                            <a:lumMod val="65000"/>
                            <a:lumOff val="35000"/>
                          </a:schemeClr>
                        </a:solidFill>
                        <a:latin typeface="+mn-lt"/>
                        <a:ea typeface="+mn-ea"/>
                        <a:cs typeface="+mn-cs"/>
                      </a:defRPr>
                    </a:pPr>
                    <a:fld id="{1AFD7933-4398-4B1D-B805-D74ABEA7FEBD}" type="CATEGORYNAME">
                      <a:rPr lang="en-US" sz="2000" b="1">
                        <a:solidFill>
                          <a:srgbClr val="E67AE6"/>
                        </a:solidFill>
                      </a:rPr>
                      <a:pPr>
                        <a:defRPr sz="1600" b="1"/>
                      </a:pPr>
                      <a:t>[NOM DE CATÉGORIE]</a:t>
                    </a:fld>
                    <a:r>
                      <a:rPr lang="en-US" sz="1600" b="1" baseline="0"/>
                      <a:t> </a:t>
                    </a:r>
                    <a:fld id="{D08723B7-C269-4E34-A7C3-B8CF24777451}" type="PERCENTAGE">
                      <a:rPr lang="en-US" sz="1600" b="1" baseline="0"/>
                      <a:pPr>
                        <a:defRPr sz="1600" b="1"/>
                      </a:pPr>
                      <a:t>[POURCENTAGE]</a:t>
                    </a:fld>
                    <a:endParaRPr lang="en-US" sz="1600" b="1" baseline="0"/>
                  </a:p>
                </c:rich>
              </c:tx>
              <c:numFmt formatCode="0.00%" sourceLinked="0"/>
              <c:spPr>
                <a:xfrm>
                  <a:off x="6271359" y="75156"/>
                  <a:ext cx="2579255" cy="772698"/>
                </a:xfrm>
                <a:solidFill>
                  <a:sysClr val="window" lastClr="FFFFFF"/>
                </a:solidFill>
                <a:ln w="9525" cap="flat" cmpd="sng" algn="ctr">
                  <a:solidFill>
                    <a:sysClr val="window" lastClr="FFFFFF"/>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1600" b="1"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gd name="adj1" fmla="val -14903"/>
                        <a:gd name="adj2" fmla="val 36397"/>
                      </a:avLst>
                    </a:prstGeom>
                    <a:noFill/>
                    <a:ln>
                      <a:noFill/>
                    </a:ln>
                  </c15:spPr>
                  <c15:layout>
                    <c:manualLayout>
                      <c:w val="0.20963142895899881"/>
                      <c:h val="0.11864735219330033"/>
                    </c:manualLayout>
                  </c15:layout>
                  <c15:dlblFieldTable/>
                  <c15:showDataLabelsRange val="0"/>
                </c:ext>
                <c:ext xmlns:c16="http://schemas.microsoft.com/office/drawing/2014/chart" uri="{C3380CC4-5D6E-409C-BE32-E72D297353CC}">
                  <c16:uniqueId val="{0000000B-BD47-44B4-92F2-258CAEE0728B}"/>
                </c:ext>
              </c:extLst>
            </c:dLbl>
            <c:numFmt formatCode="0.00%" sourceLinked="0"/>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'[35]Allocation OD 2020'!$C$16:$C$21</c:f>
              <c:strCache>
                <c:ptCount val="6"/>
                <c:pt idx="0">
                  <c:v>Infrastructures de production d'énergie verte</c:v>
                </c:pt>
                <c:pt idx="1">
                  <c:v>Immobilier vert </c:v>
                </c:pt>
                <c:pt idx="2">
                  <c:v>Transport et mobilité durable</c:v>
                </c:pt>
                <c:pt idx="3">
                  <c:v>Infrastructures numériques (Data center vert)</c:v>
                </c:pt>
                <c:pt idx="4">
                  <c:v>Infrastructures numériques (Accès au numérique)</c:v>
                </c:pt>
                <c:pt idx="5">
                  <c:v>Santé et médico-social</c:v>
                </c:pt>
              </c:strCache>
            </c:strRef>
          </c:cat>
          <c:val>
            <c:numRef>
              <c:f>'[35]Allocation OD 2020'!$G$16:$G$21</c:f>
              <c:numCache>
                <c:formatCode>General</c:formatCode>
                <c:ptCount val="6"/>
                <c:pt idx="0">
                  <c:v>44557188</c:v>
                </c:pt>
                <c:pt idx="1">
                  <c:v>388387458.00823331</c:v>
                </c:pt>
                <c:pt idx="2">
                  <c:v>33962301.125533901</c:v>
                </c:pt>
                <c:pt idx="3">
                  <c:v>12074700</c:v>
                </c:pt>
                <c:pt idx="4">
                  <c:v>41267181.899999999</c:v>
                </c:pt>
                <c:pt idx="5">
                  <c:v>16201850</c:v>
                </c:pt>
              </c:numCache>
            </c:numRef>
          </c:val>
          <c:extLst>
            <c:ext xmlns:c16="http://schemas.microsoft.com/office/drawing/2014/chart" uri="{C3380CC4-5D6E-409C-BE32-E72D297353CC}">
              <c16:uniqueId val="{0000000C-BD47-44B4-92F2-258CAEE0728B}"/>
            </c:ext>
          </c:extLst>
        </c:ser>
        <c:dLbls>
          <c:showLegendKey val="0"/>
          <c:showVal val="1"/>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E-BD47-44B4-92F2-258CAEE072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D47-44B4-92F2-258CAEE0728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D47-44B4-92F2-258CAEE0728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D47-44B4-92F2-258CAEE0728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D47-44B4-92F2-258CAEE0728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D47-44B4-92F2-258CAEE0728B}"/>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1A-BD47-44B4-92F2-258CAEE0728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C-BD47-44B4-92F2-258CAEE072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E-BD47-44B4-92F2-258CAEE072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0-BD47-44B4-92F2-258CAEE072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2-BD47-44B4-92F2-258CAEE072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4-BD47-44B4-92F2-258CAEE0728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6-BD47-44B4-92F2-258CAEE0728B}"/>
                    </c:ext>
                  </c:extLst>
                </c:dPt>
                <c:dPt>
                  <c:idx val="13"/>
                  <c:bubble3D val="0"/>
                  <c:spPr>
                    <a:solidFill>
                      <a:srgbClr val="33CC33"/>
                    </a:solidFill>
                    <a:ln w="19050">
                      <a:solidFill>
                        <a:schemeClr val="lt1"/>
                      </a:solidFill>
                    </a:ln>
                    <a:effectLst/>
                  </c:spPr>
                  <c:extLst>
                    <c:ext xmlns:c16="http://schemas.microsoft.com/office/drawing/2014/chart" uri="{C3380CC4-5D6E-409C-BE32-E72D297353CC}">
                      <c16:uniqueId val="{00000028-BD47-44B4-92F2-258CAEE0728B}"/>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2A-BD47-44B4-92F2-258CAEE0728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C-BD47-44B4-92F2-258CAEE0728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E-BD47-44B4-92F2-258CAEE0728B}"/>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30-BD47-44B4-92F2-258CAEE0728B}"/>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32-BD47-44B4-92F2-258CAEE0728B}"/>
                    </c:ext>
                  </c:extLst>
                </c:dPt>
                <c:dPt>
                  <c:idx val="19"/>
                  <c:bubble3D val="0"/>
                  <c:spPr>
                    <a:solidFill>
                      <a:srgbClr val="92D050"/>
                    </a:solidFill>
                    <a:ln w="19050">
                      <a:solidFill>
                        <a:schemeClr val="lt1"/>
                      </a:solidFill>
                    </a:ln>
                    <a:effectLst/>
                  </c:spPr>
                  <c:extLst>
                    <c:ext xmlns:c16="http://schemas.microsoft.com/office/drawing/2014/chart" uri="{C3380CC4-5D6E-409C-BE32-E72D297353CC}">
                      <c16:uniqueId val="{00000034-BD47-44B4-92F2-258CAEE0728B}"/>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6-BD47-44B4-92F2-258CAEE0728B}"/>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38-BD47-44B4-92F2-258CAEE0728B}"/>
                    </c:ext>
                  </c:extLst>
                </c:dPt>
                <c:dPt>
                  <c:idx val="22"/>
                  <c:bubble3D val="0"/>
                  <c:spPr>
                    <a:solidFill>
                      <a:srgbClr val="B4F991"/>
                    </a:solidFill>
                    <a:ln w="19050">
                      <a:solidFill>
                        <a:schemeClr val="lt1"/>
                      </a:solidFill>
                    </a:ln>
                    <a:effectLst/>
                  </c:spPr>
                  <c:extLst>
                    <c:ext xmlns:c16="http://schemas.microsoft.com/office/drawing/2014/chart" uri="{C3380CC4-5D6E-409C-BE32-E72D297353CC}">
                      <c16:uniqueId val="{0000003A-BD47-44B4-92F2-258CAEE0728B}"/>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3C-BD47-44B4-92F2-258CAEE0728B}"/>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E-BD47-44B4-92F2-258CAEE0728B}"/>
                    </c:ext>
                  </c:extLst>
                </c:dPt>
                <c:dPt>
                  <c:idx val="25"/>
                  <c:bubble3D val="0"/>
                  <c:spPr>
                    <a:solidFill>
                      <a:srgbClr val="BEE3A7"/>
                    </a:solidFill>
                    <a:ln w="19050">
                      <a:solidFill>
                        <a:schemeClr val="lt1"/>
                      </a:solidFill>
                    </a:ln>
                    <a:effectLst/>
                  </c:spPr>
                  <c:extLst>
                    <c:ext xmlns:c16="http://schemas.microsoft.com/office/drawing/2014/chart" uri="{C3380CC4-5D6E-409C-BE32-E72D297353CC}">
                      <c16:uniqueId val="{00000040-BD47-44B4-92F2-258CAEE0728B}"/>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42-BD47-44B4-92F2-258CAEE0728B}"/>
                    </c:ext>
                  </c:extLst>
                </c:dPt>
                <c:dPt>
                  <c:idx val="27"/>
                  <c:bubble3D val="0"/>
                  <c:spPr>
                    <a:solidFill>
                      <a:srgbClr val="7030A0"/>
                    </a:solidFill>
                    <a:ln w="19050">
                      <a:solidFill>
                        <a:schemeClr val="lt1"/>
                      </a:solidFill>
                    </a:ln>
                    <a:effectLst/>
                  </c:spPr>
                  <c:extLst>
                    <c:ext xmlns:c16="http://schemas.microsoft.com/office/drawing/2014/chart" uri="{C3380CC4-5D6E-409C-BE32-E72D297353CC}">
                      <c16:uniqueId val="{00000044-BD47-44B4-92F2-258CAEE0728B}"/>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6-BD47-44B4-92F2-258CAEE0728B}"/>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48-BD47-44B4-92F2-258CAEE0728B}"/>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A-BD47-44B4-92F2-258CAEE0728B}"/>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4C-BD47-44B4-92F2-258CAEE0728B}"/>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E-BD47-44B4-92F2-258CAEE0728B}"/>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0-BD47-44B4-92F2-258CAEE0728B}"/>
                    </c:ext>
                  </c:extLst>
                </c:dPt>
                <c:dPt>
                  <c:idx val="34"/>
                  <c:bubble3D val="0"/>
                  <c:spPr>
                    <a:solidFill>
                      <a:srgbClr val="990099"/>
                    </a:solidFill>
                    <a:ln w="19050">
                      <a:solidFill>
                        <a:schemeClr val="lt1"/>
                      </a:solidFill>
                    </a:ln>
                    <a:effectLst/>
                  </c:spPr>
                  <c:extLst>
                    <c:ext xmlns:c16="http://schemas.microsoft.com/office/drawing/2014/chart" uri="{C3380CC4-5D6E-409C-BE32-E72D297353CC}">
                      <c16:uniqueId val="{00000052-BD47-44B4-92F2-258CAEE0728B}"/>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4-BD47-44B4-92F2-258CAEE0728B}"/>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6-BD47-44B4-92F2-258CAEE0728B}"/>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58-BD47-44B4-92F2-258CAEE0728B}"/>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A-BD47-44B4-92F2-258CAEE0728B}"/>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5C-BD47-44B4-92F2-258CAEE0728B}"/>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E-BD47-44B4-92F2-258CAEE0728B}"/>
                    </c:ext>
                  </c:extLst>
                </c:dPt>
                <c:dPt>
                  <c:idx val="41"/>
                  <c:bubble3D val="0"/>
                  <c:spPr>
                    <a:solidFill>
                      <a:srgbClr val="FFCCFF"/>
                    </a:solidFill>
                    <a:ln w="19050">
                      <a:solidFill>
                        <a:schemeClr val="lt1"/>
                      </a:solidFill>
                    </a:ln>
                    <a:effectLst/>
                  </c:spPr>
                  <c:extLst>
                    <c:ext xmlns:c16="http://schemas.microsoft.com/office/drawing/2014/chart" uri="{C3380CC4-5D6E-409C-BE32-E72D297353CC}">
                      <c16:uniqueId val="{00000060-BD47-44B4-92F2-258CAEE0728B}"/>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2-BD47-44B4-92F2-258CAEE0728B}"/>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64-BD47-44B4-92F2-258CAEE0728B}"/>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6-BD47-44B4-92F2-258CAEE0728B}"/>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68-BD47-44B4-92F2-258CAEE0728B}"/>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A-BD47-44B4-92F2-258CAEE0728B}"/>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6C-BD47-44B4-92F2-258CAEE0728B}"/>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E-BD47-44B4-92F2-258CAEE0728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0E-BD47-44B4-92F2-258CAEE0728B}"/>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A-BD47-44B4-92F2-258CAEE0728B}"/>
                      </c:ext>
                    </c:extLst>
                  </c:dLbl>
                  <c:dLbl>
                    <c:idx val="1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8-BD47-44B4-92F2-258CAEE0728B}"/>
                      </c:ext>
                    </c:extLst>
                  </c:dLbl>
                  <c:dLbl>
                    <c:idx val="1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34-BD47-44B4-92F2-258CAEE0728B}"/>
                      </c:ext>
                    </c:extLst>
                  </c:dLbl>
                  <c:dLbl>
                    <c:idx val="2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A-BD47-44B4-92F2-258CAEE0728B}"/>
                      </c:ext>
                    </c:extLst>
                  </c:dLbl>
                  <c:dLbl>
                    <c:idx val="2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40-BD47-44B4-92F2-258CAEE0728B}"/>
                      </c:ext>
                    </c:extLst>
                  </c:dLbl>
                  <c:dLbl>
                    <c:idx val="2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44-BD47-44B4-92F2-258CAEE0728B}"/>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52-BD47-44B4-92F2-258CAEE0728B}"/>
                      </c:ext>
                    </c:extLst>
                  </c:dLbl>
                  <c:dLbl>
                    <c:idx val="4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60-BD47-44B4-92F2-258CAEE0728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'[35]Allocation OD 2020'!$C$16:$C$21</c15:sqref>
                        </c15:formulaRef>
                      </c:ext>
                    </c:extLst>
                    <c:strCache>
                      <c:ptCount val="6"/>
                      <c:pt idx="0">
                        <c:v>Infrastructures de production d'énergie verte</c:v>
                      </c:pt>
                      <c:pt idx="1">
                        <c:v>Immobilier vert </c:v>
                      </c:pt>
                      <c:pt idx="2">
                        <c:v>Transport et mobilité durable</c:v>
                      </c:pt>
                      <c:pt idx="3">
                        <c:v>Infrastructures numériques (Data center vert)</c:v>
                      </c:pt>
                      <c:pt idx="4">
                        <c:v>Infrastructures numériques (Accès au numérique)</c:v>
                      </c:pt>
                      <c:pt idx="5">
                        <c:v>Santé et médico-social</c:v>
                      </c:pt>
                    </c:strCache>
                  </c:strRef>
                </c:cat>
                <c:val>
                  <c:numRef>
                    <c:extLst>
                      <c:ext uri="{02D57815-91ED-43cb-92C2-25804820EDAC}">
                        <c15:formulaRef>
                          <c15:sqref>'[35]Synthèse allocation'!$E$18:$E$66</c15:sqref>
                        </c15:formulaRef>
                      </c:ext>
                    </c:extLst>
                    <c:numCache>
                      <c:formatCode>General</c:formatCode>
                      <c:ptCount val="49"/>
                      <c:pt idx="0">
                        <c:v>16</c:v>
                      </c:pt>
                      <c:pt idx="1">
                        <c:v>2</c:v>
                      </c:pt>
                      <c:pt idx="2">
                        <c:v>7</c:v>
                      </c:pt>
                      <c:pt idx="3">
                        <c:v>3</c:v>
                      </c:pt>
                      <c:pt idx="4">
                        <c:v>2</c:v>
                      </c:pt>
                      <c:pt idx="5">
                        <c:v>2</c:v>
                      </c:pt>
                      <c:pt idx="6">
                        <c:v>27</c:v>
                      </c:pt>
                      <c:pt idx="7">
                        <c:v>6</c:v>
                      </c:pt>
                      <c:pt idx="8">
                        <c:v>5</c:v>
                      </c:pt>
                      <c:pt idx="9">
                        <c:v>3</c:v>
                      </c:pt>
                      <c:pt idx="10">
                        <c:v>4</c:v>
                      </c:pt>
                      <c:pt idx="11">
                        <c:v>3</c:v>
                      </c:pt>
                      <c:pt idx="12">
                        <c:v>6</c:v>
                      </c:pt>
                      <c:pt idx="13">
                        <c:v>18</c:v>
                      </c:pt>
                      <c:pt idx="14">
                        <c:v>2</c:v>
                      </c:pt>
                      <c:pt idx="15">
                        <c:v>4</c:v>
                      </c:pt>
                      <c:pt idx="16">
                        <c:v>5</c:v>
                      </c:pt>
                      <c:pt idx="17">
                        <c:v>2</c:v>
                      </c:pt>
                      <c:pt idx="18">
                        <c:v>5</c:v>
                      </c:pt>
                      <c:pt idx="19">
                        <c:v>2</c:v>
                      </c:pt>
                      <c:pt idx="20">
                        <c:v>1</c:v>
                      </c:pt>
                      <c:pt idx="21">
                        <c:v>1</c:v>
                      </c:pt>
                      <c:pt idx="22">
                        <c:v>4</c:v>
                      </c:pt>
                      <c:pt idx="23">
                        <c:v>3</c:v>
                      </c:pt>
                      <c:pt idx="24">
                        <c:v>1</c:v>
                      </c:pt>
                      <c:pt idx="25">
                        <c:v>1</c:v>
                      </c:pt>
                      <c:pt idx="26">
                        <c:v>1</c:v>
                      </c:pt>
                      <c:pt idx="27">
                        <c:v>21</c:v>
                      </c:pt>
                      <c:pt idx="28">
                        <c:v>3</c:v>
                      </c:pt>
                      <c:pt idx="29">
                        <c:v>7</c:v>
                      </c:pt>
                      <c:pt idx="30">
                        <c:v>6</c:v>
                      </c:pt>
                      <c:pt idx="31">
                        <c:v>3</c:v>
                      </c:pt>
                      <c:pt idx="32">
                        <c:v>1</c:v>
                      </c:pt>
                      <c:pt idx="33">
                        <c:v>1</c:v>
                      </c:pt>
                      <c:pt idx="34">
                        <c:v>4</c:v>
                      </c:pt>
                      <c:pt idx="35">
                        <c:v>2</c:v>
                      </c:pt>
                      <c:pt idx="36">
                        <c:v>2</c:v>
                      </c:pt>
                      <c:pt idx="37">
                        <c:v>2</c:v>
                      </c:pt>
                      <c:pt idx="38">
                        <c:v>2</c:v>
                      </c:pt>
                      <c:pt idx="39">
                        <c:v>13</c:v>
                      </c:pt>
                      <c:pt idx="40">
                        <c:v>3</c:v>
                      </c:pt>
                      <c:pt idx="41">
                        <c:v>3</c:v>
                      </c:pt>
                      <c:pt idx="42">
                        <c:v>3</c:v>
                      </c:pt>
                      <c:pt idx="43">
                        <c:v>1</c:v>
                      </c:pt>
                      <c:pt idx="44">
                        <c:v>1</c:v>
                      </c:pt>
                      <c:pt idx="45">
                        <c:v>2</c:v>
                      </c:pt>
                      <c:pt idx="46">
                        <c:v>4</c:v>
                      </c:pt>
                      <c:pt idx="47">
                        <c:v>2</c:v>
                      </c:pt>
                      <c:pt idx="48">
                        <c:v>1</c:v>
                      </c:pt>
                    </c:numCache>
                  </c:numRef>
                </c:val>
                <c:extLst>
                  <c:ext xmlns:c16="http://schemas.microsoft.com/office/drawing/2014/chart" uri="{C3380CC4-5D6E-409C-BE32-E72D297353CC}">
                    <c16:uniqueId val="{0000006F-BD47-44B4-92F2-258CAEE0728B}"/>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13016381681971"/>
          <c:y val="0.23449471843390779"/>
          <c:w val="0.34771098874078649"/>
          <c:h val="0.60072342364047493"/>
        </c:manualLayout>
      </c:layout>
      <c:doughnutChart>
        <c:varyColors val="1"/>
        <c:ser>
          <c:idx val="0"/>
          <c:order val="0"/>
          <c:tx>
            <c:v>2022</c:v>
          </c:tx>
          <c:explosion val="1"/>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4BA2-468F-8A9D-2A48712F057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4BA2-468F-8A9D-2A48712F057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4BA2-468F-8A9D-2A48712F057B}"/>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4BA2-468F-8A9D-2A48712F057B}"/>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4BA2-468F-8A9D-2A48712F057B}"/>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4BA2-468F-8A9D-2A48712F057B}"/>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4BA2-468F-8A9D-2A48712F057B}"/>
              </c:ext>
            </c:extLst>
          </c:dPt>
          <c:dPt>
            <c:idx val="7"/>
            <c:bubble3D val="0"/>
            <c:spPr>
              <a:solidFill>
                <a:srgbClr val="990099"/>
              </a:solidFill>
              <a:ln w="19050">
                <a:solidFill>
                  <a:schemeClr val="lt1"/>
                </a:solidFill>
              </a:ln>
              <a:effectLst/>
            </c:spPr>
            <c:extLst>
              <c:ext xmlns:c16="http://schemas.microsoft.com/office/drawing/2014/chart" uri="{C3380CC4-5D6E-409C-BE32-E72D297353CC}">
                <c16:uniqueId val="{0000000F-4BA2-468F-8A9D-2A48712F057B}"/>
              </c:ext>
            </c:extLst>
          </c:dPt>
          <c:dPt>
            <c:idx val="8"/>
            <c:bubble3D val="0"/>
            <c:spPr>
              <a:solidFill>
                <a:srgbClr val="FFCCFF"/>
              </a:solidFill>
              <a:ln w="19050">
                <a:solidFill>
                  <a:schemeClr val="lt1"/>
                </a:solidFill>
              </a:ln>
              <a:effectLst/>
            </c:spPr>
            <c:extLst>
              <c:ext xmlns:c16="http://schemas.microsoft.com/office/drawing/2014/chart" uri="{C3380CC4-5D6E-409C-BE32-E72D297353CC}">
                <c16:uniqueId val="{00000011-4BA2-468F-8A9D-2A48712F057B}"/>
              </c:ext>
            </c:extLst>
          </c:dPt>
          <c:dLbls>
            <c:dLbl>
              <c:idx val="0"/>
              <c:layout>
                <c:manualLayout>
                  <c:x val="0.24629406311847896"/>
                  <c:y val="-8.913464749376336E-4"/>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2542CE6A-AAFB-4069-893F-AFD14A64B36A}" type="CATEGORYNAME">
                      <a:rPr lang="en-US" sz="2000" b="1">
                        <a:solidFill>
                          <a:srgbClr val="469067"/>
                        </a:solidFill>
                      </a:rPr>
                      <a:pPr>
                        <a:defRPr/>
                      </a:pPr>
                      <a:t>[NOM DE CATÉGORIE]</a:t>
                    </a:fld>
                    <a:r>
                      <a:rPr lang="en-US" sz="1600" b="1" baseline="0"/>
                      <a:t>
</a:t>
                    </a:r>
                    <a:r>
                      <a:rPr lang="en-US" sz="1600" b="1" baseline="0">
                        <a:solidFill>
                          <a:schemeClr val="tx1"/>
                        </a:solidFill>
                      </a:rPr>
                      <a:t>23,17%</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86306"/>
                        <a:gd name="adj2" fmla="val 126599"/>
                      </a:avLst>
                    </a:prstGeom>
                    <a:noFill/>
                    <a:ln>
                      <a:noFill/>
                    </a:ln>
                  </c15:spPr>
                  <c15:dlblFieldTable/>
                  <c15:showDataLabelsRange val="0"/>
                </c:ext>
                <c:ext xmlns:c16="http://schemas.microsoft.com/office/drawing/2014/chart" uri="{C3380CC4-5D6E-409C-BE32-E72D297353CC}">
                  <c16:uniqueId val="{00000001-4BA2-468F-8A9D-2A48712F057B}"/>
                </c:ext>
              </c:extLst>
            </c:dLbl>
            <c:dLbl>
              <c:idx val="1"/>
              <c:layout>
                <c:manualLayout>
                  <c:x val="0.21563115965188373"/>
                  <c:y val="2.9743411224189872E-2"/>
                </c:manualLayout>
              </c:layout>
              <c:tx>
                <c:rich>
                  <a:bodyPr/>
                  <a:lstStyle/>
                  <a:p>
                    <a:fld id="{A58C38CD-957C-4A5C-BB5D-43671C4CB511}" type="CATEGORYNAME">
                      <a:rPr lang="en-US" sz="2000" b="1">
                        <a:solidFill>
                          <a:srgbClr val="00B050"/>
                        </a:solidFill>
                      </a:rPr>
                      <a:pPr/>
                      <a:t>[NOM DE CATÉGORIE]</a:t>
                    </a:fld>
                    <a:r>
                      <a:rPr lang="en-US" baseline="0"/>
                      <a:t>
</a:t>
                    </a:r>
                    <a:r>
                      <a:rPr lang="en-US" sz="1600" b="1" baseline="0">
                        <a:solidFill>
                          <a:schemeClr val="tx1"/>
                        </a:solidFill>
                      </a:rPr>
                      <a:t>24,95%</a:t>
                    </a: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3-4BA2-468F-8A9D-2A48712F057B}"/>
                </c:ext>
              </c:extLst>
            </c:dLbl>
            <c:dLbl>
              <c:idx val="2"/>
              <c:layout>
                <c:manualLayout>
                  <c:x val="-0.1909635664711509"/>
                  <c:y val="0.16595297248172799"/>
                </c:manualLayout>
              </c:layout>
              <c:tx>
                <c:rich>
                  <a:bodyPr/>
                  <a:lstStyle/>
                  <a:p>
                    <a:fld id="{CB1D44AE-1DCF-4D1F-9DF2-7EAC4AC35D79}" type="CATEGORYNAME">
                      <a:rPr lang="en-US" sz="2000" b="1">
                        <a:solidFill>
                          <a:srgbClr val="33CC33"/>
                        </a:solidFill>
                      </a:rPr>
                      <a:pPr/>
                      <a:t>[NOM DE CATÉGORIE]</a:t>
                    </a:fld>
                    <a:r>
                      <a:rPr lang="en-US" sz="1600" b="1" baseline="0">
                        <a:solidFill>
                          <a:sysClr val="windowText" lastClr="000000"/>
                        </a:solidFill>
                      </a:rPr>
                      <a:t>
15,43%</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BA2-468F-8A9D-2A48712F057B}"/>
                </c:ext>
              </c:extLst>
            </c:dLbl>
            <c:dLbl>
              <c:idx val="3"/>
              <c:layout>
                <c:manualLayout>
                  <c:x val="-0.22380590279760751"/>
                  <c:y val="0.13336041304294213"/>
                </c:manualLayout>
              </c:layout>
              <c:tx>
                <c:rich>
                  <a:bodyPr/>
                  <a:lstStyle/>
                  <a:p>
                    <a:fld id="{7BEA4773-4C91-4608-B460-A82C67729E0A}" type="CATEGORYNAME">
                      <a:rPr lang="en-US" sz="2000" b="1">
                        <a:solidFill>
                          <a:srgbClr val="92D050"/>
                        </a:solidFill>
                      </a:rPr>
                      <a:pPr/>
                      <a:t>[NOM DE CATÉGORIE]</a:t>
                    </a:fld>
                    <a:r>
                      <a:rPr lang="en-US" sz="1600" b="1" baseline="0">
                        <a:solidFill>
                          <a:sysClr val="windowText" lastClr="000000"/>
                        </a:solidFill>
                      </a:rPr>
                      <a:t>
11,20%</a:t>
                    </a:r>
                  </a:p>
                </c:rich>
              </c:tx>
              <c:showLegendKey val="0"/>
              <c:showVal val="0"/>
              <c:showCatName val="1"/>
              <c:showSerName val="0"/>
              <c:showPercent val="1"/>
              <c:showBubbleSize val="0"/>
              <c:extLst>
                <c:ext xmlns:c15="http://schemas.microsoft.com/office/drawing/2012/chart" uri="{CE6537A1-D6FC-4f65-9D91-7224C49458BB}">
                  <c15:layout>
                    <c:manualLayout>
                      <c:w val="0.24742410826907002"/>
                      <c:h val="0.1327566322319145"/>
                    </c:manualLayout>
                  </c15:layout>
                  <c15:dlblFieldTable/>
                  <c15:showDataLabelsRange val="0"/>
                </c:ext>
                <c:ext xmlns:c16="http://schemas.microsoft.com/office/drawing/2014/chart" uri="{C3380CC4-5D6E-409C-BE32-E72D297353CC}">
                  <c16:uniqueId val="{00000007-4BA2-468F-8A9D-2A48712F057B}"/>
                </c:ext>
              </c:extLst>
            </c:dLbl>
            <c:dLbl>
              <c:idx val="4"/>
              <c:layout>
                <c:manualLayout>
                  <c:x val="-0.24413639219117966"/>
                  <c:y val="3.6200010735170596E-2"/>
                </c:manualLayout>
              </c:layout>
              <c:tx>
                <c:rich>
                  <a:bodyPr/>
                  <a:lstStyle/>
                  <a:p>
                    <a:fld id="{1362B82C-7A27-42FD-9440-74366D92BAAA}" type="CATEGORYNAME">
                      <a:rPr lang="en-US" sz="2000" b="1">
                        <a:solidFill>
                          <a:srgbClr val="B4F991"/>
                        </a:solidFill>
                      </a:rPr>
                      <a:pPr/>
                      <a:t>[NOM DE CATÉGORIE]</a:t>
                    </a:fld>
                    <a:r>
                      <a:rPr lang="en-US" sz="1600" b="1" baseline="0">
                        <a:solidFill>
                          <a:sysClr val="windowText" lastClr="000000"/>
                        </a:solidFill>
                      </a:rPr>
                      <a:t>
0,30%</a:t>
                    </a:r>
                  </a:p>
                </c:rich>
              </c:tx>
              <c:showLegendKey val="0"/>
              <c:showVal val="0"/>
              <c:showCatName val="1"/>
              <c:showSerName val="0"/>
              <c:showPercent val="1"/>
              <c:showBubbleSize val="0"/>
              <c:extLst>
                <c:ext xmlns:c15="http://schemas.microsoft.com/office/drawing/2012/chart" uri="{CE6537A1-D6FC-4f65-9D91-7224C49458BB}">
                  <c15:layout>
                    <c:manualLayout>
                      <c:w val="0.2479094052369083"/>
                      <c:h val="0.1327566322319145"/>
                    </c:manualLayout>
                  </c15:layout>
                  <c15:dlblFieldTable/>
                  <c15:showDataLabelsRange val="0"/>
                </c:ext>
                <c:ext xmlns:c16="http://schemas.microsoft.com/office/drawing/2014/chart" uri="{C3380CC4-5D6E-409C-BE32-E72D297353CC}">
                  <c16:uniqueId val="{00000009-4BA2-468F-8A9D-2A48712F057B}"/>
                </c:ext>
              </c:extLst>
            </c:dLbl>
            <c:dLbl>
              <c:idx val="5"/>
              <c:layout>
                <c:manualLayout>
                  <c:x val="-0.2659841437664815"/>
                  <c:y val="-3.956661101180068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F18C926F-82BA-4A0A-A04A-AD74F984BAAB}" type="CATEGORYNAME">
                      <a:rPr lang="en-US" sz="2000" b="1">
                        <a:solidFill>
                          <a:srgbClr val="7030A0"/>
                        </a:solidFill>
                      </a:rPr>
                      <a:pPr>
                        <a:defRPr/>
                      </a:pPr>
                      <a:t>[NOM DE CATÉGORIE]</a:t>
                    </a:fld>
                    <a:r>
                      <a:rPr lang="en-US" sz="1600" b="1" baseline="0">
                        <a:solidFill>
                          <a:sysClr val="windowText" lastClr="000000"/>
                        </a:solidFill>
                      </a:rPr>
                      <a:t>
20,43%</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dlblFieldTable/>
                  <c15:showDataLabelsRange val="0"/>
                </c:ext>
                <c:ext xmlns:c16="http://schemas.microsoft.com/office/drawing/2014/chart" uri="{C3380CC4-5D6E-409C-BE32-E72D297353CC}">
                  <c16:uniqueId val="{0000000B-4BA2-468F-8A9D-2A48712F057B}"/>
                </c:ext>
              </c:extLst>
            </c:dLbl>
            <c:dLbl>
              <c:idx val="6"/>
              <c:layout>
                <c:manualLayout>
                  <c:x val="-0.33676745092731203"/>
                  <c:y val="-0.13384813795564635"/>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AB98D276-BAE7-48E6-881A-437803D59276}" type="CATEGORYNAME">
                      <a:rPr lang="en-US" sz="2000" b="1">
                        <a:solidFill>
                          <a:srgbClr val="E67AE6"/>
                        </a:solidFill>
                      </a:rPr>
                      <a:pPr>
                        <a:defRPr/>
                      </a:pPr>
                      <a:t>[NOM DE CATÉGORIE]</a:t>
                    </a:fld>
                    <a:r>
                      <a:rPr lang="en-US" sz="1600" b="1" baseline="0">
                        <a:solidFill>
                          <a:sysClr val="windowText" lastClr="000000"/>
                        </a:solidFill>
                      </a:rPr>
                      <a:t>
2,95%</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layout>
                    <c:manualLayout>
                      <c:w val="0.23768174465878789"/>
                      <c:h val="0.1327566322319145"/>
                    </c:manualLayout>
                  </c15:layout>
                  <c15:dlblFieldTable/>
                  <c15:showDataLabelsRange val="0"/>
                </c:ext>
                <c:ext xmlns:c16="http://schemas.microsoft.com/office/drawing/2014/chart" uri="{C3380CC4-5D6E-409C-BE32-E72D297353CC}">
                  <c16:uniqueId val="{0000000D-4BA2-468F-8A9D-2A48712F057B}"/>
                </c:ext>
              </c:extLst>
            </c:dLbl>
            <c:dLbl>
              <c:idx val="7"/>
              <c:layout>
                <c:manualLayout>
                  <c:x val="-9.2780756772437828E-2"/>
                  <c:y val="-0.20224338553905721"/>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B952CA-590E-47E5-AE09-59686F95F601}" type="CATEGORYNAME">
                      <a:rPr lang="en-US" sz="2000" b="1">
                        <a:solidFill>
                          <a:srgbClr val="990099"/>
                        </a:solidFill>
                      </a:rPr>
                      <a:pPr>
                        <a:defRPr/>
                      </a:pPr>
                      <a:t>[NOM DE CATÉGORIE]</a:t>
                    </a:fld>
                    <a:r>
                      <a:rPr lang="en-US" sz="1600" b="1" baseline="0">
                        <a:solidFill>
                          <a:sysClr val="windowText" lastClr="000000"/>
                        </a:solidFill>
                      </a:rPr>
                      <a:t>
0,32%</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layout>
                    <c:manualLayout>
                      <c:w val="0.23270817252752413"/>
                      <c:h val="0.16645109114322446"/>
                    </c:manualLayout>
                  </c15:layout>
                  <c15:dlblFieldTable/>
                  <c15:showDataLabelsRange val="0"/>
                </c:ext>
                <c:ext xmlns:c16="http://schemas.microsoft.com/office/drawing/2014/chart" uri="{C3380CC4-5D6E-409C-BE32-E72D297353CC}">
                  <c16:uniqueId val="{0000000F-4BA2-468F-8A9D-2A48712F057B}"/>
                </c:ext>
              </c:extLst>
            </c:dLbl>
            <c:dLbl>
              <c:idx val="8"/>
              <c:layout>
                <c:manualLayout>
                  <c:x val="0.16699090248058152"/>
                  <c:y val="-0.18051261890289458"/>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BF6BC5E3-0128-491E-83D7-8DCF71D64376}" type="CATEGORYNAME">
                      <a:rPr lang="en-US" sz="2000" b="1">
                        <a:solidFill>
                          <a:srgbClr val="FFCCFF"/>
                        </a:solidFill>
                      </a:rPr>
                      <a:pPr>
                        <a:defRPr/>
                      </a:pPr>
                      <a:t>[NOM DE CATÉGORIE]</a:t>
                    </a:fld>
                    <a:r>
                      <a:rPr lang="en-US" sz="1600" b="1" baseline="0">
                        <a:solidFill>
                          <a:sysClr val="windowText" lastClr="000000"/>
                        </a:solidFill>
                      </a:rPr>
                      <a:t>
</a:t>
                    </a:r>
                    <a:r>
                      <a:rPr lang="en-US" sz="1600" b="1" baseline="0">
                        <a:solidFill>
                          <a:schemeClr val="tx1"/>
                        </a:solidFill>
                      </a:rPr>
                      <a:t>1,25%</a:t>
                    </a:r>
                  </a:p>
                </c:rich>
              </c:tx>
              <c:numFmt formatCode="0.0%" sourceLinked="0"/>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dlblFieldTable/>
                  <c15:showDataLabelsRange val="0"/>
                </c:ext>
                <c:ext xmlns:c16="http://schemas.microsoft.com/office/drawing/2014/chart" uri="{C3380CC4-5D6E-409C-BE32-E72D297353CC}">
                  <c16:uniqueId val="{00000011-4BA2-468F-8A9D-2A48712F057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'[35]Allocation OD 2022'!$C$16:$C$24</c:f>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f>'[35]Allocation OD 2022'!$G$16:$G$24</c:f>
              <c:numCache>
                <c:formatCode>General</c:formatCode>
                <c:ptCount val="9"/>
                <c:pt idx="0">
                  <c:v>136868377.07999998</c:v>
                </c:pt>
                <c:pt idx="1">
                  <c:v>147341211.19999999</c:v>
                </c:pt>
                <c:pt idx="2">
                  <c:v>91136573.780000001</c:v>
                </c:pt>
                <c:pt idx="3">
                  <c:v>66129043.329999998</c:v>
                </c:pt>
                <c:pt idx="4">
                  <c:v>1772498.79</c:v>
                </c:pt>
                <c:pt idx="5">
                  <c:v>120646492.43466298</c:v>
                </c:pt>
                <c:pt idx="6">
                  <c:v>17443512</c:v>
                </c:pt>
                <c:pt idx="7">
                  <c:v>1900327.2999999998</c:v>
                </c:pt>
                <c:pt idx="8">
                  <c:v>7400000.2000000002</c:v>
                </c:pt>
              </c:numCache>
            </c:numRef>
          </c:val>
          <c:extLst xmlns:c15="http://schemas.microsoft.com/office/drawing/2012/chart">
            <c:ext xmlns:c16="http://schemas.microsoft.com/office/drawing/2014/chart" uri="{C3380CC4-5D6E-409C-BE32-E72D297353CC}">
              <c16:uniqueId val="{00000012-4BA2-468F-8A9D-2A48712F057B}"/>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2"/>
                <c:order val="1"/>
                <c:tx>
                  <c:strRef>
                    <c:extLst>
                      <c:ext uri="{02D57815-91ED-43cb-92C2-25804820EDAC}">
                        <c15:formulaRef>
                          <c15:sqref>'[35]Allocation OD 2020'!$G$15</c15:sqref>
                        </c15:formulaRef>
                      </c:ext>
                    </c:extLst>
                    <c:strCache>
                      <c:ptCount val="1"/>
                      <c:pt idx="0">
                        <c:v>Montants
investis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4-4BA2-468F-8A9D-2A48712F057B}"/>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6-4BA2-468F-8A9D-2A48712F057B}"/>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18-4BA2-468F-8A9D-2A48712F057B}"/>
                    </c:ext>
                  </c:extLst>
                </c:dPt>
                <c:dPt>
                  <c:idx val="3"/>
                  <c:bubble3D val="0"/>
                  <c:spPr>
                    <a:solidFill>
                      <a:srgbClr val="BEE3A7"/>
                    </a:solidFill>
                    <a:ln w="19050">
                      <a:solidFill>
                        <a:schemeClr val="lt1"/>
                      </a:solidFill>
                    </a:ln>
                    <a:effectLst/>
                  </c:spPr>
                  <c:extLst>
                    <c:ext xmlns:c16="http://schemas.microsoft.com/office/drawing/2014/chart" uri="{C3380CC4-5D6E-409C-BE32-E72D297353CC}">
                      <c16:uniqueId val="{0000001A-4BA2-468F-8A9D-2A48712F057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1C-4BA2-468F-8A9D-2A48712F057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E-4BA2-468F-8A9D-2A48712F057B}"/>
                    </c:ext>
                  </c:extLst>
                </c:dPt>
                <c:cat>
                  <c:strRef>
                    <c:extLst>
                      <c:ext uri="{02D57815-91ED-43cb-92C2-25804820EDAC}">
                        <c15:formulaRef>
                          <c15:sqref>'[35]Allocation OD 2022'!$C$16:$C$24</c15:sqref>
                        </c15:formulaRef>
                      </c:ext>
                    </c:extLst>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extLst>
                      <c:ext uri="{02D57815-91ED-43cb-92C2-25804820EDAC}">
                        <c15:formulaRef>
                          <c15:sqref>'[35]Allocation OD 2020'!$G$16:$G$21</c15:sqref>
                        </c15:formulaRef>
                      </c:ext>
                    </c:extLst>
                    <c:numCache>
                      <c:formatCode>General</c:formatCode>
                      <c:ptCount val="6"/>
                      <c:pt idx="0">
                        <c:v>44557188</c:v>
                      </c:pt>
                      <c:pt idx="1">
                        <c:v>388387458.00823331</c:v>
                      </c:pt>
                      <c:pt idx="2">
                        <c:v>33962301.125533901</c:v>
                      </c:pt>
                      <c:pt idx="3">
                        <c:v>12074700</c:v>
                      </c:pt>
                      <c:pt idx="4">
                        <c:v>41267181.899999999</c:v>
                      </c:pt>
                      <c:pt idx="5">
                        <c:v>16201850</c:v>
                      </c:pt>
                    </c:numCache>
                  </c:numRef>
                </c:val>
                <c:extLst>
                  <c:ext xmlns:c16="http://schemas.microsoft.com/office/drawing/2014/chart" uri="{C3380CC4-5D6E-409C-BE32-E72D297353CC}">
                    <c16:uniqueId val="{0000001F-4BA2-468F-8A9D-2A48712F057B}"/>
                  </c:ext>
                </c:extLst>
              </c15:ser>
            </c15:filteredPieSeries>
            <c15:filteredPieSeries>
              <c15:ser>
                <c:idx val="3"/>
                <c:order val="2"/>
                <c:tx>
                  <c:v>2021</c:v>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1-4BA2-468F-8A9D-2A48712F057B}"/>
                    </c:ext>
                  </c:extLst>
                </c:dPt>
                <c:dPt>
                  <c:idx val="1"/>
                  <c:bubble3D val="0"/>
                  <c:spPr>
                    <a:solidFill>
                      <a:srgbClr val="00B050"/>
                    </a:solidFill>
                    <a:ln w="19050">
                      <a:solidFill>
                        <a:schemeClr val="lt1"/>
                      </a:solidFill>
                    </a:ln>
                    <a:effectLst>
                      <a:softEdge rad="0"/>
                    </a:effectLst>
                  </c:spPr>
                  <c:extLst xmlns:c15="http://schemas.microsoft.com/office/drawing/2012/chart">
                    <c:ext xmlns:c16="http://schemas.microsoft.com/office/drawing/2014/chart" uri="{C3380CC4-5D6E-409C-BE32-E72D297353CC}">
                      <c16:uniqueId val="{00000023-4BA2-468F-8A9D-2A48712F057B}"/>
                    </c:ext>
                  </c:extLst>
                </c:dPt>
                <c:dPt>
                  <c:idx val="2"/>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25-4BA2-468F-8A9D-2A48712F057B}"/>
                    </c:ext>
                  </c:extLst>
                </c:dPt>
                <c:dPt>
                  <c:idx val="3"/>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27-4BA2-468F-8A9D-2A48712F057B}"/>
                    </c:ext>
                  </c:extLst>
                </c:dPt>
                <c:dPt>
                  <c:idx val="4"/>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29-4BA2-468F-8A9D-2A48712F057B}"/>
                    </c:ext>
                  </c:extLst>
                </c:dPt>
                <c:dPt>
                  <c:idx val="5"/>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2B-4BA2-468F-8A9D-2A48712F057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21-4BA2-468F-8A9D-2A48712F057B}"/>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1600" b="1">
                              <a:solidFill>
                                <a:srgbClr val="00B050"/>
                              </a:solidFill>
                            </a:rPr>
                            <a:pPr>
                              <a:defRPr/>
                            </a:pPr>
                            <a:t>[NOM DE CATÉGORIE]</a:t>
                          </a:fld>
                          <a:r>
                            <a:rPr lang="en-US" baseline="0"/>
                            <a:t>
</a:t>
                          </a:r>
                          <a:r>
                            <a:rPr lang="en-US" sz="1600" b="1" baseline="0">
                              <a:solidFill>
                                <a:sysClr val="windowText" lastClr="000000"/>
                              </a:solidFill>
                            </a:rPr>
                            <a:t>59%</a:t>
                          </a:r>
                        </a:p>
                      </c:rich>
                    </c:tx>
                    <c:spPr>
                      <a:xfrm>
                        <a:off x="13528085" y="2163198"/>
                        <a:ext cx="1625988" cy="908587"/>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73423"/>
                              <a:gd name="adj2" fmla="val 165378"/>
                            </a:avLst>
                          </a:prstGeom>
                          <a:noFill/>
                          <a:ln>
                            <a:noFill/>
                          </a:ln>
                        </c15:spPr>
                        <c15:layout>
                          <c:manualLayout>
                            <c:w val="8.5496144910719607E-2"/>
                            <c:h val="8.9868483825497683E-2"/>
                          </c:manualLayout>
                        </c15:layout>
                        <c15:dlblFieldTable/>
                        <c15:showDataLabelsRange val="0"/>
                      </c:ext>
                      <c:ext xmlns:c16="http://schemas.microsoft.com/office/drawing/2014/chart" uri="{C3380CC4-5D6E-409C-BE32-E72D297353CC}">
                        <c16:uniqueId val="{00000023-4BA2-468F-8A9D-2A48712F057B}"/>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16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198905751375954"/>
                            <c:h val="9.0270780546262128E-2"/>
                          </c:manualLayout>
                        </c15:layout>
                        <c15:dlblFieldTable/>
                        <c15:showDataLabelsRange val="0"/>
                      </c:ext>
                      <c:ext xmlns:c16="http://schemas.microsoft.com/office/drawing/2014/chart" uri="{C3380CC4-5D6E-409C-BE32-E72D297353CC}">
                        <c16:uniqueId val="{00000025-4BA2-468F-8A9D-2A48712F057B}"/>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16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684120341557914"/>
                            <c:h val="0.12188962262620635"/>
                          </c:manualLayout>
                        </c15:layout>
                        <c15:dlblFieldTable/>
                        <c15:showDataLabelsRange val="0"/>
                      </c:ext>
                      <c:ext xmlns:c16="http://schemas.microsoft.com/office/drawing/2014/chart" uri="{C3380CC4-5D6E-409C-BE32-E72D297353CC}">
                        <c16:uniqueId val="{00000027-4BA2-468F-8A9D-2A48712F057B}"/>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1600" b="1">
                              <a:solidFill>
                                <a:srgbClr val="FFCCFF"/>
                              </a:solidFill>
                            </a:rPr>
                            <a:pPr>
                              <a:defRPr/>
                            </a:pPr>
                            <a:t>[NOM DE CATÉGORIE]</a:t>
                          </a:fld>
                          <a:r>
                            <a:rPr lang="en-US" sz="1600" b="1" baseline="0">
                              <a:solidFill>
                                <a:sysClr val="windowText" lastClr="000000"/>
                              </a:solidFill>
                            </a:rPr>
                            <a:t>
0,1%</a:t>
                          </a:r>
                        </a:p>
                      </c:rich>
                    </c:tx>
                    <c:spPr>
                      <a:xfrm>
                        <a:off x="4390121" y="2112092"/>
                        <a:ext cx="1928046" cy="1014492"/>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0146575913221961"/>
                            <c:h val="9.7153089537009615E-2"/>
                          </c:manualLayout>
                        </c15:layout>
                        <c15:dlblFieldTable/>
                        <c15:showDataLabelsRange val="0"/>
                      </c:ext>
                      <c:ext xmlns:c16="http://schemas.microsoft.com/office/drawing/2014/chart" uri="{C3380CC4-5D6E-409C-BE32-E72D297353CC}">
                        <c16:uniqueId val="{00000029-4BA2-468F-8A9D-2A48712F057B}"/>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16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7.5561034264529245E-2"/>
                            <c:h val="7.9652920400688887E-2"/>
                          </c:manualLayout>
                        </c15:layout>
                        <c15:dlblFieldTable/>
                        <c15:showDataLabelsRange val="0"/>
                      </c:ext>
                      <c:ext xmlns:c16="http://schemas.microsoft.com/office/drawing/2014/chart" uri="{C3380CC4-5D6E-409C-BE32-E72D297353CC}">
                        <c16:uniqueId val="{0000002B-4BA2-468F-8A9D-2A48712F057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'[35]Allocation OD 2022'!$C$16:$C$24</c15:sqref>
                        </c15:formulaRef>
                      </c:ext>
                    </c:extLst>
                    <c:strCache>
                      <c:ptCount val="9"/>
                      <c:pt idx="0">
                        <c:v>Infrastructures de production d'énergie verte</c:v>
                      </c:pt>
                      <c:pt idx="1">
                        <c:v>Immobilier vert </c:v>
                      </c:pt>
                      <c:pt idx="2">
                        <c:v>Transport et mobilité durable</c:v>
                      </c:pt>
                      <c:pt idx="3">
                        <c:v>Réhabilitation de sites</c:v>
                      </c:pt>
                      <c:pt idx="4">
                        <c:v>Transition alimentaire</c:v>
                      </c:pt>
                      <c:pt idx="5">
                        <c:v>Infrastructures numériques</c:v>
                      </c:pt>
                      <c:pt idx="6">
                        <c:v>Santé et médico-social</c:v>
                      </c:pt>
                      <c:pt idx="7">
                        <c:v>Education et insertion professionnelle</c:v>
                      </c:pt>
                      <c:pt idx="8">
                        <c:v>Economie Sociale et Solidaire</c:v>
                      </c:pt>
                    </c:strCache>
                  </c:strRef>
                </c:cat>
                <c:val>
                  <c:numRef>
                    <c:extLst xmlns:c15="http://schemas.microsoft.com/office/drawing/2012/chart">
                      <c:ext xmlns:c15="http://schemas.microsoft.com/office/drawing/2012/chart" uri="{02D57815-91ED-43cb-92C2-25804820EDAC}">
                        <c15:formulaRef>
                          <c15:sqref>'[35]Allocation OD 2021'!$G$16:$G$21</c15:sqref>
                        </c15:formulaRef>
                      </c:ext>
                    </c:extLst>
                    <c:numCache>
                      <c:formatCode>General</c:formatCode>
                      <c:ptCount val="6"/>
                      <c:pt idx="0">
                        <c:v>20518276.219999999</c:v>
                      </c:pt>
                      <c:pt idx="1">
                        <c:v>288674108.42900002</c:v>
                      </c:pt>
                      <c:pt idx="2">
                        <c:v>9616369.2600000016</c:v>
                      </c:pt>
                      <c:pt idx="3">
                        <c:v>201805089</c:v>
                      </c:pt>
                      <c:pt idx="4">
                        <c:v>2092868.48</c:v>
                      </c:pt>
                      <c:pt idx="5">
                        <c:v>19331671</c:v>
                      </c:pt>
                    </c:numCache>
                  </c:numRef>
                </c:val>
                <c:extLst xmlns:c15="http://schemas.microsoft.com/office/drawing/2012/chart">
                  <c:ext xmlns:c16="http://schemas.microsoft.com/office/drawing/2014/chart" uri="{C3380CC4-5D6E-409C-BE32-E72D297353CC}">
                    <c16:uniqueId val="{0000002C-4BA2-468F-8A9D-2A48712F057B}"/>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59932566908667"/>
          <c:y val="0.19404945619255792"/>
          <c:w val="0.43591635840841531"/>
          <c:h val="0.74791000623249848"/>
        </c:manualLayout>
      </c:layout>
      <c:doughnutChart>
        <c:varyColors val="1"/>
        <c: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A554-4D95-9A66-746144A20122}"/>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554-4D95-9A66-746144A20122}"/>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A554-4D95-9A66-746144A20122}"/>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A554-4D95-9A66-746144A20122}"/>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A554-4D95-9A66-746144A20122}"/>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A554-4D95-9A66-746144A20122}"/>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A554-4D95-9A66-746144A20122}"/>
              </c:ext>
            </c:extLst>
          </c:dPt>
          <c:dPt>
            <c:idx val="7"/>
            <c:bubble3D val="0"/>
            <c:spPr>
              <a:solidFill>
                <a:srgbClr val="FFCCFF"/>
              </a:solidFill>
              <a:ln w="19050">
                <a:solidFill>
                  <a:schemeClr val="lt1"/>
                </a:solidFill>
              </a:ln>
              <a:effectLst/>
            </c:spPr>
            <c:extLst>
              <c:ext xmlns:c16="http://schemas.microsoft.com/office/drawing/2014/chart" uri="{C3380CC4-5D6E-409C-BE32-E72D297353CC}">
                <c16:uniqueId val="{0000000F-A554-4D95-9A66-746144A20122}"/>
              </c:ext>
            </c:extLst>
          </c:dPt>
          <c:dLbls>
            <c:dLbl>
              <c:idx val="0"/>
              <c:layout>
                <c:manualLayout>
                  <c:x val="0.28685258964143434"/>
                  <c:y val="-7.1174377224199295E-2"/>
                </c:manualLayout>
              </c:layout>
              <c:tx>
                <c:rich>
                  <a:bodyPr/>
                  <a:lstStyle/>
                  <a:p>
                    <a:fld id="{8E8AFD59-3491-4322-809A-598119DA6FE2}" type="CATEGORYNAME">
                      <a:rPr lang="en-US">
                        <a:solidFill>
                          <a:srgbClr val="469067"/>
                        </a:solidFill>
                      </a:rPr>
                      <a:pPr/>
                      <a:t>[NOM DE CATÉGORIE]</a:t>
                    </a:fld>
                    <a:endParaRPr lang="en-US" baseline="0">
                      <a:solidFill>
                        <a:srgbClr val="469067"/>
                      </a:solidFill>
                    </a:endParaRPr>
                  </a:p>
                  <a:p>
                    <a:r>
                      <a:rPr lang="en-US" sz="1600"/>
                      <a:t>4,53%</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554-4D95-9A66-746144A20122}"/>
                </c:ext>
              </c:extLst>
            </c:dLbl>
            <c:dLbl>
              <c:idx val="1"/>
              <c:layout>
                <c:manualLayout>
                  <c:x val="0.23240371845949526"/>
                  <c:y val="8.7781731909845742E-2"/>
                </c:manualLayout>
              </c:layout>
              <c:tx>
                <c:rich>
                  <a:bodyPr/>
                  <a:lstStyle/>
                  <a:p>
                    <a:fld id="{82094EA9-BE04-4492-84F8-787F80438955}" type="CATEGORYNAME">
                      <a:rPr lang="en-US">
                        <a:solidFill>
                          <a:srgbClr val="00B050"/>
                        </a:solidFill>
                      </a:rPr>
                      <a:pPr/>
                      <a:t>[NOM DE CATÉGORIE]</a:t>
                    </a:fld>
                    <a:endParaRPr lang="en-US">
                      <a:solidFill>
                        <a:sysClr val="windowText" lastClr="000000"/>
                      </a:solidFill>
                    </a:endParaRPr>
                  </a:p>
                  <a:p>
                    <a:r>
                      <a:rPr lang="en-US" sz="1600" baseline="0">
                        <a:solidFill>
                          <a:sysClr val="windowText" lastClr="000000"/>
                        </a:solidFill>
                      </a:rPr>
                      <a:t>23,68%</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554-4D95-9A66-746144A20122}"/>
                </c:ext>
              </c:extLst>
            </c:dLbl>
            <c:dLbl>
              <c:idx val="2"/>
              <c:layout>
                <c:manualLayout>
                  <c:x val="0.28419654714475434"/>
                  <c:y val="5.931198102016616E-2"/>
                </c:manualLayout>
              </c:layout>
              <c:tx>
                <c:rich>
                  <a:bodyPr/>
                  <a:lstStyle/>
                  <a:p>
                    <a:fld id="{BE01413F-FCCF-4259-A6F5-3D499CECD404}" type="CATEGORYNAME">
                      <a:rPr lang="en-US">
                        <a:solidFill>
                          <a:srgbClr val="33CC33"/>
                        </a:solidFill>
                      </a:rPr>
                      <a:pPr/>
                      <a:t>[NOM DE CATÉGORIE]</a:t>
                    </a:fld>
                    <a:endParaRPr lang="en-US" baseline="0">
                      <a:solidFill>
                        <a:srgbClr val="33CC33"/>
                      </a:solidFill>
                    </a:endParaRPr>
                  </a:p>
                  <a:p>
                    <a:r>
                      <a:rPr lang="en-US" sz="1600"/>
                      <a:t>31,41%</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554-4D95-9A66-746144A20122}"/>
                </c:ext>
              </c:extLst>
            </c:dLbl>
            <c:dLbl>
              <c:idx val="3"/>
              <c:layout>
                <c:manualLayout>
                  <c:x val="-0.20316407715049614"/>
                  <c:y val="0.1592619181103811"/>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fld id="{F8909D21-D0D7-48C2-A498-7F4029D3141F}" type="CATEGORYNAME">
                      <a:rPr lang="en-US">
                        <a:solidFill>
                          <a:srgbClr val="92D050"/>
                        </a:solidFill>
                      </a:rPr>
                      <a:pPr>
                        <a:defRPr sz="2000" b="1">
                          <a:solidFill>
                            <a:sysClr val="windowText" lastClr="000000"/>
                          </a:solidFill>
                        </a:defRPr>
                      </a:pPr>
                      <a:t>[NOM DE CATÉGORIE]</a:t>
                    </a:fld>
                    <a:endParaRPr lang="en-US" baseline="0">
                      <a:solidFill>
                        <a:srgbClr val="92D050"/>
                      </a:solidFill>
                    </a:endParaRPr>
                  </a:p>
                  <a:p>
                    <a:pPr>
                      <a:defRPr sz="2000" b="1">
                        <a:solidFill>
                          <a:sysClr val="windowText" lastClr="000000"/>
                        </a:solidFill>
                      </a:defRPr>
                    </a:pPr>
                    <a:r>
                      <a:rPr lang="en-US" sz="1600"/>
                      <a:t>9,24%</a:t>
                    </a: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layout>
                    <c:manualLayout>
                      <c:w val="0.22291834244548192"/>
                      <c:h val="0.1921424311214652"/>
                    </c:manualLayout>
                  </c15:layout>
                  <c15:dlblFieldTable/>
                  <c15:showDataLabelsRange val="0"/>
                </c:ext>
                <c:ext xmlns:c16="http://schemas.microsoft.com/office/drawing/2014/chart" uri="{C3380CC4-5D6E-409C-BE32-E72D297353CC}">
                  <c16:uniqueId val="{00000007-A554-4D95-9A66-746144A20122}"/>
                </c:ext>
              </c:extLst>
            </c:dLbl>
            <c:dLbl>
              <c:idx val="4"/>
              <c:layout>
                <c:manualLayout>
                  <c:x val="-0.2664067576348278"/>
                  <c:y val="3.3444816053511704E-2"/>
                </c:manualLayout>
              </c:layout>
              <c:tx>
                <c:rich>
                  <a:bodyPr/>
                  <a:lstStyle/>
                  <a:p>
                    <a:fld id="{632588B7-A798-4D81-9CC5-5A6C026F4539}" type="CATEGORYNAME">
                      <a:rPr lang="en-US">
                        <a:solidFill>
                          <a:srgbClr val="B4F991"/>
                        </a:solidFill>
                      </a:rPr>
                      <a:pPr/>
                      <a:t>[NOM DE CATÉGORIE]</a:t>
                    </a:fld>
                    <a:endParaRPr lang="en-US">
                      <a:solidFill>
                        <a:sysClr val="windowText" lastClr="000000"/>
                      </a:solidFill>
                    </a:endParaRPr>
                  </a:p>
                  <a:p>
                    <a:r>
                      <a:rPr lang="en-US" sz="1600" baseline="0">
                        <a:solidFill>
                          <a:sysClr val="windowText" lastClr="000000"/>
                        </a:solidFill>
                      </a:rPr>
                      <a:t>1,20%</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554-4D95-9A66-746144A20122}"/>
                </c:ext>
              </c:extLst>
            </c:dLbl>
            <c:dLbl>
              <c:idx val="5"/>
              <c:layout>
                <c:manualLayout>
                  <c:x val="-0.23911630929174787"/>
                  <c:y val="4.0133779264214048E-2"/>
                </c:manualLayout>
              </c:layout>
              <c:tx>
                <c:rich>
                  <a:bodyPr/>
                  <a:lstStyle/>
                  <a:p>
                    <a:fld id="{B63E9FF7-7AF7-44D9-A754-521C0D0A25A7}" type="CATEGORYNAME">
                      <a:rPr lang="en-US">
                        <a:solidFill>
                          <a:srgbClr val="7030A0"/>
                        </a:solidFill>
                      </a:rPr>
                      <a:pPr/>
                      <a:t>[NOM DE CATÉGORIE]</a:t>
                    </a:fld>
                    <a:endParaRPr lang="en-US" baseline="0">
                      <a:solidFill>
                        <a:srgbClr val="7030A0"/>
                      </a:solidFill>
                    </a:endParaRPr>
                  </a:p>
                  <a:p>
                    <a:r>
                      <a:rPr lang="en-US" sz="1600"/>
                      <a:t>24,29%</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554-4D95-9A66-746144A20122}"/>
                </c:ext>
              </c:extLst>
            </c:dLbl>
            <c:dLbl>
              <c:idx val="6"/>
              <c:layout>
                <c:manualLayout>
                  <c:x val="-0.33268356075373617"/>
                  <c:y val="-4.6822742474916385E-2"/>
                </c:manualLayout>
              </c:layout>
              <c:tx>
                <c:rich>
                  <a:bodyPr/>
                  <a:lstStyle/>
                  <a:p>
                    <a:fld id="{437D7F68-C1D8-4DE8-9F3D-04ED19076ADA}" type="CATEGORYNAME">
                      <a:rPr lang="en-US">
                        <a:solidFill>
                          <a:srgbClr val="E67AE6"/>
                        </a:solidFill>
                      </a:rPr>
                      <a:pPr/>
                      <a:t>[NOM DE CATÉGORIE]</a:t>
                    </a:fld>
                    <a:endParaRPr lang="en-US" baseline="0">
                      <a:solidFill>
                        <a:srgbClr val="E67AE6"/>
                      </a:solidFill>
                    </a:endParaRPr>
                  </a:p>
                  <a:p>
                    <a:r>
                      <a:rPr lang="en-US" sz="1600"/>
                      <a:t>1,72%</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554-4D95-9A66-746144A20122}"/>
                </c:ext>
              </c:extLst>
            </c:dLbl>
            <c:dLbl>
              <c:idx val="7"/>
              <c:layout>
                <c:manualLayout>
                  <c:x val="-0.15204678362573101"/>
                  <c:y val="-0.20066889632107024"/>
                </c:manualLayout>
              </c:layout>
              <c:tx>
                <c:rich>
                  <a:bodyPr/>
                  <a:lstStyle/>
                  <a:p>
                    <a:fld id="{50063900-FA07-48E8-A298-6AD9BDC58387}" type="CATEGORYNAME">
                      <a:rPr lang="en-US">
                        <a:solidFill>
                          <a:srgbClr val="FFCCFF"/>
                        </a:solidFill>
                      </a:rPr>
                      <a:pPr/>
                      <a:t>[NOM DE CATÉGORIE]</a:t>
                    </a:fld>
                    <a:endParaRPr lang="en-US" baseline="0">
                      <a:solidFill>
                        <a:srgbClr val="FFCCFF"/>
                      </a:solidFill>
                    </a:endParaRPr>
                  </a:p>
                  <a:p>
                    <a:r>
                      <a:rPr lang="en-US" sz="1600"/>
                      <a:t>3,93%</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554-4D95-9A66-746144A20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'[35]Allocation OD 2023-1'!$C$16:$C$23</c:f>
              <c:strCache>
                <c:ptCount val="8"/>
                <c:pt idx="0">
                  <c:v>Infrastructures de production d'énergie verte</c:v>
                </c:pt>
                <c:pt idx="1">
                  <c:v>Immobilier vert</c:v>
                </c:pt>
                <c:pt idx="2">
                  <c:v>Transport et mobilité durable</c:v>
                </c:pt>
                <c:pt idx="3">
                  <c:v>Réhabilitation de sites</c:v>
                </c:pt>
                <c:pt idx="4">
                  <c:v>Transition alimentaire</c:v>
                </c:pt>
                <c:pt idx="5">
                  <c:v>Infrastructures numériques</c:v>
                </c:pt>
                <c:pt idx="6">
                  <c:v>Santé et médico-social</c:v>
                </c:pt>
                <c:pt idx="7">
                  <c:v>Economie Sociale et Solidaire</c:v>
                </c:pt>
              </c:strCache>
            </c:strRef>
          </c:cat>
          <c:val>
            <c:numRef>
              <c:f>'[35]Allocation OD 2023-1'!$G$16:$G$23</c:f>
              <c:numCache>
                <c:formatCode>General</c:formatCode>
                <c:ptCount val="8"/>
                <c:pt idx="0">
                  <c:v>24487500</c:v>
                </c:pt>
                <c:pt idx="1">
                  <c:v>128165200</c:v>
                </c:pt>
                <c:pt idx="2">
                  <c:v>170000000</c:v>
                </c:pt>
                <c:pt idx="3">
                  <c:v>50000000</c:v>
                </c:pt>
                <c:pt idx="4">
                  <c:v>6500000</c:v>
                </c:pt>
                <c:pt idx="5">
                  <c:v>131430536.45116918</c:v>
                </c:pt>
                <c:pt idx="6">
                  <c:v>9308837.6500000004</c:v>
                </c:pt>
                <c:pt idx="7">
                  <c:v>21283391</c:v>
                </c:pt>
              </c:numCache>
            </c:numRef>
          </c:val>
          <c:extLst>
            <c:ext xmlns:c16="http://schemas.microsoft.com/office/drawing/2014/chart" uri="{C3380CC4-5D6E-409C-BE32-E72D297353CC}">
              <c16:uniqueId val="{00000010-A554-4D95-9A66-746144A20122}"/>
            </c:ext>
          </c:extLst>
        </c:ser>
        <c:dLbls>
          <c:showLegendKey val="0"/>
          <c:showVal val="1"/>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5399591230637"/>
          <c:y val="0.14707701649234145"/>
          <c:w val="0.4269312160614579"/>
          <c:h val="0.76305989736357593"/>
        </c:manualLayout>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94FA-4205-A829-50F43B533569}"/>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94FA-4205-A829-50F43B533569}"/>
              </c:ext>
            </c:extLst>
          </c:dPt>
          <c:dPt>
            <c:idx val="2"/>
            <c:bubble3D val="0"/>
            <c:spPr>
              <a:solidFill>
                <a:srgbClr val="9900CC"/>
              </a:solidFill>
              <a:ln w="19050">
                <a:solidFill>
                  <a:schemeClr val="lt1"/>
                </a:solidFill>
              </a:ln>
              <a:effectLst/>
            </c:spPr>
            <c:extLst>
              <c:ext xmlns:c16="http://schemas.microsoft.com/office/drawing/2014/chart" uri="{C3380CC4-5D6E-409C-BE32-E72D297353CC}">
                <c16:uniqueId val="{00000005-94FA-4205-A829-50F43B533569}"/>
              </c:ext>
            </c:extLst>
          </c:dPt>
          <c:dPt>
            <c:idx val="3"/>
            <c:bubble3D val="0"/>
            <c:spPr>
              <a:solidFill>
                <a:srgbClr val="E67AE6"/>
              </a:solidFill>
              <a:ln w="19050">
                <a:solidFill>
                  <a:schemeClr val="lt1"/>
                </a:solidFill>
              </a:ln>
              <a:effectLst/>
            </c:spPr>
            <c:extLst>
              <c:ext xmlns:c16="http://schemas.microsoft.com/office/drawing/2014/chart" uri="{C3380CC4-5D6E-409C-BE32-E72D297353CC}">
                <c16:uniqueId val="{00000009-94FA-4205-A829-50F43B533569}"/>
              </c:ext>
            </c:extLst>
          </c:dPt>
          <c:dLbls>
            <c:dLbl>
              <c:idx val="0"/>
              <c:layout>
                <c:manualLayout>
                  <c:x val="0.24217118997912307"/>
                  <c:y val="0.14676616915422877"/>
                </c:manualLayout>
              </c:layout>
              <c:tx>
                <c:rich>
                  <a:bodyPr/>
                  <a:lstStyle/>
                  <a:p>
                    <a:fld id="{EAF95F37-1C91-487C-9161-0FC585FF1948}" type="CATEGORYNAME">
                      <a:rPr lang="en-US">
                        <a:solidFill>
                          <a:srgbClr val="00B050"/>
                        </a:solidFill>
                      </a:rPr>
                      <a:pPr/>
                      <a:t>[NOM DE CATÉGORIE]</a:t>
                    </a:fld>
                    <a:endParaRPr lang="en-US" baseline="0">
                      <a:solidFill>
                        <a:srgbClr val="00B050"/>
                      </a:solidFill>
                    </a:endParaRPr>
                  </a:p>
                  <a:p>
                    <a:r>
                      <a:rPr lang="en-US" sz="1600">
                        <a:solidFill>
                          <a:schemeClr val="tx1"/>
                        </a:solidFill>
                      </a:rPr>
                      <a:t>22,73%</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4FA-4205-A829-50F43B533569}"/>
                </c:ext>
              </c:extLst>
            </c:dLbl>
            <c:dLbl>
              <c:idx val="1"/>
              <c:layout>
                <c:manualLayout>
                  <c:x val="0.24999166770820305"/>
                  <c:y val="0.17401690986305757"/>
                </c:manualLayout>
              </c:layout>
              <c:tx>
                <c:rich>
                  <a:bodyPr/>
                  <a:lstStyle/>
                  <a:p>
                    <a:fld id="{99064DEE-DFB9-46B1-839A-A601D0D3683F}" type="CATEGORYNAME">
                      <a:rPr lang="en-US">
                        <a:solidFill>
                          <a:srgbClr val="7030A0"/>
                        </a:solidFill>
                      </a:rPr>
                      <a:pPr/>
                      <a:t>[NOM DE CATÉGORIE]</a:t>
                    </a:fld>
                    <a:endParaRPr lang="en-US" baseline="0">
                      <a:solidFill>
                        <a:srgbClr val="7030A0"/>
                      </a:solidFill>
                    </a:endParaRPr>
                  </a:p>
                  <a:p>
                    <a:r>
                      <a:rPr lang="en-US" sz="1600"/>
                      <a:t>4,38%</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4FA-4205-A829-50F43B533569}"/>
                </c:ext>
              </c:extLst>
            </c:dLbl>
            <c:dLbl>
              <c:idx val="2"/>
              <c:layout>
                <c:manualLayout>
                  <c:x val="-0.37439109255393183"/>
                  <c:y val="-0.10945273631840796"/>
                </c:manualLayout>
              </c:layout>
              <c:tx>
                <c:rich>
                  <a:bodyPr/>
                  <a:lstStyle/>
                  <a:p>
                    <a:fld id="{81A50778-8186-4B5A-A115-177D09A8FF7D}" type="CATEGORYNAME">
                      <a:rPr lang="en-US">
                        <a:solidFill>
                          <a:srgbClr val="9900CC"/>
                        </a:solidFill>
                      </a:rPr>
                      <a:pPr/>
                      <a:t>[NOM DE CATÉGORIE]</a:t>
                    </a:fld>
                    <a:endParaRPr lang="en-US">
                      <a:solidFill>
                        <a:sysClr val="windowText" lastClr="000000"/>
                      </a:solidFill>
                    </a:endParaRPr>
                  </a:p>
                  <a:p>
                    <a:r>
                      <a:rPr lang="en-US" sz="1600" baseline="0">
                        <a:solidFill>
                          <a:sysClr val="windowText" lastClr="000000"/>
                        </a:solidFill>
                      </a:rPr>
                      <a:t>70,96%</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4FA-4205-A829-50F43B533569}"/>
                </c:ext>
              </c:extLst>
            </c:dLbl>
            <c:dLbl>
              <c:idx val="3"/>
              <c:layout>
                <c:manualLayout>
                  <c:x val="0.33820459290187893"/>
                  <c:y val="-9.950248756218906E-2"/>
                </c:manualLayout>
              </c:layout>
              <c:tx>
                <c:rich>
                  <a:bodyPr/>
                  <a:lstStyle/>
                  <a:p>
                    <a:fld id="{CBF75959-93BE-4CD9-908E-46C6A48B2CD3}" type="CATEGORYNAME">
                      <a:rPr lang="en-US">
                        <a:solidFill>
                          <a:srgbClr val="E67AE6"/>
                        </a:solidFill>
                      </a:rPr>
                      <a:pPr/>
                      <a:t>[NOM DE CATÉGORIE]</a:t>
                    </a:fld>
                    <a:endParaRPr lang="en-US" baseline="0">
                      <a:solidFill>
                        <a:srgbClr val="E67AE6"/>
                      </a:solidFill>
                    </a:endParaRPr>
                  </a:p>
                  <a:p>
                    <a:r>
                      <a:rPr lang="en-US" sz="1600"/>
                      <a:t>1,93%</a:t>
                    </a:r>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4FA-4205-A829-50F43B533569}"/>
                </c:ext>
              </c:extLst>
            </c:dLbl>
            <c:spPr>
              <a:noFill/>
              <a:ln>
                <a:noFill/>
              </a:ln>
              <a:effectLst/>
            </c:spPr>
            <c:txPr>
              <a:bodyPr rot="0" spcFirstLastPara="1" vertOverflow="ellipsis" vert="horz" wrap="square" lIns="38100" tIns="19050" rIns="38100" bIns="19050" anchor="ctr" anchorCtr="0">
                <a:spAutoFit/>
              </a:bodyPr>
              <a:lstStyle/>
              <a:p>
                <a:pPr algn="ctr">
                  <a:defRPr lang="en-US" sz="2000" b="1" i="0" u="none" strike="noStrike" kern="1200" baseline="0">
                    <a:solidFill>
                      <a:sysClr val="windowText" lastClr="000000"/>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s>
          <c:cat>
            <c:strRef>
              <c:extLst>
                <c:ext xmlns:c15="http://schemas.microsoft.com/office/drawing/2012/chart" uri="{02D57815-91ED-43cb-92C2-25804820EDAC}">
                  <c15:fullRef>
                    <c15:sqref>'[35]Allocation OD 2023-2'!$C$16:$C$20</c15:sqref>
                  </c15:fullRef>
                </c:ext>
              </c:extLst>
              <c:f>('[35]Allocation OD 2023-2'!$C$16:$C$18,'[35]Allocation OD 2023-2'!$C$20)</c:f>
              <c:strCache>
                <c:ptCount val="4"/>
                <c:pt idx="0">
                  <c:v>Immobilier vert</c:v>
                </c:pt>
                <c:pt idx="1">
                  <c:v>Infrastructures numériques</c:v>
                </c:pt>
                <c:pt idx="2">
                  <c:v>Immobilier social</c:v>
                </c:pt>
                <c:pt idx="3">
                  <c:v>Santé et médico-social</c:v>
                </c:pt>
              </c:strCache>
            </c:strRef>
          </c:cat>
          <c:val>
            <c:numRef>
              <c:extLst>
                <c:ext xmlns:c15="http://schemas.microsoft.com/office/drawing/2012/chart" uri="{02D57815-91ED-43cb-92C2-25804820EDAC}">
                  <c15:fullRef>
                    <c15:sqref>'[35]Allocation OD 2023-2'!$G$16:$G$20</c15:sqref>
                  </c15:fullRef>
                </c:ext>
              </c:extLst>
              <c:f>('[35]Allocation OD 2023-2'!$G$16:$G$18,'[35]Allocation OD 2023-2'!$G$20)</c:f>
              <c:numCache>
                <c:formatCode>General</c:formatCode>
                <c:ptCount val="4"/>
                <c:pt idx="0">
                  <c:v>130061958.34999999</c:v>
                </c:pt>
                <c:pt idx="1">
                  <c:v>25072902</c:v>
                </c:pt>
                <c:pt idx="2">
                  <c:v>215797800.78</c:v>
                </c:pt>
                <c:pt idx="3">
                  <c:v>11029900</c:v>
                </c:pt>
              </c:numCache>
            </c:numRef>
          </c:val>
          <c:extLst>
            <c:ext xmlns:c15="http://schemas.microsoft.com/office/drawing/2012/chart" uri="{02D57815-91ED-43cb-92C2-25804820EDAC}">
              <c15:categoryFilterExceptions>
                <c15:categoryFilterException>
                  <c15:sqref>'[35]Allocation OD 2023-2'!$G$19</c15:sqref>
                  <c15:spPr xmlns:c15="http://schemas.microsoft.com/office/drawing/2012/chart">
                    <a:solidFill>
                      <a:srgbClr val="9900CC"/>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A-94FA-4205-A829-50F43B533569}"/>
            </c:ext>
          </c:extLst>
        </c:ser>
        <c:dLbls>
          <c:showLegendKey val="0"/>
          <c:showVal val="1"/>
          <c:showCatName val="0"/>
          <c:showSerName val="0"/>
          <c:showPercent val="0"/>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75135708792155"/>
          <c:y val="0.20400972541321855"/>
          <c:w val="0.41115614665132688"/>
          <c:h val="0.82346949725206997"/>
        </c:manualLayout>
      </c:layout>
      <c:doughnutChart>
        <c:varyColors val="1"/>
        <c: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493E-4BD5-8A12-586B394D271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493E-4BD5-8A12-586B394D2713}"/>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493E-4BD5-8A12-586B394D2713}"/>
              </c:ext>
            </c:extLst>
          </c:dPt>
          <c:dPt>
            <c:idx val="3"/>
            <c:bubble3D val="0"/>
            <c:spPr>
              <a:solidFill>
                <a:srgbClr val="990099"/>
              </a:solidFill>
              <a:ln w="19050">
                <a:solidFill>
                  <a:schemeClr val="lt1"/>
                </a:solidFill>
              </a:ln>
              <a:effectLst/>
            </c:spPr>
            <c:extLst>
              <c:ext xmlns:c16="http://schemas.microsoft.com/office/drawing/2014/chart" uri="{C3380CC4-5D6E-409C-BE32-E72D297353CC}">
                <c16:uniqueId val="{00000009-493E-4BD5-8A12-586B394D2713}"/>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0B-493E-4BD5-8A12-586B394D2713}"/>
              </c:ext>
            </c:extLst>
          </c:dPt>
          <c:dPt>
            <c:idx val="5"/>
            <c:bubble3D val="0"/>
            <c:spPr>
              <a:solidFill>
                <a:srgbClr val="E67AE6"/>
              </a:solidFill>
              <a:ln w="19050">
                <a:solidFill>
                  <a:schemeClr val="lt1"/>
                </a:solidFill>
              </a:ln>
              <a:effectLst/>
            </c:spPr>
            <c:extLst>
              <c:ext xmlns:c16="http://schemas.microsoft.com/office/drawing/2014/chart" uri="{C3380CC4-5D6E-409C-BE32-E72D297353CC}">
                <c16:uniqueId val="{0000000D-493E-4BD5-8A12-586B394D2713}"/>
              </c:ext>
            </c:extLst>
          </c:dPt>
          <c:dLbls>
            <c:dLbl>
              <c:idx val="0"/>
              <c:layout>
                <c:manualLayout>
                  <c:x val="0.28986972071070138"/>
                  <c:y val="-0.11846570453480851"/>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fld id="{71FC9FAD-2CBB-418D-9D94-137BD1BB78BA}" type="CATEGORYNAME">
                      <a:rPr lang="en-US">
                        <a:solidFill>
                          <a:srgbClr val="469067"/>
                        </a:solidFill>
                      </a:rPr>
                      <a:pPr>
                        <a:defRPr sz="2000" b="1">
                          <a:solidFill>
                            <a:sysClr val="windowText" lastClr="000000"/>
                          </a:solidFill>
                        </a:defRPr>
                      </a:pPr>
                      <a:t>[NOM DE CATÉGORIE]</a:t>
                    </a:fld>
                    <a:r>
                      <a:rPr lang="en-US" baseline="0"/>
                      <a:t>
</a:t>
                    </a:r>
                    <a:r>
                      <a:rPr lang="en-US" sz="1600" baseline="0"/>
                      <a:t>9,78%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93E-4BD5-8A12-586B394D2713}"/>
                </c:ext>
              </c:extLst>
            </c:dLbl>
            <c:dLbl>
              <c:idx val="1"/>
              <c:layout>
                <c:manualLayout>
                  <c:x val="0.17578293224005759"/>
                  <c:y val="-4.0793201133144476E-2"/>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fld id="{86CA8DAA-8308-42E0-9FDA-D662A9917CB0}" type="CATEGORYNAME">
                      <a:rPr lang="en-US">
                        <a:solidFill>
                          <a:srgbClr val="00B050"/>
                        </a:solidFill>
                      </a:rPr>
                      <a:pPr>
                        <a:defRPr sz="2000" b="1">
                          <a:solidFill>
                            <a:sysClr val="windowText" lastClr="000000"/>
                          </a:solidFill>
                        </a:defRPr>
                      </a:pPr>
                      <a:t>[NOM DE CATÉGORIE]</a:t>
                    </a:fld>
                    <a:r>
                      <a:rPr lang="en-US" baseline="0">
                        <a:solidFill>
                          <a:srgbClr val="00B050"/>
                        </a:solidFill>
                      </a:rPr>
                      <a:t>
</a:t>
                    </a:r>
                    <a:r>
                      <a:rPr lang="en-US" sz="1600" baseline="0">
                        <a:solidFill>
                          <a:sysClr val="windowText" lastClr="000000"/>
                        </a:solidFill>
                      </a:rPr>
                      <a:t>32,74%</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93E-4BD5-8A12-586B394D2713}"/>
                </c:ext>
              </c:extLst>
            </c:dLbl>
            <c:dLbl>
              <c:idx val="2"/>
              <c:layout>
                <c:manualLayout>
                  <c:x val="-0.21695279363180223"/>
                  <c:y val="7.6256179349121378E-2"/>
                </c:manualLayout>
              </c:layout>
              <c:tx>
                <c:rich>
                  <a:bodyPr/>
                  <a:lstStyle/>
                  <a:p>
                    <a:fld id="{E1875C4F-3346-4829-851F-D551CABB9374}" type="CATEGORYNAME">
                      <a:rPr lang="en-US">
                        <a:solidFill>
                          <a:srgbClr val="00B050"/>
                        </a:solidFill>
                      </a:rPr>
                      <a:pPr/>
                      <a:t>[NOM DE CATÉGORIE]</a:t>
                    </a:fld>
                    <a:endParaRPr lang="en-US" baseline="0">
                      <a:solidFill>
                        <a:sysClr val="windowText" lastClr="000000"/>
                      </a:solidFill>
                    </a:endParaRPr>
                  </a:p>
                  <a:p>
                    <a:r>
                      <a:rPr lang="en-US" sz="1600" baseline="0">
                        <a:solidFill>
                          <a:sysClr val="windowText" lastClr="000000"/>
                        </a:solidFill>
                      </a:rPr>
                      <a:t>13,09%</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93E-4BD5-8A12-586B394D2713}"/>
                </c:ext>
              </c:extLst>
            </c:dLbl>
            <c:dLbl>
              <c:idx val="3"/>
              <c:layout>
                <c:manualLayout>
                  <c:x val="-0.24025155871570181"/>
                  <c:y val="-4.7539961187571103E-2"/>
                </c:manualLayout>
              </c:layout>
              <c:tx>
                <c:rich>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fld id="{799C738F-DE31-4F43-A6F9-33AEF4943A61}" type="CATEGORYNAME">
                      <a:rPr lang="en-US" sz="2000" b="1">
                        <a:solidFill>
                          <a:srgbClr val="9900CC"/>
                        </a:solidFill>
                      </a:rPr>
                      <a:pPr>
                        <a:defRPr sz="2000" b="1">
                          <a:solidFill>
                            <a:sysClr val="windowText" lastClr="000000"/>
                          </a:solidFill>
                        </a:defRPr>
                      </a:pPr>
                      <a:t>[NOM DE CATÉGORIE]</a:t>
                    </a:fld>
                    <a:r>
                      <a:rPr lang="en-US" sz="2000" b="1" baseline="0">
                        <a:solidFill>
                          <a:sysClr val="windowText" lastClr="000000"/>
                        </a:solidFill>
                      </a:rPr>
                      <a:t>
</a:t>
                    </a:r>
                    <a:r>
                      <a:rPr lang="en-US" sz="1600" b="1" baseline="0">
                        <a:solidFill>
                          <a:sysClr val="windowText" lastClr="000000"/>
                        </a:solidFill>
                      </a:rPr>
                      <a:t>39,22%</a:t>
                    </a: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0831136993039667"/>
                      <c:h val="0.19256657223796034"/>
                    </c:manualLayout>
                  </c15:layout>
                  <c15:dlblFieldTable/>
                  <c15:showDataLabelsRange val="0"/>
                </c:ext>
                <c:ext xmlns:c16="http://schemas.microsoft.com/office/drawing/2014/chart" uri="{C3380CC4-5D6E-409C-BE32-E72D297353CC}">
                  <c16:uniqueId val="{00000009-493E-4BD5-8A12-586B394D2713}"/>
                </c:ext>
              </c:extLst>
            </c:dLbl>
            <c:dLbl>
              <c:idx val="4"/>
              <c:layout>
                <c:manualLayout>
                  <c:x val="-0.26202643804697218"/>
                  <c:y val="-0.17846383083134437"/>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fld id="{78DE491A-1904-4E26-8129-8AF8BF71AB22}" type="CATEGORYNAME">
                      <a:rPr lang="en-US">
                        <a:solidFill>
                          <a:srgbClr val="7030A0"/>
                        </a:solidFill>
                      </a:rPr>
                      <a:pPr>
                        <a:defRPr sz="2000" b="1">
                          <a:solidFill>
                            <a:sysClr val="windowText" lastClr="000000"/>
                          </a:solidFill>
                        </a:defRPr>
                      </a:pPr>
                      <a:t>[NOM DE CATÉGORIE]</a:t>
                    </a:fld>
                    <a:r>
                      <a:rPr lang="en-US" baseline="0"/>
                      <a:t>
</a:t>
                    </a:r>
                    <a:r>
                      <a:rPr lang="en-US" sz="1600" baseline="0"/>
                      <a:t>1,11%</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493E-4BD5-8A12-586B394D2713}"/>
                </c:ext>
              </c:extLst>
            </c:dLbl>
            <c:dLbl>
              <c:idx val="5"/>
              <c:layout>
                <c:manualLayout>
                  <c:x val="3.6684053585215912E-2"/>
                  <c:y val="-0.23265936517142155"/>
                </c:manualLayout>
              </c:layout>
              <c:tx>
                <c:rich>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fld id="{F669E444-125C-4F19-A5AA-64EA630E11CC}" type="CATEGORYNAME">
                      <a:rPr lang="en-US">
                        <a:solidFill>
                          <a:srgbClr val="E67AE6"/>
                        </a:solidFill>
                      </a:rPr>
                      <a:pPr>
                        <a:defRPr sz="2000" b="1">
                          <a:solidFill>
                            <a:sysClr val="windowText" lastClr="000000"/>
                          </a:solidFill>
                        </a:defRPr>
                      </a:pPr>
                      <a:t>[NOM DE CATÉGORIE]</a:t>
                    </a:fld>
                    <a:r>
                      <a:rPr lang="en-US" baseline="0"/>
                      <a:t>
</a:t>
                    </a:r>
                    <a:r>
                      <a:rPr lang="en-US" sz="1800" baseline="0"/>
                      <a:t>4,06%</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493E-4BD5-8A12-586B394D27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'[35]Allocation OD 2024'!$C$16:$C$22</c15:sqref>
                  </c15:fullRef>
                </c:ext>
              </c:extLst>
              <c:f>('[35]Allocation OD 2024'!$C$16:$C$18,'[35]Allocation OD 2024'!$C$20:$C$22)</c:f>
              <c:strCache>
                <c:ptCount val="6"/>
                <c:pt idx="0">
                  <c:v>Infrastructures de production d'énergie verte</c:v>
                </c:pt>
                <c:pt idx="1">
                  <c:v>Immobilier vert </c:v>
                </c:pt>
                <c:pt idx="2">
                  <c:v>Transport et mobilité durable</c:v>
                </c:pt>
                <c:pt idx="3">
                  <c:v>Immobilier social</c:v>
                </c:pt>
                <c:pt idx="4">
                  <c:v>Infrastructures numériques</c:v>
                </c:pt>
                <c:pt idx="5">
                  <c:v>Santé et médico-social</c:v>
                </c:pt>
              </c:strCache>
            </c:strRef>
          </c:cat>
          <c:val>
            <c:numRef>
              <c:extLst>
                <c:ext xmlns:c15="http://schemas.microsoft.com/office/drawing/2012/chart" uri="{02D57815-91ED-43cb-92C2-25804820EDAC}">
                  <c15:fullRef>
                    <c15:sqref>'[35]Allocation OD 2024'!$G$16:$G$22</c15:sqref>
                  </c15:fullRef>
                </c:ext>
              </c:extLst>
              <c:f>('[35]Allocation OD 2024'!$G$16:$G$18,'[35]Allocation OD 2024'!$G$20:$G$22)</c:f>
              <c:numCache>
                <c:formatCode>General</c:formatCode>
                <c:ptCount val="6"/>
                <c:pt idx="0">
                  <c:v>122702988.06000002</c:v>
                </c:pt>
                <c:pt idx="1">
                  <c:v>410876570</c:v>
                </c:pt>
                <c:pt idx="2">
                  <c:v>164284524</c:v>
                </c:pt>
                <c:pt idx="3">
                  <c:v>202956228.67999998</c:v>
                </c:pt>
                <c:pt idx="4">
                  <c:v>13958285</c:v>
                </c:pt>
                <c:pt idx="5">
                  <c:v>50949295.350000001</c:v>
                </c:pt>
              </c:numCache>
            </c:numRef>
          </c:val>
          <c:extLst>
            <c:ext xmlns:c15="http://schemas.microsoft.com/office/drawing/2012/chart" uri="{02D57815-91ED-43cb-92C2-25804820EDAC}">
              <c15:categoryFilterExceptions>
                <c15:categoryFilterException>
                  <c15:sqref>'[35]Allocation OD 2024'!$G$19</c15:sqref>
                  <c15:spPr xmlns:c15="http://schemas.microsoft.com/office/drawing/2012/chart">
                    <a:solidFill>
                      <a:srgbClr val="990099"/>
                    </a:solidFill>
                    <a:ln w="19050">
                      <a:solidFill>
                        <a:schemeClr val="lt1"/>
                      </a:solidFill>
                    </a:ln>
                    <a:effectLst/>
                  </c15:spPr>
                  <c15:bubble3D val="0"/>
                  <c15:dLbl>
                    <c:idx val="2"/>
                    <c:delete val="1"/>
                    <c:extLst>
                      <c:ext uri="{CE6537A1-D6FC-4f65-9D91-7224C49458BB}"/>
                      <c:ext xmlns:c16="http://schemas.microsoft.com/office/drawing/2014/chart" uri="{C3380CC4-5D6E-409C-BE32-E72D297353CC}">
                        <c16:uniqueId val="{0000000D-35F4-42FD-A7D4-20E678E58A4F}"/>
                      </c:ext>
                    </c:extLst>
                  </c15:dLbl>
                </c15:categoryFilterException>
              </c15:categoryFilterExceptions>
            </c:ext>
            <c:ext xmlns:c16="http://schemas.microsoft.com/office/drawing/2014/chart" uri="{C3380CC4-5D6E-409C-BE32-E72D297353CC}">
              <c16:uniqueId val="{0000000E-493E-4BD5-8A12-586B394D2713}"/>
            </c:ext>
          </c:extLst>
        </c:ser>
        <c:dLbls>
          <c:showLegendKey val="0"/>
          <c:showVal val="0"/>
          <c:showCatName val="0"/>
          <c:showSerName val="0"/>
          <c:showPercent val="1"/>
          <c:showBubbleSize val="0"/>
          <c:showLeaderLines val="1"/>
        </c:dLbls>
        <c:firstSliceAng val="0"/>
        <c:holeSize val="51"/>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s://opendata.caissedesdepots.fr/explore/embed/dataset/obligations-durables-emises-par-la-cdc-rapport-allocation/custom/?disjunctive.domaine&amp;disjunctive.isin&amp;disjunctive.annee" TargetMode="External"/><Relationship Id="rId3" Type="http://schemas.openxmlformats.org/officeDocument/2006/relationships/chart" Target="../charts/chart3.xml"/><Relationship Id="rId7"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1.jpe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sv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sv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1030941</xdr:colOff>
      <xdr:row>9</xdr:row>
      <xdr:rowOff>11205</xdr:rowOff>
    </xdr:to>
    <xdr:sp macro="" textlink="">
      <xdr:nvSpPr>
        <xdr:cNvPr id="2" name="Forme libre : forme 1">
          <a:extLst>
            <a:ext uri="{FF2B5EF4-FFF2-40B4-BE49-F238E27FC236}">
              <a16:creationId xmlns:a16="http://schemas.microsoft.com/office/drawing/2014/main" id="{27EDF416-BDE4-4087-AB7C-0059FC36BEEC}"/>
            </a:ext>
          </a:extLst>
        </xdr:cNvPr>
        <xdr:cNvSpPr/>
      </xdr:nvSpPr>
      <xdr:spPr>
        <a:xfrm>
          <a:off x="1" y="0"/>
          <a:ext cx="2599764" cy="2622176"/>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323290</xdr:colOff>
      <xdr:row>1</xdr:row>
      <xdr:rowOff>92824</xdr:rowOff>
    </xdr:from>
    <xdr:ext cx="974932" cy="1106986"/>
    <xdr:pic>
      <xdr:nvPicPr>
        <xdr:cNvPr id="3" name="Image 2">
          <a:extLst>
            <a:ext uri="{FF2B5EF4-FFF2-40B4-BE49-F238E27FC236}">
              <a16:creationId xmlns:a16="http://schemas.microsoft.com/office/drawing/2014/main" id="{BE05F467-53AF-4FF3-88ED-61A1229576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290" y="276268"/>
          <a:ext cx="974932" cy="11069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14</xdr:col>
      <xdr:colOff>136524</xdr:colOff>
      <xdr:row>59</xdr:row>
      <xdr:rowOff>101600</xdr:rowOff>
    </xdr:from>
    <xdr:to>
      <xdr:col>32</xdr:col>
      <xdr:colOff>0</xdr:colOff>
      <xdr:row>92</xdr:row>
      <xdr:rowOff>0</xdr:rowOff>
    </xdr:to>
    <xdr:graphicFrame macro="">
      <xdr:nvGraphicFramePr>
        <xdr:cNvPr id="3" name="Graphique 2">
          <a:extLst>
            <a:ext uri="{FF2B5EF4-FFF2-40B4-BE49-F238E27FC236}">
              <a16:creationId xmlns:a16="http://schemas.microsoft.com/office/drawing/2014/main" id="{2D09EDF1-6FC8-43E8-89DC-7B655D812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130176</xdr:colOff>
      <xdr:row>61</xdr:row>
      <xdr:rowOff>92075</xdr:rowOff>
    </xdr:from>
    <xdr:to>
      <xdr:col>15</xdr:col>
      <xdr:colOff>533400</xdr:colOff>
      <xdr:row>93</xdr:row>
      <xdr:rowOff>152400</xdr:rowOff>
    </xdr:to>
    <xdr:graphicFrame macro="">
      <xdr:nvGraphicFramePr>
        <xdr:cNvPr id="5" name="Graphique 4">
          <a:extLst>
            <a:ext uri="{FF2B5EF4-FFF2-40B4-BE49-F238E27FC236}">
              <a16:creationId xmlns:a16="http://schemas.microsoft.com/office/drawing/2014/main" id="{8E1A9368-6533-4B96-9742-A1E362C13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95</xdr:row>
      <xdr:rowOff>0</xdr:rowOff>
    </xdr:from>
    <xdr:to>
      <xdr:col>17</xdr:col>
      <xdr:colOff>101599</xdr:colOff>
      <xdr:row>129</xdr:row>
      <xdr:rowOff>126999</xdr:rowOff>
    </xdr:to>
    <xdr:graphicFrame macro="">
      <xdr:nvGraphicFramePr>
        <xdr:cNvPr id="6" name="Graphique 5">
          <a:extLst>
            <a:ext uri="{FF2B5EF4-FFF2-40B4-BE49-F238E27FC236}">
              <a16:creationId xmlns:a16="http://schemas.microsoft.com/office/drawing/2014/main" id="{E4AB0D19-2009-4A4D-AE6D-2F7364B68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489857</xdr:colOff>
      <xdr:row>95</xdr:row>
      <xdr:rowOff>28574</xdr:rowOff>
    </xdr:from>
    <xdr:to>
      <xdr:col>30</xdr:col>
      <xdr:colOff>609601</xdr:colOff>
      <xdr:row>125</xdr:row>
      <xdr:rowOff>95250</xdr:rowOff>
    </xdr:to>
    <xdr:graphicFrame macro="">
      <xdr:nvGraphicFramePr>
        <xdr:cNvPr id="9" name="Graphique 8">
          <a:extLst>
            <a:ext uri="{FF2B5EF4-FFF2-40B4-BE49-F238E27FC236}">
              <a16:creationId xmlns:a16="http://schemas.microsoft.com/office/drawing/2014/main" id="{E79AD169-3BF7-47EB-9E39-3DD7A7914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304800</xdr:colOff>
      <xdr:row>135</xdr:row>
      <xdr:rowOff>127000</xdr:rowOff>
    </xdr:from>
    <xdr:to>
      <xdr:col>15</xdr:col>
      <xdr:colOff>0</xdr:colOff>
      <xdr:row>162</xdr:row>
      <xdr:rowOff>76200</xdr:rowOff>
    </xdr:to>
    <xdr:graphicFrame macro="">
      <xdr:nvGraphicFramePr>
        <xdr:cNvPr id="10" name="Graphique 9">
          <a:extLst>
            <a:ext uri="{FF2B5EF4-FFF2-40B4-BE49-F238E27FC236}">
              <a16:creationId xmlns:a16="http://schemas.microsoft.com/office/drawing/2014/main" id="{B06839E5-B816-4245-B170-9A779903C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736600</xdr:colOff>
      <xdr:row>132</xdr:row>
      <xdr:rowOff>254000</xdr:rowOff>
    </xdr:from>
    <xdr:to>
      <xdr:col>30</xdr:col>
      <xdr:colOff>101600</xdr:colOff>
      <xdr:row>161</xdr:row>
      <xdr:rowOff>127000</xdr:rowOff>
    </xdr:to>
    <xdr:graphicFrame macro="">
      <xdr:nvGraphicFramePr>
        <xdr:cNvPr id="11" name="Graphique 10">
          <a:extLst>
            <a:ext uri="{FF2B5EF4-FFF2-40B4-BE49-F238E27FC236}">
              <a16:creationId xmlns:a16="http://schemas.microsoft.com/office/drawing/2014/main" id="{CDBE5510-C3C4-436E-9D6D-1236D7E22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xdr:colOff>
      <xdr:row>0</xdr:row>
      <xdr:rowOff>2</xdr:rowOff>
    </xdr:from>
    <xdr:to>
      <xdr:col>3</xdr:col>
      <xdr:colOff>90714</xdr:colOff>
      <xdr:row>9</xdr:row>
      <xdr:rowOff>27215</xdr:rowOff>
    </xdr:to>
    <xdr:sp macro="" textlink="">
      <xdr:nvSpPr>
        <xdr:cNvPr id="2" name="Forme libre : forme 1">
          <a:extLst>
            <a:ext uri="{FF2B5EF4-FFF2-40B4-BE49-F238E27FC236}">
              <a16:creationId xmlns:a16="http://schemas.microsoft.com/office/drawing/2014/main" id="{161300A3-2C3B-4099-A865-DF11C55CF7D3}"/>
            </a:ext>
          </a:extLst>
        </xdr:cNvPr>
        <xdr:cNvSpPr/>
      </xdr:nvSpPr>
      <xdr:spPr>
        <a:xfrm>
          <a:off x="1" y="2"/>
          <a:ext cx="2376713" cy="2648856"/>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323288</xdr:colOff>
      <xdr:row>1</xdr:row>
      <xdr:rowOff>98468</xdr:rowOff>
    </xdr:from>
    <xdr:ext cx="1015733" cy="1106986"/>
    <xdr:pic>
      <xdr:nvPicPr>
        <xdr:cNvPr id="4" name="Image 3">
          <a:extLst>
            <a:ext uri="{FF2B5EF4-FFF2-40B4-BE49-F238E27FC236}">
              <a16:creationId xmlns:a16="http://schemas.microsoft.com/office/drawing/2014/main" id="{91D48E95-8973-48F9-B24E-86D1835467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288" y="277925"/>
          <a:ext cx="1015733" cy="1106986"/>
        </a:xfrm>
        <a:prstGeom prst="rect">
          <a:avLst/>
        </a:prstGeom>
      </xdr:spPr>
    </xdr:pic>
    <xdr:clientData/>
  </xdr:oneCellAnchor>
  <xdr:twoCellAnchor editAs="oneCell">
    <xdr:from>
      <xdr:col>0</xdr:col>
      <xdr:colOff>0</xdr:colOff>
      <xdr:row>15</xdr:row>
      <xdr:rowOff>30237</xdr:rowOff>
    </xdr:from>
    <xdr:to>
      <xdr:col>20</xdr:col>
      <xdr:colOff>324387</xdr:colOff>
      <xdr:row>53</xdr:row>
      <xdr:rowOff>154478</xdr:rowOff>
    </xdr:to>
    <xdr:pic>
      <xdr:nvPicPr>
        <xdr:cNvPr id="7" name="Image 6">
          <a:hlinkClick xmlns:r="http://schemas.openxmlformats.org/officeDocument/2006/relationships" r:id="rId8"/>
          <a:extLst>
            <a:ext uri="{FF2B5EF4-FFF2-40B4-BE49-F238E27FC236}">
              <a16:creationId xmlns:a16="http://schemas.microsoft.com/office/drawing/2014/main" id="{386D1D6A-658E-2D99-A16D-5050070EB52F}"/>
            </a:ext>
          </a:extLst>
        </xdr:cNvPr>
        <xdr:cNvPicPr>
          <a:picLocks noChangeAspect="1"/>
        </xdr:cNvPicPr>
      </xdr:nvPicPr>
      <xdr:blipFill rotWithShape="1">
        <a:blip xmlns:r="http://schemas.openxmlformats.org/officeDocument/2006/relationships" r:embed="rId9"/>
        <a:srcRect t="7144"/>
        <a:stretch/>
      </xdr:blipFill>
      <xdr:spPr>
        <a:xfrm>
          <a:off x="0" y="3946070"/>
          <a:ext cx="15493831" cy="682701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0.21876</cdr:x>
      <cdr:y>0.75169</cdr:y>
    </cdr:from>
    <cdr:to>
      <cdr:x>0.37208</cdr:x>
      <cdr:y>0.90118</cdr:y>
    </cdr:to>
    <cdr:cxnSp macro="">
      <cdr:nvCxnSpPr>
        <cdr:cNvPr id="3" name="Connecteur droit 2">
          <a:extLst xmlns:a="http://schemas.openxmlformats.org/drawingml/2006/main">
            <a:ext uri="{FF2B5EF4-FFF2-40B4-BE49-F238E27FC236}">
              <a16:creationId xmlns:a16="http://schemas.microsoft.com/office/drawing/2014/main" id="{6B082056-B340-FF50-1779-510D3542094B}"/>
            </a:ext>
          </a:extLst>
        </cdr:cNvPr>
        <cdr:cNvCxnSpPr/>
      </cdr:nvCxnSpPr>
      <cdr:spPr>
        <a:xfrm xmlns:a="http://schemas.openxmlformats.org/drawingml/2006/main" flipV="1">
          <a:off x="2193925" y="4036787"/>
          <a:ext cx="1537607" cy="802821"/>
        </a:xfrm>
        <a:prstGeom xmlns:a="http://schemas.openxmlformats.org/drawingml/2006/main" prst="line">
          <a:avLst/>
        </a:prstGeom>
        <a:ln xmlns:a="http://schemas.openxmlformats.org/drawingml/2006/main">
          <a:solidFill>
            <a:schemeClr val="bg2">
              <a:lumMod val="75000"/>
            </a:schemeClr>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89297</xdr:colOff>
      <xdr:row>14</xdr:row>
      <xdr:rowOff>19844</xdr:rowOff>
    </xdr:to>
    <xdr:sp macro="" textlink="">
      <xdr:nvSpPr>
        <xdr:cNvPr id="2" name="Forme libre : forme 1">
          <a:extLst>
            <a:ext uri="{FF2B5EF4-FFF2-40B4-BE49-F238E27FC236}">
              <a16:creationId xmlns:a16="http://schemas.microsoft.com/office/drawing/2014/main" id="{F5BF409C-9CFA-4507-A7F1-611D64C8C0FA}"/>
            </a:ext>
          </a:extLst>
        </xdr:cNvPr>
        <xdr:cNvSpPr/>
      </xdr:nvSpPr>
      <xdr:spPr>
        <a:xfrm>
          <a:off x="0" y="1"/>
          <a:ext cx="3571875" cy="3641327"/>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102583</xdr:colOff>
      <xdr:row>1</xdr:row>
      <xdr:rowOff>3463</xdr:rowOff>
    </xdr:from>
    <xdr:ext cx="1091706" cy="1190840"/>
    <xdr:pic>
      <xdr:nvPicPr>
        <xdr:cNvPr id="3" name="Image 2">
          <a:extLst>
            <a:ext uri="{FF2B5EF4-FFF2-40B4-BE49-F238E27FC236}">
              <a16:creationId xmlns:a16="http://schemas.microsoft.com/office/drawing/2014/main" id="{9CD8979B-129A-4B13-BEDE-E5401188AA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83" y="191979"/>
          <a:ext cx="1091706" cy="11908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30238</xdr:colOff>
      <xdr:row>9</xdr:row>
      <xdr:rowOff>45357</xdr:rowOff>
    </xdr:to>
    <xdr:sp macro="" textlink="">
      <xdr:nvSpPr>
        <xdr:cNvPr id="4" name="Forme libre : forme 3">
          <a:extLst>
            <a:ext uri="{FF2B5EF4-FFF2-40B4-BE49-F238E27FC236}">
              <a16:creationId xmlns:a16="http://schemas.microsoft.com/office/drawing/2014/main" id="{B04FDC82-8EC4-4B1D-A428-D49B475CC025}"/>
            </a:ext>
          </a:extLst>
        </xdr:cNvPr>
        <xdr:cNvSpPr/>
      </xdr:nvSpPr>
      <xdr:spPr>
        <a:xfrm>
          <a:off x="0" y="0"/>
          <a:ext cx="2933095" cy="2660952"/>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159247</xdr:colOff>
      <xdr:row>0</xdr:row>
      <xdr:rowOff>125010</xdr:rowOff>
    </xdr:from>
    <xdr:ext cx="1110754" cy="1223570"/>
    <xdr:pic>
      <xdr:nvPicPr>
        <xdr:cNvPr id="5" name="Image 4">
          <a:extLst>
            <a:ext uri="{FF2B5EF4-FFF2-40B4-BE49-F238E27FC236}">
              <a16:creationId xmlns:a16="http://schemas.microsoft.com/office/drawing/2014/main" id="{2D650CFB-9AC9-4430-AFDC-494CD5096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247" y="125010"/>
          <a:ext cx="1110754" cy="122357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111125</xdr:colOff>
      <xdr:row>14</xdr:row>
      <xdr:rowOff>161924</xdr:rowOff>
    </xdr:to>
    <xdr:sp macro="" textlink="">
      <xdr:nvSpPr>
        <xdr:cNvPr id="2" name="Forme libre : forme 1">
          <a:extLst>
            <a:ext uri="{FF2B5EF4-FFF2-40B4-BE49-F238E27FC236}">
              <a16:creationId xmlns:a16="http://schemas.microsoft.com/office/drawing/2014/main" id="{53DF1F6A-E801-4F87-889C-79C486F07F7A}"/>
            </a:ext>
          </a:extLst>
        </xdr:cNvPr>
        <xdr:cNvSpPr/>
      </xdr:nvSpPr>
      <xdr:spPr>
        <a:xfrm>
          <a:off x="0" y="0"/>
          <a:ext cx="2397125" cy="2698749"/>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143996</xdr:colOff>
      <xdr:row>1</xdr:row>
      <xdr:rowOff>11003</xdr:rowOff>
    </xdr:from>
    <xdr:ext cx="1316504" cy="1589641"/>
    <xdr:pic>
      <xdr:nvPicPr>
        <xdr:cNvPr id="3" name="Image 2">
          <a:extLst>
            <a:ext uri="{FF2B5EF4-FFF2-40B4-BE49-F238E27FC236}">
              <a16:creationId xmlns:a16="http://schemas.microsoft.com/office/drawing/2014/main" id="{12C68AF8-475A-40C3-AFA3-ADE0A6F57B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21" y="188803"/>
          <a:ext cx="1316504" cy="1589641"/>
        </a:xfrm>
        <a:prstGeom prst="rect">
          <a:avLst/>
        </a:prstGeom>
      </xdr:spPr>
    </xdr:pic>
    <xdr:clientData/>
  </xdr:oneCellAnchor>
  <xdr:twoCellAnchor>
    <xdr:from>
      <xdr:col>0</xdr:col>
      <xdr:colOff>41413</xdr:colOff>
      <xdr:row>0</xdr:row>
      <xdr:rowOff>0</xdr:rowOff>
    </xdr:from>
    <xdr:to>
      <xdr:col>3</xdr:col>
      <xdr:colOff>152538</xdr:colOff>
      <xdr:row>14</xdr:row>
      <xdr:rowOff>165099</xdr:rowOff>
    </xdr:to>
    <xdr:sp macro="" textlink="">
      <xdr:nvSpPr>
        <xdr:cNvPr id="4" name="Forme libre : forme 3">
          <a:extLst>
            <a:ext uri="{FF2B5EF4-FFF2-40B4-BE49-F238E27FC236}">
              <a16:creationId xmlns:a16="http://schemas.microsoft.com/office/drawing/2014/main" id="{15404EF4-851A-46BC-B67D-8D1952EA7C38}"/>
            </a:ext>
          </a:extLst>
        </xdr:cNvPr>
        <xdr:cNvSpPr/>
      </xdr:nvSpPr>
      <xdr:spPr>
        <a:xfrm>
          <a:off x="41413" y="0"/>
          <a:ext cx="3934929" cy="3671403"/>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0</xdr:col>
      <xdr:colOff>143996</xdr:colOff>
      <xdr:row>1</xdr:row>
      <xdr:rowOff>1478</xdr:rowOff>
    </xdr:from>
    <xdr:ext cx="1457308" cy="1589641"/>
    <xdr:pic>
      <xdr:nvPicPr>
        <xdr:cNvPr id="5" name="Image 4">
          <a:extLst>
            <a:ext uri="{FF2B5EF4-FFF2-40B4-BE49-F238E27FC236}">
              <a16:creationId xmlns:a16="http://schemas.microsoft.com/office/drawing/2014/main" id="{BE1B429E-D602-9D39-2C9B-AE6E8B09C0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996" y="180935"/>
          <a:ext cx="1457308" cy="158964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8021</xdr:colOff>
      <xdr:row>5</xdr:row>
      <xdr:rowOff>34637</xdr:rowOff>
    </xdr:from>
    <xdr:ext cx="1339623" cy="1272907"/>
    <xdr:pic>
      <xdr:nvPicPr>
        <xdr:cNvPr id="2" name="Image 1">
          <a:extLst>
            <a:ext uri="{FF2B5EF4-FFF2-40B4-BE49-F238E27FC236}">
              <a16:creationId xmlns:a16="http://schemas.microsoft.com/office/drawing/2014/main" id="{596730DA-FFF4-4300-B26B-F7B1A9BECF1A}"/>
            </a:ext>
          </a:extLst>
        </xdr:cNvPr>
        <xdr:cNvPicPr>
          <a:picLocks noChangeAspect="1"/>
        </xdr:cNvPicPr>
      </xdr:nvPicPr>
      <xdr:blipFill>
        <a:blip xmlns:r="http://schemas.openxmlformats.org/officeDocument/2006/relationships" r:embed="rId1"/>
        <a:stretch>
          <a:fillRect/>
        </a:stretch>
      </xdr:blipFill>
      <xdr:spPr>
        <a:xfrm>
          <a:off x="2519157" y="3480955"/>
          <a:ext cx="1339623" cy="1272907"/>
        </a:xfrm>
        <a:prstGeom prst="rect">
          <a:avLst/>
        </a:prstGeom>
      </xdr:spPr>
    </xdr:pic>
    <xdr:clientData/>
  </xdr:oneCellAnchor>
  <xdr:oneCellAnchor>
    <xdr:from>
      <xdr:col>3</xdr:col>
      <xdr:colOff>1278370</xdr:colOff>
      <xdr:row>5</xdr:row>
      <xdr:rowOff>37403</xdr:rowOff>
    </xdr:from>
    <xdr:ext cx="1215449" cy="1261462"/>
    <xdr:pic>
      <xdr:nvPicPr>
        <xdr:cNvPr id="4" name="Image 3">
          <a:extLst>
            <a:ext uri="{FF2B5EF4-FFF2-40B4-BE49-F238E27FC236}">
              <a16:creationId xmlns:a16="http://schemas.microsoft.com/office/drawing/2014/main" id="{F222616F-2A9C-43C6-8058-52DAE1440E85}"/>
            </a:ext>
          </a:extLst>
        </xdr:cNvPr>
        <xdr:cNvPicPr>
          <a:picLocks noChangeAspect="1"/>
        </xdr:cNvPicPr>
      </xdr:nvPicPr>
      <xdr:blipFill>
        <a:blip xmlns:r="http://schemas.openxmlformats.org/officeDocument/2006/relationships" r:embed="rId2"/>
        <a:stretch>
          <a:fillRect/>
        </a:stretch>
      </xdr:blipFill>
      <xdr:spPr>
        <a:xfrm>
          <a:off x="3789506" y="3483721"/>
          <a:ext cx="1215449" cy="1261462"/>
        </a:xfrm>
        <a:prstGeom prst="rect">
          <a:avLst/>
        </a:prstGeom>
      </xdr:spPr>
    </xdr:pic>
    <xdr:clientData/>
  </xdr:oneCellAnchor>
  <xdr:oneCellAnchor>
    <xdr:from>
      <xdr:col>5</xdr:col>
      <xdr:colOff>17319</xdr:colOff>
      <xdr:row>5</xdr:row>
      <xdr:rowOff>28287</xdr:rowOff>
    </xdr:from>
    <xdr:ext cx="1157144" cy="1272324"/>
    <xdr:pic>
      <xdr:nvPicPr>
        <xdr:cNvPr id="5" name="Image 4">
          <a:extLst>
            <a:ext uri="{FF2B5EF4-FFF2-40B4-BE49-F238E27FC236}">
              <a16:creationId xmlns:a16="http://schemas.microsoft.com/office/drawing/2014/main" id="{5B5421BD-2D1B-428D-8DB9-9F89A2484D72}"/>
            </a:ext>
          </a:extLst>
        </xdr:cNvPr>
        <xdr:cNvPicPr>
          <a:picLocks noChangeAspect="1"/>
        </xdr:cNvPicPr>
      </xdr:nvPicPr>
      <xdr:blipFill>
        <a:blip xmlns:r="http://schemas.openxmlformats.org/officeDocument/2006/relationships" r:embed="rId3"/>
        <a:stretch>
          <a:fillRect/>
        </a:stretch>
      </xdr:blipFill>
      <xdr:spPr>
        <a:xfrm>
          <a:off x="4987637" y="3474605"/>
          <a:ext cx="1157144" cy="1272324"/>
        </a:xfrm>
        <a:prstGeom prst="rect">
          <a:avLst/>
        </a:prstGeom>
      </xdr:spPr>
    </xdr:pic>
    <xdr:clientData/>
  </xdr:oneCellAnchor>
  <xdr:oneCellAnchor>
    <xdr:from>
      <xdr:col>6</xdr:col>
      <xdr:colOff>0</xdr:colOff>
      <xdr:row>5</xdr:row>
      <xdr:rowOff>30731</xdr:rowOff>
    </xdr:from>
    <xdr:ext cx="1180812" cy="1276399"/>
    <xdr:pic>
      <xdr:nvPicPr>
        <xdr:cNvPr id="6" name="Image 5">
          <a:extLst>
            <a:ext uri="{FF2B5EF4-FFF2-40B4-BE49-F238E27FC236}">
              <a16:creationId xmlns:a16="http://schemas.microsoft.com/office/drawing/2014/main" id="{D0F7198F-61D1-49B0-B2FE-22A92AE2AAAE}"/>
            </a:ext>
          </a:extLst>
        </xdr:cNvPr>
        <xdr:cNvPicPr>
          <a:picLocks noChangeAspect="1"/>
        </xdr:cNvPicPr>
      </xdr:nvPicPr>
      <xdr:blipFill>
        <a:blip xmlns:r="http://schemas.openxmlformats.org/officeDocument/2006/relationships" r:embed="rId4"/>
        <a:stretch>
          <a:fillRect/>
        </a:stretch>
      </xdr:blipFill>
      <xdr:spPr>
        <a:xfrm>
          <a:off x="6147955" y="3477049"/>
          <a:ext cx="1180812" cy="1276399"/>
        </a:xfrm>
        <a:prstGeom prst="rect">
          <a:avLst/>
        </a:prstGeom>
      </xdr:spPr>
    </xdr:pic>
    <xdr:clientData/>
  </xdr:oneCellAnchor>
  <xdr:oneCellAnchor>
    <xdr:from>
      <xdr:col>7</xdr:col>
      <xdr:colOff>0</xdr:colOff>
      <xdr:row>5</xdr:row>
      <xdr:rowOff>8948</xdr:rowOff>
    </xdr:from>
    <xdr:ext cx="1312997" cy="1290380"/>
    <xdr:pic>
      <xdr:nvPicPr>
        <xdr:cNvPr id="7" name="Image 6">
          <a:extLst>
            <a:ext uri="{FF2B5EF4-FFF2-40B4-BE49-F238E27FC236}">
              <a16:creationId xmlns:a16="http://schemas.microsoft.com/office/drawing/2014/main" id="{6F658B12-D79D-4E5F-83C4-CCC95F7BA036}"/>
            </a:ext>
          </a:extLst>
        </xdr:cNvPr>
        <xdr:cNvPicPr>
          <a:picLocks noChangeAspect="1"/>
        </xdr:cNvPicPr>
      </xdr:nvPicPr>
      <xdr:blipFill>
        <a:blip xmlns:r="http://schemas.openxmlformats.org/officeDocument/2006/relationships" r:embed="rId5"/>
        <a:stretch>
          <a:fillRect/>
        </a:stretch>
      </xdr:blipFill>
      <xdr:spPr>
        <a:xfrm>
          <a:off x="7325591" y="3455266"/>
          <a:ext cx="1312997" cy="1290380"/>
        </a:xfrm>
        <a:prstGeom prst="rect">
          <a:avLst/>
        </a:prstGeom>
      </xdr:spPr>
    </xdr:pic>
    <xdr:clientData/>
  </xdr:oneCellAnchor>
  <xdr:oneCellAnchor>
    <xdr:from>
      <xdr:col>8</xdr:col>
      <xdr:colOff>0</xdr:colOff>
      <xdr:row>5</xdr:row>
      <xdr:rowOff>17318</xdr:rowOff>
    </xdr:from>
    <xdr:ext cx="1260967" cy="1281546"/>
    <xdr:pic>
      <xdr:nvPicPr>
        <xdr:cNvPr id="8" name="Image 7">
          <a:extLst>
            <a:ext uri="{FF2B5EF4-FFF2-40B4-BE49-F238E27FC236}">
              <a16:creationId xmlns:a16="http://schemas.microsoft.com/office/drawing/2014/main" id="{50941739-D7AD-4F41-9CEE-86A12DAF1A8B}"/>
            </a:ext>
          </a:extLst>
        </xdr:cNvPr>
        <xdr:cNvPicPr>
          <a:picLocks noChangeAspect="1"/>
        </xdr:cNvPicPr>
      </xdr:nvPicPr>
      <xdr:blipFill>
        <a:blip xmlns:r="http://schemas.openxmlformats.org/officeDocument/2006/relationships" r:embed="rId6"/>
        <a:stretch>
          <a:fillRect/>
        </a:stretch>
      </xdr:blipFill>
      <xdr:spPr>
        <a:xfrm>
          <a:off x="8503227" y="3463636"/>
          <a:ext cx="1260967" cy="1281546"/>
        </a:xfrm>
        <a:prstGeom prst="rect">
          <a:avLst/>
        </a:prstGeom>
      </xdr:spPr>
    </xdr:pic>
    <xdr:clientData/>
  </xdr:oneCellAnchor>
  <xdr:oneCellAnchor>
    <xdr:from>
      <xdr:col>9</xdr:col>
      <xdr:colOff>12123</xdr:colOff>
      <xdr:row>5</xdr:row>
      <xdr:rowOff>9524</xdr:rowOff>
    </xdr:from>
    <xdr:ext cx="1305346" cy="1280801"/>
    <xdr:pic>
      <xdr:nvPicPr>
        <xdr:cNvPr id="9" name="Image 8">
          <a:extLst>
            <a:ext uri="{FF2B5EF4-FFF2-40B4-BE49-F238E27FC236}">
              <a16:creationId xmlns:a16="http://schemas.microsoft.com/office/drawing/2014/main" id="{C3A3BEC4-B42E-4CDC-9519-BC75B7A4B964}"/>
            </a:ext>
          </a:extLst>
        </xdr:cNvPr>
        <xdr:cNvPicPr>
          <a:picLocks noChangeAspect="1"/>
        </xdr:cNvPicPr>
      </xdr:nvPicPr>
      <xdr:blipFill>
        <a:blip xmlns:r="http://schemas.openxmlformats.org/officeDocument/2006/relationships" r:embed="rId7"/>
        <a:stretch>
          <a:fillRect/>
        </a:stretch>
      </xdr:blipFill>
      <xdr:spPr>
        <a:xfrm>
          <a:off x="6870123" y="390524"/>
          <a:ext cx="1305346" cy="1280801"/>
        </a:xfrm>
        <a:prstGeom prst="rect">
          <a:avLst/>
        </a:prstGeom>
      </xdr:spPr>
    </xdr:pic>
    <xdr:clientData/>
  </xdr:oneCellAnchor>
  <xdr:oneCellAnchor>
    <xdr:from>
      <xdr:col>10</xdr:col>
      <xdr:colOff>17992</xdr:colOff>
      <xdr:row>5</xdr:row>
      <xdr:rowOff>6350</xdr:rowOff>
    </xdr:from>
    <xdr:ext cx="1288677" cy="1284070"/>
    <xdr:pic>
      <xdr:nvPicPr>
        <xdr:cNvPr id="10" name="Image 9">
          <a:extLst>
            <a:ext uri="{FF2B5EF4-FFF2-40B4-BE49-F238E27FC236}">
              <a16:creationId xmlns:a16="http://schemas.microsoft.com/office/drawing/2014/main" id="{534624D0-665A-4EB5-9219-78243EBB8CB5}"/>
            </a:ext>
          </a:extLst>
        </xdr:cNvPr>
        <xdr:cNvPicPr>
          <a:picLocks noChangeAspect="1"/>
        </xdr:cNvPicPr>
      </xdr:nvPicPr>
      <xdr:blipFill>
        <a:blip xmlns:r="http://schemas.openxmlformats.org/officeDocument/2006/relationships" r:embed="rId8"/>
        <a:stretch>
          <a:fillRect/>
        </a:stretch>
      </xdr:blipFill>
      <xdr:spPr>
        <a:xfrm>
          <a:off x="7637992" y="387350"/>
          <a:ext cx="1288677" cy="1284070"/>
        </a:xfrm>
        <a:prstGeom prst="rect">
          <a:avLst/>
        </a:prstGeom>
      </xdr:spPr>
    </xdr:pic>
    <xdr:clientData/>
  </xdr:oneCellAnchor>
  <xdr:oneCellAnchor>
    <xdr:from>
      <xdr:col>10</xdr:col>
      <xdr:colOff>1174075</xdr:colOff>
      <xdr:row>5</xdr:row>
      <xdr:rowOff>0</xdr:rowOff>
    </xdr:from>
    <xdr:ext cx="1281269" cy="1307645"/>
    <xdr:pic>
      <xdr:nvPicPr>
        <xdr:cNvPr id="11" name="Image 10">
          <a:extLst>
            <a:ext uri="{FF2B5EF4-FFF2-40B4-BE49-F238E27FC236}">
              <a16:creationId xmlns:a16="http://schemas.microsoft.com/office/drawing/2014/main" id="{A31EA4D8-65B1-45DD-829F-0A25BBCC3723}"/>
            </a:ext>
          </a:extLst>
        </xdr:cNvPr>
        <xdr:cNvPicPr>
          <a:picLocks noChangeAspect="1"/>
        </xdr:cNvPicPr>
      </xdr:nvPicPr>
      <xdr:blipFill>
        <a:blip xmlns:r="http://schemas.openxmlformats.org/officeDocument/2006/relationships" r:embed="rId9"/>
        <a:stretch>
          <a:fillRect/>
        </a:stretch>
      </xdr:blipFill>
      <xdr:spPr>
        <a:xfrm>
          <a:off x="12032575" y="3446318"/>
          <a:ext cx="1281269" cy="1307645"/>
        </a:xfrm>
        <a:prstGeom prst="rect">
          <a:avLst/>
        </a:prstGeom>
      </xdr:spPr>
    </xdr:pic>
    <xdr:clientData/>
  </xdr:oneCellAnchor>
  <xdr:oneCellAnchor>
    <xdr:from>
      <xdr:col>12</xdr:col>
      <xdr:colOff>37810</xdr:colOff>
      <xdr:row>5</xdr:row>
      <xdr:rowOff>3002</xdr:rowOff>
    </xdr:from>
    <xdr:ext cx="1152953" cy="1295862"/>
    <xdr:pic>
      <xdr:nvPicPr>
        <xdr:cNvPr id="12" name="Image 11">
          <a:extLst>
            <a:ext uri="{FF2B5EF4-FFF2-40B4-BE49-F238E27FC236}">
              <a16:creationId xmlns:a16="http://schemas.microsoft.com/office/drawing/2014/main" id="{351F2EC5-EB75-4DFC-886C-47471ACEBB37}"/>
            </a:ext>
          </a:extLst>
        </xdr:cNvPr>
        <xdr:cNvPicPr>
          <a:picLocks noChangeAspect="1"/>
        </xdr:cNvPicPr>
      </xdr:nvPicPr>
      <xdr:blipFill>
        <a:blip xmlns:r="http://schemas.openxmlformats.org/officeDocument/2006/relationships" r:embed="rId10"/>
        <a:stretch>
          <a:fillRect/>
        </a:stretch>
      </xdr:blipFill>
      <xdr:spPr>
        <a:xfrm>
          <a:off x="13251583" y="3449320"/>
          <a:ext cx="1152953" cy="1295862"/>
        </a:xfrm>
        <a:prstGeom prst="rect">
          <a:avLst/>
        </a:prstGeom>
      </xdr:spPr>
    </xdr:pic>
    <xdr:clientData/>
  </xdr:oneCellAnchor>
  <xdr:oneCellAnchor>
    <xdr:from>
      <xdr:col>13</xdr:col>
      <xdr:colOff>14143</xdr:colOff>
      <xdr:row>5</xdr:row>
      <xdr:rowOff>11640</xdr:rowOff>
    </xdr:from>
    <xdr:ext cx="1184767" cy="1283385"/>
    <xdr:pic>
      <xdr:nvPicPr>
        <xdr:cNvPr id="13" name="Image 12">
          <a:extLst>
            <a:ext uri="{FF2B5EF4-FFF2-40B4-BE49-F238E27FC236}">
              <a16:creationId xmlns:a16="http://schemas.microsoft.com/office/drawing/2014/main" id="{0751EEDC-9567-4E25-9467-453F6ADB6BA3}"/>
            </a:ext>
          </a:extLst>
        </xdr:cNvPr>
        <xdr:cNvPicPr>
          <a:picLocks noChangeAspect="1"/>
        </xdr:cNvPicPr>
      </xdr:nvPicPr>
      <xdr:blipFill>
        <a:blip xmlns:r="http://schemas.openxmlformats.org/officeDocument/2006/relationships" r:embed="rId11"/>
        <a:stretch>
          <a:fillRect/>
        </a:stretch>
      </xdr:blipFill>
      <xdr:spPr>
        <a:xfrm>
          <a:off x="14405552" y="3457958"/>
          <a:ext cx="1184767" cy="1283385"/>
        </a:xfrm>
        <a:prstGeom prst="rect">
          <a:avLst/>
        </a:prstGeom>
      </xdr:spPr>
    </xdr:pic>
    <xdr:clientData/>
  </xdr:oneCellAnchor>
  <xdr:oneCellAnchor>
    <xdr:from>
      <xdr:col>14</xdr:col>
      <xdr:colOff>13934</xdr:colOff>
      <xdr:row>5</xdr:row>
      <xdr:rowOff>0</xdr:rowOff>
    </xdr:from>
    <xdr:ext cx="1184197" cy="1290696"/>
    <xdr:pic>
      <xdr:nvPicPr>
        <xdr:cNvPr id="14" name="Image 13">
          <a:extLst>
            <a:ext uri="{FF2B5EF4-FFF2-40B4-BE49-F238E27FC236}">
              <a16:creationId xmlns:a16="http://schemas.microsoft.com/office/drawing/2014/main" id="{8D2DD044-1F93-4733-9315-C4EB2AEA3FAD}"/>
            </a:ext>
          </a:extLst>
        </xdr:cNvPr>
        <xdr:cNvPicPr>
          <a:picLocks noChangeAspect="1"/>
        </xdr:cNvPicPr>
      </xdr:nvPicPr>
      <xdr:blipFill>
        <a:blip xmlns:r="http://schemas.openxmlformats.org/officeDocument/2006/relationships" r:embed="rId12"/>
        <a:stretch>
          <a:fillRect/>
        </a:stretch>
      </xdr:blipFill>
      <xdr:spPr>
        <a:xfrm>
          <a:off x="15582979" y="3446318"/>
          <a:ext cx="1184197" cy="1290696"/>
        </a:xfrm>
        <a:prstGeom prst="rect">
          <a:avLst/>
        </a:prstGeom>
      </xdr:spPr>
    </xdr:pic>
    <xdr:clientData/>
  </xdr:oneCellAnchor>
  <xdr:oneCellAnchor>
    <xdr:from>
      <xdr:col>2</xdr:col>
      <xdr:colOff>431800</xdr:colOff>
      <xdr:row>5</xdr:row>
      <xdr:rowOff>25401</xdr:rowOff>
    </xdr:from>
    <xdr:ext cx="1329202" cy="1219200"/>
    <xdr:pic>
      <xdr:nvPicPr>
        <xdr:cNvPr id="39" name="Image 38">
          <a:extLst>
            <a:ext uri="{FF2B5EF4-FFF2-40B4-BE49-F238E27FC236}">
              <a16:creationId xmlns:a16="http://schemas.microsoft.com/office/drawing/2014/main" id="{B55580C2-1D0D-4E2D-AB25-2AE7EB55E64B}"/>
            </a:ext>
          </a:extLst>
        </xdr:cNvPr>
        <xdr:cNvPicPr>
          <a:picLocks noChangeAspect="1"/>
        </xdr:cNvPicPr>
      </xdr:nvPicPr>
      <xdr:blipFill>
        <a:blip xmlns:r="http://schemas.openxmlformats.org/officeDocument/2006/relationships" r:embed="rId13"/>
        <a:stretch>
          <a:fillRect/>
        </a:stretch>
      </xdr:blipFill>
      <xdr:spPr>
        <a:xfrm>
          <a:off x="1955800" y="406401"/>
          <a:ext cx="1329202" cy="1219200"/>
        </a:xfrm>
        <a:prstGeom prst="rect">
          <a:avLst/>
        </a:prstGeom>
      </xdr:spPr>
    </xdr:pic>
    <xdr:clientData/>
  </xdr:oneCellAnchor>
  <xdr:oneCellAnchor>
    <xdr:from>
      <xdr:col>11</xdr:col>
      <xdr:colOff>593354</xdr:colOff>
      <xdr:row>4</xdr:row>
      <xdr:rowOff>38677</xdr:rowOff>
    </xdr:from>
    <xdr:ext cx="914400" cy="868137"/>
    <xdr:pic>
      <xdr:nvPicPr>
        <xdr:cNvPr id="42" name="Graphique 41" descr="Cible avec un remplissage uni">
          <a:extLst>
            <a:ext uri="{FF2B5EF4-FFF2-40B4-BE49-F238E27FC236}">
              <a16:creationId xmlns:a16="http://schemas.microsoft.com/office/drawing/2014/main" id="{158A2D14-F49C-4333-A445-748FDA3DDC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3685899" y="3554268"/>
          <a:ext cx="914400" cy="868137"/>
        </a:xfrm>
        <a:prstGeom prst="rect">
          <a:avLst/>
        </a:prstGeom>
      </xdr:spPr>
    </xdr:pic>
    <xdr:clientData/>
  </xdr:oneCellAnchor>
  <xdr:oneCellAnchor>
    <xdr:from>
      <xdr:col>13</xdr:col>
      <xdr:colOff>668564</xdr:colOff>
      <xdr:row>4</xdr:row>
      <xdr:rowOff>152400</xdr:rowOff>
    </xdr:from>
    <xdr:ext cx="914400" cy="898071"/>
    <xdr:pic>
      <xdr:nvPicPr>
        <xdr:cNvPr id="43" name="Graphique 42" descr="Poignée de main contour">
          <a:extLst>
            <a:ext uri="{FF2B5EF4-FFF2-40B4-BE49-F238E27FC236}">
              <a16:creationId xmlns:a16="http://schemas.microsoft.com/office/drawing/2014/main" id="{AE57278E-381A-4568-B637-1837F9B5BED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0574564" y="342900"/>
          <a:ext cx="914400" cy="898071"/>
        </a:xfrm>
        <a:prstGeom prst="rect">
          <a:avLst/>
        </a:prstGeom>
      </xdr:spPr>
    </xdr:pic>
    <xdr:clientData/>
  </xdr:oneCellAnchor>
  <xdr:twoCellAnchor>
    <xdr:from>
      <xdr:col>0</xdr:col>
      <xdr:colOff>0</xdr:colOff>
      <xdr:row>0</xdr:row>
      <xdr:rowOff>0</xdr:rowOff>
    </xdr:from>
    <xdr:to>
      <xdr:col>3</xdr:col>
      <xdr:colOff>785090</xdr:colOff>
      <xdr:row>4</xdr:row>
      <xdr:rowOff>750454</xdr:rowOff>
    </xdr:to>
    <xdr:sp macro="" textlink="">
      <xdr:nvSpPr>
        <xdr:cNvPr id="46" name="Forme libre : forme 45">
          <a:extLst>
            <a:ext uri="{FF2B5EF4-FFF2-40B4-BE49-F238E27FC236}">
              <a16:creationId xmlns:a16="http://schemas.microsoft.com/office/drawing/2014/main" id="{10EA89DB-C950-46E1-B8D4-DA34C3EE9E76}"/>
            </a:ext>
          </a:extLst>
        </xdr:cNvPr>
        <xdr:cNvSpPr/>
      </xdr:nvSpPr>
      <xdr:spPr>
        <a:xfrm>
          <a:off x="0" y="0"/>
          <a:ext cx="3290454" cy="2944090"/>
        </a:xfrm>
        <a:custGeom>
          <a:avLst/>
          <a:gdLst>
            <a:gd name="connsiteX0" fmla="*/ 4052268 w 7219906"/>
            <a:gd name="connsiteY0" fmla="*/ 0 h 8139870"/>
            <a:gd name="connsiteX1" fmla="*/ 0 w 7219906"/>
            <a:gd name="connsiteY1" fmla="*/ 0 h 8139870"/>
            <a:gd name="connsiteX2" fmla="*/ 0 w 7219906"/>
            <a:gd name="connsiteY2" fmla="*/ 4577043 h 8139870"/>
            <a:gd name="connsiteX3" fmla="*/ 3167671 w 7219906"/>
            <a:gd name="connsiteY3" fmla="*/ 8139871 h 8139870"/>
            <a:gd name="connsiteX4" fmla="*/ 7219907 w 7219906"/>
            <a:gd name="connsiteY4" fmla="*/ 8139871 h 8139870"/>
            <a:gd name="connsiteX5" fmla="*/ 7219907 w 7219906"/>
            <a:gd name="connsiteY5" fmla="*/ 3562810 h 8139870"/>
            <a:gd name="connsiteX6" fmla="*/ 4052268 w 7219906"/>
            <a:gd name="connsiteY6" fmla="*/ 0 h 8139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19906" h="8139870">
              <a:moveTo>
                <a:pt x="4052268" y="0"/>
              </a:moveTo>
              <a:lnTo>
                <a:pt x="0" y="0"/>
              </a:lnTo>
              <a:lnTo>
                <a:pt x="0" y="4577043"/>
              </a:lnTo>
              <a:lnTo>
                <a:pt x="3167671" y="8139871"/>
              </a:lnTo>
              <a:lnTo>
                <a:pt x="7219907" y="8139871"/>
              </a:lnTo>
              <a:lnTo>
                <a:pt x="7219907" y="3562810"/>
              </a:lnTo>
              <a:lnTo>
                <a:pt x="4052268" y="0"/>
              </a:lnTo>
              <a:close/>
            </a:path>
          </a:pathLst>
        </a:custGeom>
        <a:solidFill>
          <a:schemeClr val="bg2"/>
        </a:solidFill>
        <a:ln w="15913" cap="flat">
          <a:noFill/>
          <a:prstDash val="solid"/>
          <a:round/>
        </a:ln>
      </xdr:spPr>
      <xdr:txBody>
        <a:bodyPr wrap="square" rtlCol="0"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351">
            <a:latin typeface="Arial" panose="020B0604020202020204" pitchFamily="34" charset="0"/>
            <a:cs typeface="Arial" panose="020B0604020202020204" pitchFamily="34" charset="0"/>
          </a:endParaRPr>
        </a:p>
      </xdr:txBody>
    </xdr:sp>
    <xdr:clientData/>
  </xdr:twoCellAnchor>
  <xdr:oneCellAnchor>
    <xdr:from>
      <xdr:col>1</xdr:col>
      <xdr:colOff>79492</xdr:colOff>
      <xdr:row>0</xdr:row>
      <xdr:rowOff>123208</xdr:rowOff>
    </xdr:from>
    <xdr:ext cx="1457308" cy="1589641"/>
    <xdr:pic>
      <xdr:nvPicPr>
        <xdr:cNvPr id="47" name="Image 46">
          <a:extLst>
            <a:ext uri="{FF2B5EF4-FFF2-40B4-BE49-F238E27FC236}">
              <a16:creationId xmlns:a16="http://schemas.microsoft.com/office/drawing/2014/main" id="{F2820021-86C3-48A4-9527-34A3B8BBFD4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7310" y="123208"/>
          <a:ext cx="1457308" cy="1589641"/>
        </a:xfrm>
        <a:prstGeom prst="rect">
          <a:avLst/>
        </a:prstGeom>
      </xdr:spPr>
    </xdr:pic>
    <xdr:clientData/>
  </xdr:oneCellAnchor>
  <xdr:oneCellAnchor>
    <xdr:from>
      <xdr:col>7</xdr:col>
      <xdr:colOff>259773</xdr:colOff>
      <xdr:row>13</xdr:row>
      <xdr:rowOff>0</xdr:rowOff>
    </xdr:from>
    <xdr:ext cx="914400" cy="868137"/>
    <xdr:pic>
      <xdr:nvPicPr>
        <xdr:cNvPr id="40" name="Graphique 39" descr="Cible avec un remplissage uni">
          <a:extLst>
            <a:ext uri="{FF2B5EF4-FFF2-40B4-BE49-F238E27FC236}">
              <a16:creationId xmlns:a16="http://schemas.microsoft.com/office/drawing/2014/main" id="{30292CD9-566E-48DE-8962-3FD93CFCD55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585364" y="9819409"/>
          <a:ext cx="914400" cy="868137"/>
        </a:xfrm>
        <a:prstGeom prst="rect">
          <a:avLst/>
        </a:prstGeom>
      </xdr:spPr>
    </xdr:pic>
    <xdr:clientData/>
  </xdr:oneCellAnchor>
  <xdr:oneCellAnchor>
    <xdr:from>
      <xdr:col>7</xdr:col>
      <xdr:colOff>259773</xdr:colOff>
      <xdr:row>14</xdr:row>
      <xdr:rowOff>34637</xdr:rowOff>
    </xdr:from>
    <xdr:ext cx="914400" cy="868137"/>
    <xdr:pic>
      <xdr:nvPicPr>
        <xdr:cNvPr id="41" name="Graphique 40" descr="Cible avec un remplissage uni">
          <a:extLst>
            <a:ext uri="{FF2B5EF4-FFF2-40B4-BE49-F238E27FC236}">
              <a16:creationId xmlns:a16="http://schemas.microsoft.com/office/drawing/2014/main" id="{F801BBF0-C721-4610-8A39-11359C99C7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585364" y="10737273"/>
          <a:ext cx="914400" cy="868137"/>
        </a:xfrm>
        <a:prstGeom prst="rect">
          <a:avLst/>
        </a:prstGeom>
      </xdr:spPr>
    </xdr:pic>
    <xdr:clientData/>
  </xdr:oneCellAnchor>
  <xdr:oneCellAnchor>
    <xdr:from>
      <xdr:col>9</xdr:col>
      <xdr:colOff>173182</xdr:colOff>
      <xdr:row>14</xdr:row>
      <xdr:rowOff>848591</xdr:rowOff>
    </xdr:from>
    <xdr:ext cx="914400" cy="868137"/>
    <xdr:pic>
      <xdr:nvPicPr>
        <xdr:cNvPr id="44" name="Graphique 43" descr="Cible avec un remplissage uni">
          <a:extLst>
            <a:ext uri="{FF2B5EF4-FFF2-40B4-BE49-F238E27FC236}">
              <a16:creationId xmlns:a16="http://schemas.microsoft.com/office/drawing/2014/main" id="{A1AC75D5-6BBB-45EF-AE1C-D0EED766576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854046" y="11551227"/>
          <a:ext cx="914400" cy="868137"/>
        </a:xfrm>
        <a:prstGeom prst="rect">
          <a:avLst/>
        </a:prstGeom>
      </xdr:spPr>
    </xdr:pic>
    <xdr:clientData/>
  </xdr:oneCellAnchor>
  <xdr:oneCellAnchor>
    <xdr:from>
      <xdr:col>11</xdr:col>
      <xdr:colOff>204644</xdr:colOff>
      <xdr:row>14</xdr:row>
      <xdr:rowOff>48780</xdr:rowOff>
    </xdr:from>
    <xdr:ext cx="914400" cy="868137"/>
    <xdr:pic>
      <xdr:nvPicPr>
        <xdr:cNvPr id="48" name="Graphique 47" descr="Cible avec un remplissage uni">
          <a:extLst>
            <a:ext uri="{FF2B5EF4-FFF2-40B4-BE49-F238E27FC236}">
              <a16:creationId xmlns:a16="http://schemas.microsoft.com/office/drawing/2014/main" id="{21502B7F-2DCA-43F1-BC57-BB1B0179383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40780" y="10751416"/>
          <a:ext cx="914400" cy="868137"/>
        </a:xfrm>
        <a:prstGeom prst="rect">
          <a:avLst/>
        </a:prstGeom>
      </xdr:spPr>
    </xdr:pic>
    <xdr:clientData/>
  </xdr:oneCellAnchor>
  <xdr:oneCellAnchor>
    <xdr:from>
      <xdr:col>11</xdr:col>
      <xdr:colOff>190501</xdr:colOff>
      <xdr:row>15</xdr:row>
      <xdr:rowOff>17318</xdr:rowOff>
    </xdr:from>
    <xdr:ext cx="914400" cy="868137"/>
    <xdr:pic>
      <xdr:nvPicPr>
        <xdr:cNvPr id="49" name="Graphique 48" descr="Cible avec un remplissage uni">
          <a:extLst>
            <a:ext uri="{FF2B5EF4-FFF2-40B4-BE49-F238E27FC236}">
              <a16:creationId xmlns:a16="http://schemas.microsoft.com/office/drawing/2014/main" id="{35FF16ED-53CA-4E3E-901C-C45227D100D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26637" y="11603182"/>
          <a:ext cx="914400" cy="868137"/>
        </a:xfrm>
        <a:prstGeom prst="rect">
          <a:avLst/>
        </a:prstGeom>
      </xdr:spPr>
    </xdr:pic>
    <xdr:clientData/>
  </xdr:oneCellAnchor>
  <xdr:oneCellAnchor>
    <xdr:from>
      <xdr:col>13</xdr:col>
      <xdr:colOff>207819</xdr:colOff>
      <xdr:row>13</xdr:row>
      <xdr:rowOff>17318</xdr:rowOff>
    </xdr:from>
    <xdr:ext cx="914400" cy="868137"/>
    <xdr:pic>
      <xdr:nvPicPr>
        <xdr:cNvPr id="50" name="Graphique 49" descr="Cible avec un remplissage uni">
          <a:extLst>
            <a:ext uri="{FF2B5EF4-FFF2-40B4-BE49-F238E27FC236}">
              <a16:creationId xmlns:a16="http://schemas.microsoft.com/office/drawing/2014/main" id="{7A80480E-7AB2-48B5-9F92-BFD05B47528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4599228" y="9836727"/>
          <a:ext cx="914400" cy="868137"/>
        </a:xfrm>
        <a:prstGeom prst="rect">
          <a:avLst/>
        </a:prstGeom>
      </xdr:spPr>
    </xdr:pic>
    <xdr:clientData/>
  </xdr:oneCellAnchor>
  <xdr:oneCellAnchor>
    <xdr:from>
      <xdr:col>13</xdr:col>
      <xdr:colOff>207819</xdr:colOff>
      <xdr:row>14</xdr:row>
      <xdr:rowOff>17318</xdr:rowOff>
    </xdr:from>
    <xdr:ext cx="914400" cy="868137"/>
    <xdr:pic>
      <xdr:nvPicPr>
        <xdr:cNvPr id="51" name="Graphique 50" descr="Cible avec un remplissage uni">
          <a:extLst>
            <a:ext uri="{FF2B5EF4-FFF2-40B4-BE49-F238E27FC236}">
              <a16:creationId xmlns:a16="http://schemas.microsoft.com/office/drawing/2014/main" id="{DBC18FAA-25FB-412C-845B-9A44382ACFF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4599228" y="10719954"/>
          <a:ext cx="914400" cy="868137"/>
        </a:xfrm>
        <a:prstGeom prst="rect">
          <a:avLst/>
        </a:prstGeom>
      </xdr:spPr>
    </xdr:pic>
    <xdr:clientData/>
  </xdr:oneCellAnchor>
  <xdr:oneCellAnchor>
    <xdr:from>
      <xdr:col>14</xdr:col>
      <xdr:colOff>173183</xdr:colOff>
      <xdr:row>15</xdr:row>
      <xdr:rowOff>869084</xdr:rowOff>
    </xdr:from>
    <xdr:ext cx="914400" cy="868137"/>
    <xdr:pic>
      <xdr:nvPicPr>
        <xdr:cNvPr id="52" name="Graphique 51" descr="Cible avec un remplissage uni">
          <a:extLst>
            <a:ext uri="{FF2B5EF4-FFF2-40B4-BE49-F238E27FC236}">
              <a16:creationId xmlns:a16="http://schemas.microsoft.com/office/drawing/2014/main" id="{D5757B76-B410-476E-866A-38045C12B7A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5742228" y="12454948"/>
          <a:ext cx="914400" cy="868137"/>
        </a:xfrm>
        <a:prstGeom prst="rect">
          <a:avLst/>
        </a:prstGeom>
      </xdr:spPr>
    </xdr:pic>
    <xdr:clientData/>
  </xdr:oneCellAnchor>
  <xdr:oneCellAnchor>
    <xdr:from>
      <xdr:col>14</xdr:col>
      <xdr:colOff>173183</xdr:colOff>
      <xdr:row>17</xdr:row>
      <xdr:rowOff>17318</xdr:rowOff>
    </xdr:from>
    <xdr:ext cx="914400" cy="868137"/>
    <xdr:pic>
      <xdr:nvPicPr>
        <xdr:cNvPr id="53" name="Graphique 52" descr="Cible avec un remplissage uni">
          <a:extLst>
            <a:ext uri="{FF2B5EF4-FFF2-40B4-BE49-F238E27FC236}">
              <a16:creationId xmlns:a16="http://schemas.microsoft.com/office/drawing/2014/main" id="{CF62582A-F351-478F-8650-A31F617F17B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5742228" y="13369636"/>
          <a:ext cx="914400" cy="868137"/>
        </a:xfrm>
        <a:prstGeom prst="rect">
          <a:avLst/>
        </a:prstGeom>
      </xdr:spPr>
    </xdr:pic>
    <xdr:clientData/>
  </xdr:oneCellAnchor>
  <xdr:oneCellAnchor>
    <xdr:from>
      <xdr:col>12</xdr:col>
      <xdr:colOff>159038</xdr:colOff>
      <xdr:row>17</xdr:row>
      <xdr:rowOff>48780</xdr:rowOff>
    </xdr:from>
    <xdr:ext cx="914400" cy="898071"/>
    <xdr:pic>
      <xdr:nvPicPr>
        <xdr:cNvPr id="54" name="Graphique 53" descr="Poignée de main contour">
          <a:extLst>
            <a:ext uri="{FF2B5EF4-FFF2-40B4-BE49-F238E27FC236}">
              <a16:creationId xmlns:a16="http://schemas.microsoft.com/office/drawing/2014/main" id="{27705324-DD6C-412C-9FE3-17D47FADC3F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3372811" y="13401098"/>
          <a:ext cx="914400" cy="898071"/>
        </a:xfrm>
        <a:prstGeom prst="rect">
          <a:avLst/>
        </a:prstGeom>
      </xdr:spPr>
    </xdr:pic>
    <xdr:clientData/>
  </xdr:oneCellAnchor>
  <xdr:oneCellAnchor>
    <xdr:from>
      <xdr:col>4</xdr:col>
      <xdr:colOff>173182</xdr:colOff>
      <xdr:row>17</xdr:row>
      <xdr:rowOff>51954</xdr:rowOff>
    </xdr:from>
    <xdr:ext cx="914400" cy="898071"/>
    <xdr:pic>
      <xdr:nvPicPr>
        <xdr:cNvPr id="55" name="Graphique 54" descr="Poignée de main contour">
          <a:extLst>
            <a:ext uri="{FF2B5EF4-FFF2-40B4-BE49-F238E27FC236}">
              <a16:creationId xmlns:a16="http://schemas.microsoft.com/office/drawing/2014/main" id="{A739C399-DACC-4B36-B76B-4F28F757384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3965864" y="13404272"/>
          <a:ext cx="914400" cy="898071"/>
        </a:xfrm>
        <a:prstGeom prst="rect">
          <a:avLst/>
        </a:prstGeom>
      </xdr:spPr>
    </xdr:pic>
    <xdr:clientData/>
  </xdr:oneCellAnchor>
  <xdr:oneCellAnchor>
    <xdr:from>
      <xdr:col>3</xdr:col>
      <xdr:colOff>121227</xdr:colOff>
      <xdr:row>21</xdr:row>
      <xdr:rowOff>0</xdr:rowOff>
    </xdr:from>
    <xdr:ext cx="914400" cy="898071"/>
    <xdr:pic>
      <xdr:nvPicPr>
        <xdr:cNvPr id="56" name="Graphique 55" descr="Poignée de main contour">
          <a:extLst>
            <a:ext uri="{FF2B5EF4-FFF2-40B4-BE49-F238E27FC236}">
              <a16:creationId xmlns:a16="http://schemas.microsoft.com/office/drawing/2014/main" id="{821689FC-FB56-47FF-AC70-E32BF315AC7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32363" y="16885227"/>
          <a:ext cx="914400" cy="898071"/>
        </a:xfrm>
        <a:prstGeom prst="rect">
          <a:avLst/>
        </a:prstGeom>
      </xdr:spPr>
    </xdr:pic>
    <xdr:clientData/>
  </xdr:oneCellAnchor>
  <xdr:oneCellAnchor>
    <xdr:from>
      <xdr:col>5</xdr:col>
      <xdr:colOff>173182</xdr:colOff>
      <xdr:row>21</xdr:row>
      <xdr:rowOff>34637</xdr:rowOff>
    </xdr:from>
    <xdr:ext cx="914400" cy="898071"/>
    <xdr:pic>
      <xdr:nvPicPr>
        <xdr:cNvPr id="57" name="Graphique 56" descr="Poignée de main contour">
          <a:extLst>
            <a:ext uri="{FF2B5EF4-FFF2-40B4-BE49-F238E27FC236}">
              <a16:creationId xmlns:a16="http://schemas.microsoft.com/office/drawing/2014/main" id="{A6A717C9-37E6-49EB-B7BE-192888D5A31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5143500" y="16919864"/>
          <a:ext cx="914400" cy="898071"/>
        </a:xfrm>
        <a:prstGeom prst="rect">
          <a:avLst/>
        </a:prstGeom>
      </xdr:spPr>
    </xdr:pic>
    <xdr:clientData/>
  </xdr:oneCellAnchor>
  <xdr:oneCellAnchor>
    <xdr:from>
      <xdr:col>3</xdr:col>
      <xdr:colOff>173182</xdr:colOff>
      <xdr:row>23</xdr:row>
      <xdr:rowOff>0</xdr:rowOff>
    </xdr:from>
    <xdr:ext cx="914400" cy="898071"/>
    <xdr:pic>
      <xdr:nvPicPr>
        <xdr:cNvPr id="58" name="Graphique 57" descr="Poignée de main contour">
          <a:extLst>
            <a:ext uri="{FF2B5EF4-FFF2-40B4-BE49-F238E27FC236}">
              <a16:creationId xmlns:a16="http://schemas.microsoft.com/office/drawing/2014/main" id="{0D2E0C2C-255B-4BBD-867D-0123329F9EE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84318" y="18651682"/>
          <a:ext cx="914400" cy="898071"/>
        </a:xfrm>
        <a:prstGeom prst="rect">
          <a:avLst/>
        </a:prstGeom>
      </xdr:spPr>
    </xdr:pic>
    <xdr:clientData/>
  </xdr:oneCellAnchor>
  <xdr:oneCellAnchor>
    <xdr:from>
      <xdr:col>6</xdr:col>
      <xdr:colOff>155864</xdr:colOff>
      <xdr:row>22</xdr:row>
      <xdr:rowOff>17318</xdr:rowOff>
    </xdr:from>
    <xdr:ext cx="914400" cy="868137"/>
    <xdr:pic>
      <xdr:nvPicPr>
        <xdr:cNvPr id="60" name="Graphique 59" descr="Cible avec un remplissage uni">
          <a:extLst>
            <a:ext uri="{FF2B5EF4-FFF2-40B4-BE49-F238E27FC236}">
              <a16:creationId xmlns:a16="http://schemas.microsoft.com/office/drawing/2014/main" id="{1EB29F4C-4276-454C-B7C6-01870ADF008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6303819" y="17785773"/>
          <a:ext cx="914400" cy="868137"/>
        </a:xfrm>
        <a:prstGeom prst="rect">
          <a:avLst/>
        </a:prstGeom>
      </xdr:spPr>
    </xdr:pic>
    <xdr:clientData/>
  </xdr:oneCellAnchor>
  <xdr:oneCellAnchor>
    <xdr:from>
      <xdr:col>8</xdr:col>
      <xdr:colOff>0</xdr:colOff>
      <xdr:row>23</xdr:row>
      <xdr:rowOff>0</xdr:rowOff>
    </xdr:from>
    <xdr:ext cx="914400" cy="868137"/>
    <xdr:pic>
      <xdr:nvPicPr>
        <xdr:cNvPr id="61" name="Graphique 60" descr="Cible avec un remplissage uni">
          <a:extLst>
            <a:ext uri="{FF2B5EF4-FFF2-40B4-BE49-F238E27FC236}">
              <a16:creationId xmlns:a16="http://schemas.microsoft.com/office/drawing/2014/main" id="{1DAA74F2-E184-42AC-BEF9-321C423EC37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503227" y="18651682"/>
          <a:ext cx="914400" cy="868137"/>
        </a:xfrm>
        <a:prstGeom prst="rect">
          <a:avLst/>
        </a:prstGeom>
      </xdr:spPr>
    </xdr:pic>
    <xdr:clientData/>
  </xdr:oneCellAnchor>
  <xdr:oneCellAnchor>
    <xdr:from>
      <xdr:col>8</xdr:col>
      <xdr:colOff>187037</xdr:colOff>
      <xdr:row>18</xdr:row>
      <xdr:rowOff>879764</xdr:rowOff>
    </xdr:from>
    <xdr:ext cx="914400" cy="868137"/>
    <xdr:pic>
      <xdr:nvPicPr>
        <xdr:cNvPr id="62" name="Graphique 61" descr="Cible avec un remplissage uni">
          <a:extLst>
            <a:ext uri="{FF2B5EF4-FFF2-40B4-BE49-F238E27FC236}">
              <a16:creationId xmlns:a16="http://schemas.microsoft.com/office/drawing/2014/main" id="{35B9E028-8A75-4D04-8857-A9D9DC01748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690264" y="15115309"/>
          <a:ext cx="914400" cy="868137"/>
        </a:xfrm>
        <a:prstGeom prst="rect">
          <a:avLst/>
        </a:prstGeom>
      </xdr:spPr>
    </xdr:pic>
    <xdr:clientData/>
  </xdr:oneCellAnchor>
  <xdr:oneCellAnchor>
    <xdr:from>
      <xdr:col>9</xdr:col>
      <xdr:colOff>0</xdr:colOff>
      <xdr:row>18</xdr:row>
      <xdr:rowOff>0</xdr:rowOff>
    </xdr:from>
    <xdr:ext cx="914400" cy="868137"/>
    <xdr:pic>
      <xdr:nvPicPr>
        <xdr:cNvPr id="63" name="Graphique 62" descr="Cible avec un remplissage uni">
          <a:extLst>
            <a:ext uri="{FF2B5EF4-FFF2-40B4-BE49-F238E27FC236}">
              <a16:creationId xmlns:a16="http://schemas.microsoft.com/office/drawing/2014/main" id="{AE0599DA-3372-4382-BF91-4D777EEA1C7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680864" y="14235545"/>
          <a:ext cx="914400" cy="868137"/>
        </a:xfrm>
        <a:prstGeom prst="rect">
          <a:avLst/>
        </a:prstGeom>
      </xdr:spPr>
    </xdr:pic>
    <xdr:clientData/>
  </xdr:oneCellAnchor>
  <xdr:oneCellAnchor>
    <xdr:from>
      <xdr:col>9</xdr:col>
      <xdr:colOff>0</xdr:colOff>
      <xdr:row>19</xdr:row>
      <xdr:rowOff>0</xdr:rowOff>
    </xdr:from>
    <xdr:ext cx="914400" cy="868137"/>
    <xdr:pic>
      <xdr:nvPicPr>
        <xdr:cNvPr id="64" name="Graphique 63" descr="Cible avec un remplissage uni">
          <a:extLst>
            <a:ext uri="{FF2B5EF4-FFF2-40B4-BE49-F238E27FC236}">
              <a16:creationId xmlns:a16="http://schemas.microsoft.com/office/drawing/2014/main" id="{C17F7131-14CC-4C6C-B1FC-AEB1304C77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9680864" y="15118773"/>
          <a:ext cx="914400" cy="868137"/>
        </a:xfrm>
        <a:prstGeom prst="rect">
          <a:avLst/>
        </a:prstGeom>
      </xdr:spPr>
    </xdr:pic>
    <xdr:clientData/>
  </xdr:oneCellAnchor>
  <xdr:oneCellAnchor>
    <xdr:from>
      <xdr:col>10</xdr:col>
      <xdr:colOff>83127</xdr:colOff>
      <xdr:row>19</xdr:row>
      <xdr:rowOff>31173</xdr:rowOff>
    </xdr:from>
    <xdr:ext cx="914400" cy="868137"/>
    <xdr:pic>
      <xdr:nvPicPr>
        <xdr:cNvPr id="65" name="Graphique 64" descr="Cible avec un remplissage uni">
          <a:extLst>
            <a:ext uri="{FF2B5EF4-FFF2-40B4-BE49-F238E27FC236}">
              <a16:creationId xmlns:a16="http://schemas.microsoft.com/office/drawing/2014/main" id="{2F5196BD-7A4C-4B0A-8F0D-0643CB3D01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41627" y="15149946"/>
          <a:ext cx="914400" cy="868137"/>
        </a:xfrm>
        <a:prstGeom prst="rect">
          <a:avLst/>
        </a:prstGeom>
      </xdr:spPr>
    </xdr:pic>
    <xdr:clientData/>
  </xdr:oneCellAnchor>
  <xdr:oneCellAnchor>
    <xdr:from>
      <xdr:col>11</xdr:col>
      <xdr:colOff>173183</xdr:colOff>
      <xdr:row>20</xdr:row>
      <xdr:rowOff>69273</xdr:rowOff>
    </xdr:from>
    <xdr:ext cx="914400" cy="868137"/>
    <xdr:pic>
      <xdr:nvPicPr>
        <xdr:cNvPr id="66" name="Graphique 65" descr="Cible avec un remplissage uni">
          <a:extLst>
            <a:ext uri="{FF2B5EF4-FFF2-40B4-BE49-F238E27FC236}">
              <a16:creationId xmlns:a16="http://schemas.microsoft.com/office/drawing/2014/main" id="{D0F8D80C-43BB-4EAA-8827-3CB094D2937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209319" y="16071273"/>
          <a:ext cx="914400" cy="868137"/>
        </a:xfrm>
        <a:prstGeom prst="rect">
          <a:avLst/>
        </a:prstGeom>
      </xdr:spPr>
    </xdr:pic>
    <xdr:clientData/>
  </xdr:oneCellAnchor>
  <xdr:oneCellAnchor>
    <xdr:from>
      <xdr:col>10</xdr:col>
      <xdr:colOff>121228</xdr:colOff>
      <xdr:row>20</xdr:row>
      <xdr:rowOff>0</xdr:rowOff>
    </xdr:from>
    <xdr:ext cx="914400" cy="868137"/>
    <xdr:pic>
      <xdr:nvPicPr>
        <xdr:cNvPr id="67" name="Graphique 66" descr="Cible avec un remplissage uni">
          <a:extLst>
            <a:ext uri="{FF2B5EF4-FFF2-40B4-BE49-F238E27FC236}">
              <a16:creationId xmlns:a16="http://schemas.microsoft.com/office/drawing/2014/main" id="{4408E72E-D3DF-4334-A56C-DF9AF881F8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79728" y="16002000"/>
          <a:ext cx="914400" cy="868137"/>
        </a:xfrm>
        <a:prstGeom prst="rect">
          <a:avLst/>
        </a:prstGeom>
      </xdr:spPr>
    </xdr:pic>
    <xdr:clientData/>
  </xdr:oneCellAnchor>
  <xdr:oneCellAnchor>
    <xdr:from>
      <xdr:col>10</xdr:col>
      <xdr:colOff>121227</xdr:colOff>
      <xdr:row>21</xdr:row>
      <xdr:rowOff>17319</xdr:rowOff>
    </xdr:from>
    <xdr:ext cx="914400" cy="868137"/>
    <xdr:pic>
      <xdr:nvPicPr>
        <xdr:cNvPr id="68" name="Graphique 67" descr="Cible avec un remplissage uni">
          <a:extLst>
            <a:ext uri="{FF2B5EF4-FFF2-40B4-BE49-F238E27FC236}">
              <a16:creationId xmlns:a16="http://schemas.microsoft.com/office/drawing/2014/main" id="{3DF67AF4-3BB8-4D5D-B3AB-F744796022E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79727" y="16902546"/>
          <a:ext cx="914400" cy="868137"/>
        </a:xfrm>
        <a:prstGeom prst="rect">
          <a:avLst/>
        </a:prstGeom>
      </xdr:spPr>
    </xdr:pic>
    <xdr:clientData/>
  </xdr:oneCellAnchor>
  <xdr:oneCellAnchor>
    <xdr:from>
      <xdr:col>10</xdr:col>
      <xdr:colOff>138545</xdr:colOff>
      <xdr:row>22</xdr:row>
      <xdr:rowOff>-1</xdr:rowOff>
    </xdr:from>
    <xdr:ext cx="914400" cy="868137"/>
    <xdr:pic>
      <xdr:nvPicPr>
        <xdr:cNvPr id="69" name="Graphique 68" descr="Cible avec un remplissage uni">
          <a:extLst>
            <a:ext uri="{FF2B5EF4-FFF2-40B4-BE49-F238E27FC236}">
              <a16:creationId xmlns:a16="http://schemas.microsoft.com/office/drawing/2014/main" id="{DD47D1AA-992A-4B69-98F1-AA8E5734E0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997045" y="17768454"/>
          <a:ext cx="914400" cy="868137"/>
        </a:xfrm>
        <a:prstGeom prst="rect">
          <a:avLst/>
        </a:prstGeom>
      </xdr:spPr>
    </xdr:pic>
    <xdr:clientData/>
  </xdr:oneCellAnchor>
  <xdr:oneCellAnchor>
    <xdr:from>
      <xdr:col>10</xdr:col>
      <xdr:colOff>155864</xdr:colOff>
      <xdr:row>22</xdr:row>
      <xdr:rowOff>865908</xdr:rowOff>
    </xdr:from>
    <xdr:ext cx="914400" cy="868137"/>
    <xdr:pic>
      <xdr:nvPicPr>
        <xdr:cNvPr id="70" name="Graphique 69" descr="Cible avec un remplissage uni">
          <a:extLst>
            <a:ext uri="{FF2B5EF4-FFF2-40B4-BE49-F238E27FC236}">
              <a16:creationId xmlns:a16="http://schemas.microsoft.com/office/drawing/2014/main" id="{65E09540-3501-4A92-A56D-E0E16CED292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1014364" y="18634363"/>
          <a:ext cx="914400" cy="86813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NNEES/Archives%20personnelles/KN/Annual%20Reporting%20Package%202001-1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hirdstepenergy.sharepoint.com/sites/PoleFinancement/Documents%20partages/0%20-%20New%20Archi/01.%20PLATEFORMES%20&amp;%20ACTIFS%20TSE/1%20-%20TSE%20APHAIA/Equity%20Aphaia/Reporting/Pr&#233;sentation%20CDC%20CM%20-%20Juin%202022/20202-05-31%20-%20Aphaia%20-%20VF.xlsb?85680721" TargetMode="External"/><Relationship Id="rId1" Type="http://schemas.openxmlformats.org/officeDocument/2006/relationships/externalLinkPath" Target="file:///\\85680721\20202-05-31%20-%20Aphaia%20-%20VF.xlsb"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https://thirdstepenergy.sharepoint.com/Z:/Z:/Z:/Z:/Z:/Z:/Z:/Z:/Z:/EgnyteDrive/astris/C/jacquot/AppData/Local/Temp/Rar$DI11.520/4%20-%20Missions%20en%20cours/CPE%20-%20CENT%20ECOLES%20DE%20PARIS/5%20-%20Mod&#232;le%20Financier/OF/CPE%20Paris%20v23%2005%202011%20v16h20%20Envoi%20CEIDF.xls?92AF7D65" TargetMode="External"/><Relationship Id="rId1" Type="http://schemas.openxmlformats.org/officeDocument/2006/relationships/externalLinkPath" Target="file:///\\92AF7D65\CPE%20Paris%20v23%2005%202011%20v16h20%20Envoi%20CEID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epartements\Gestion%20de%20Portefeuille\Participations\V&#233;lizy%20%20-%205462\Actualisation%20BP\BP%20AG%202008-03-11\Suivi%20r&#233;sultat%20immobilier%202007-12-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pkd-prorepo01\Serveur_Comptabilit&#233;\Contr&#244;le%20de%20Gestion\Reporting\2003\Effectifs%20&amp;%20masse%20salariale\Eff.%20et%20masse%20sal.%20Massai%20r&#233;els%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PARVAPFL10.ey.net\10FR0003\C\CaS\7%20-%20Jobs%20archiv&#233;s\R&#233;gion%20Aquitaine\2014%20-%20Impact%20socio%20Eco%20Hydrolien%20Estuarien\3.%20Mod&#233;lisation%20Eco\Aquitaine_Modele%20eco_JuR_2014%2010%20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lr\Investimentos\MLR\BUILDING\Tivoli\Appraisals\Cash%20Flow%20Tivoli%20-%20Offic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RPARVAPFL10.ey.net\10FR0003\Users\pmocchi\AppData\Local\Microsoft\Windows\Temporary%20Internet%20Files\Content.Outlook\PL7A6E0O\DIDL-OutilReportingESG-EnergieVerte-V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n%20cours\acquisitions%20en%20cours\Botanic%202\CF%20Botanic%20Build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SV0000002.ap.cdc.fr\DFS_USERS$\DFS\BFI\Bfi100\emissions\Green-Social-Theme%20Bond%20-%20Loan\Comit&#233;s\Comit&#233;s%20Green%20Bond\Comit&#233;%20GB%2016%20novembre%202018\2018%2011%2014%20Masque%20vivier%20de%20projets%20&#233;ligibles%20-%20IMMO%20DID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FS/BFI/Bfi100/emissions/Green-Social-Theme%20Bond%20-%20Loan/Comit&#233;s/Comit&#233;s%20Green%20Bond/Comit&#233;%20GB%2016%20novembre%202018/2018%2011%2014%20Masque%20vivier%20de%20projets%20&#233;ligibles%20-%20IMMO%20DID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irdstepenergy.sharepoint.com/Z:/Z:/Z:/Z:/Z:/Z:/Z:/Z:/Z:/V:/windows/Temporary%20Internet%20Files/OLK2363/pret%20telegestion%20agirest%2010ans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utils%20de%20gestion\Normes%20composants%20(compta)\fches%20d'impacts\E.Vie\version1\SAS%20BOETIMM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New%20Folder\Prova%20Cash%20flo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BV%20-%205086\Business%20Plan%20Soci&#233;t&#233;\AIH%20b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BAUMGARTNER/Bureau/NDDL_Mod&#232;le_Financier_TARAN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p.cdc.fr\racinedfs\Users\pmocchi\Documents\1.%20SPaT\8.1%20DIDL\Fiches\DIDL-ReportingESG-Sites%20d&#233;pollu&#233;s%20-2017%2004%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Departements\Interm&#233;diation\Investissements\Dossiers%20en%20cours\BUREAUX\Dossiers%202010\Paris%209%20-%201-3%20rue%20Lafayette\04.%20Business%20Plans,%20Pricing\BP%20-%201-3%20Lafayette%20-%202010%2010%2014%20v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_appli\FinCompta\GIE_INFO\CLE%20repartiton%20gie%20inf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cdc.fr\racinedfs\Users\PMocchi\Documents\1.%20SPaT\8.1%20DIDL\Fiches\2.%20SItes%20d&#233;pollu&#233;s\DIDL-ReportingESG-Sites%20d&#233;pollu&#233;s%20-v0906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RPARVAPFL10.ey.net\10FR0003\Users\jroure\Documents\2.%20Conseil%20Etudes\Region%20Aquitaine%20-%20Hydrolien\EDF%20EN\FY13_EMF_Mod&#232;le_14032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hirdstepenergy.sharepoint.com/Z:/Z:/Z:/Z:/Z:/Z:/Z:/Z:/Z:/Z:/Shared/Projects/Europe/Spain/Acciona%20Energia/Alexandra/FM/AF%20Model/2019-06-13%20-%20Project%20Alexandra%20-%20Draft%20Financial%20Model%20Master.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France%20SA%20-%205426\Business%20Plan%20Soci&#233;t&#233;\Restructuration%20NPF\BP%20AIH%20France%20NPF%20version%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RPARVAPFL10.ey.net\10FR0003\Documents%20and%20Settings\ritzmpe\Local%20Settings\Temporary%20Internet%20Files\OLK6B\ESA95TP_Calculate_Codes_TJ.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Documents%20and%20Settings\jaskula\Mes%20documents\Mod&#232;les\AIP_Vierg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tail%20Property\Piemonte\Torino\Beinasco%20-%20CC%20Le%20Fornaci\Tenancy\2003-04-02%20Master%20Schedul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uillard/Local%20Settings/Temporary%20Internet%20Files/Content.IE5/4DBNUANO/DPG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cuments%20and%20Settings/maciolek_piotr/Pulpit/Doba_SM_MPPS_robocza_2006.xls"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file:///U:\DFIN\DFINB\12-EMISSIONS%20PRETS\PR_GLOBAL\Green-Social-Theme%20Bond%20-%20Loan\Rapports%20Obligations%20durables\Rapport%20FY%202024\Rapport%20allocation%202024\ROD-%20Rapport%20d'allocation%202024-doc%20de%20travail.xlsx" TargetMode="External"/><Relationship Id="rId1" Type="http://schemas.openxmlformats.org/officeDocument/2006/relationships/externalLinkPath" Target="/DFIN/DFINB/12-EMISSIONS%20PRETS/PR_GLOBAL/Green-Social-Theme%20Bond%20-%20Loan/Rapports%20Obligations%20durables/Rapport%20FY%202024/Rapport%20allocation%202024/ROD-%20Rapport%20d'allocation%202024-doc%20de%20trava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P_Vier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artements\Interm&#233;diation\Investissements\Dossiers%20en%20cours\BUREAUX\Dossiers%202009\%23%23%20-%20CLASSEMENT\04.%20Business%20Plans,%20Pricing\corporate\BP%20Soci&#233;t&#233;%20Joubert%20Base%20C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20cours\AG%202007\Athos%20Tolbiac%20SCI\5001%20ATHOS%20SCI%20AG%2022-03-07%20DOC%20DE%20TRAVAIL\SCI%20Athos%20Tolbiac%20AG%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M%20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RPARVAPFL10.ey.net\10FR0003\Users\pmocchi\Documents\1.%20SPaT\8.1%20DIDL\Fiches\DIDL-ReportingESG-EnergieVerte-201703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WILTZ~1.CDC\LOCALS~1\Temp\Emprunts%203112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Exh1_1"/>
      <sheetName val="Exh1_2"/>
      <sheetName val="Exh1_3"/>
      <sheetName val="Exh1_4"/>
      <sheetName val="Exh1_5"/>
      <sheetName val="Exh1_6"/>
      <sheetName val="Exh1_7"/>
      <sheetName val="Exh2_1"/>
      <sheetName val="Exh3"/>
      <sheetName val="Exh4_1"/>
      <sheetName val="Exh4_2"/>
      <sheetName val="Exh5_1"/>
      <sheetName val="Exh5_2"/>
      <sheetName val="Exh6"/>
      <sheetName val="Exh7_1"/>
      <sheetName val="Exh7_2"/>
      <sheetName val="Exh7_3"/>
      <sheetName val="Exh7_4"/>
      <sheetName val="Exh7_5"/>
      <sheetName val="Exh7_6"/>
      <sheetName val="Exh7_6_1"/>
      <sheetName val="Exh7_7"/>
      <sheetName val="Exh7_8"/>
      <sheetName val="Exh7_9_1"/>
      <sheetName val="Exh7_9_2"/>
      <sheetName val="Exh7_10"/>
      <sheetName val="Exh8_1"/>
      <sheetName val="Exh8_2"/>
      <sheetName val="Exh8_2_(1)"/>
      <sheetName val="Exh8_3"/>
      <sheetName val="Exh8_4"/>
      <sheetName val="Exh8_5"/>
      <sheetName val="Exh8_6"/>
      <sheetName val="Exh8_7"/>
      <sheetName val="Exh9 "/>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D37" t="str">
            <v>Centrale Solaire Parking PTS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Hyp_Platform"/>
      <sheetName val="Hyp_Time"/>
      <sheetName val="Platform"/>
      <sheetName val="Hyp_Projects"/>
      <sheetName val="Project Flows"/>
      <sheetName val="Reporting"/>
      <sheetName val="Liste Projets"/>
      <sheetName val="Compare"/>
      <sheetName val="Pipeline"/>
      <sheetName val="Projets ombrières AgriPV"/>
      <sheetName val="Projets abandonnés"/>
      <sheetName val="Projets trackers agriPV"/>
      <sheetName val="Révision surface"/>
      <sheetName val="Feuil1"/>
      <sheetName val="UPSLIDE_UndoFormatting"/>
      <sheetName val="UPSLIDE_Undo"/>
    </sheetNames>
    <sheetDataSet>
      <sheetData sheetId="0" refreshError="1">
        <row r="6">
          <cell r="E6">
            <v>1</v>
          </cell>
        </row>
      </sheetData>
      <sheetData sheetId="1" refreshError="1">
        <row r="7">
          <cell r="D7">
            <v>2</v>
          </cell>
        </row>
        <row r="13">
          <cell r="E13">
            <v>35</v>
          </cell>
        </row>
        <row r="15">
          <cell r="E15">
            <v>0.06</v>
          </cell>
        </row>
        <row r="17">
          <cell r="E17">
            <v>0</v>
          </cell>
        </row>
        <row r="24">
          <cell r="E24">
            <v>44398</v>
          </cell>
        </row>
        <row r="38">
          <cell r="E38">
            <v>1</v>
          </cell>
        </row>
        <row r="42">
          <cell r="E42">
            <v>15</v>
          </cell>
        </row>
        <row r="43">
          <cell r="E43">
            <v>1</v>
          </cell>
        </row>
        <row r="44">
          <cell r="E44">
            <v>1</v>
          </cell>
        </row>
        <row r="45">
          <cell r="E45">
            <v>1.4999999999999999E-2</v>
          </cell>
        </row>
        <row r="46">
          <cell r="E46">
            <v>0.75</v>
          </cell>
        </row>
        <row r="51">
          <cell r="E51">
            <v>2</v>
          </cell>
        </row>
        <row r="52">
          <cell r="E52">
            <v>2</v>
          </cell>
        </row>
        <row r="70">
          <cell r="E70">
            <v>3</v>
          </cell>
        </row>
        <row r="89">
          <cell r="E89">
            <v>0</v>
          </cell>
        </row>
        <row r="90">
          <cell r="E90">
            <v>0</v>
          </cell>
        </row>
        <row r="91">
          <cell r="E91">
            <v>0</v>
          </cell>
        </row>
        <row r="92">
          <cell r="E92">
            <v>0</v>
          </cell>
        </row>
        <row r="93">
          <cell r="E93">
            <v>76784.304677009539</v>
          </cell>
        </row>
        <row r="94">
          <cell r="E94">
            <v>164607.08231900007</v>
          </cell>
        </row>
        <row r="95">
          <cell r="E95">
            <v>135171.01806445821</v>
          </cell>
        </row>
        <row r="96">
          <cell r="E96">
            <v>0</v>
          </cell>
        </row>
        <row r="97">
          <cell r="E97">
            <v>46203</v>
          </cell>
        </row>
        <row r="98">
          <cell r="E98">
            <v>13</v>
          </cell>
        </row>
        <row r="100">
          <cell r="E100">
            <v>2</v>
          </cell>
        </row>
        <row r="101">
          <cell r="E101">
            <v>3.5000000000000003E-2</v>
          </cell>
        </row>
        <row r="102">
          <cell r="E102">
            <v>0.01</v>
          </cell>
        </row>
        <row r="109">
          <cell r="E109">
            <v>1</v>
          </cell>
        </row>
        <row r="110">
          <cell r="E110">
            <v>1</v>
          </cell>
        </row>
        <row r="112">
          <cell r="E112">
            <v>5.0000000000000001E-3</v>
          </cell>
        </row>
        <row r="129">
          <cell r="E129">
            <v>0.2</v>
          </cell>
        </row>
        <row r="130">
          <cell r="E130">
            <v>2</v>
          </cell>
        </row>
        <row r="137">
          <cell r="E137">
            <v>1</v>
          </cell>
        </row>
        <row r="138">
          <cell r="E138">
            <v>1</v>
          </cell>
        </row>
        <row r="140">
          <cell r="E140">
            <v>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ésultats"/>
      <sheetName val="Graphes"/>
      <sheetName val="Sommaire"/>
      <sheetName val="Scenarios"/>
      <sheetName val="Hyp_gén"/>
      <sheetName val="Hyp_Fin"/>
      <sheetName val="Hyp_Coûts"/>
      <sheetName val="Temps"/>
      <sheetName val="Revenus"/>
      <sheetName val="Capex - Opex"/>
      <sheetName val="Fin"/>
      <sheetName val="Acc"/>
      <sheetName val="Taxes"/>
      <sheetName val="FS"/>
      <sheetName val="FS-A"/>
      <sheetName val="Résiliation"/>
      <sheetName val="Checks"/>
      <sheetName val="Synt_Hyp"/>
      <sheetName val="Hypothèses"/>
      <sheetName val="Ratios clé"/>
      <sheetName val="Redevance"/>
      <sheetName val="Phasage - GER &amp; entretien-maint"/>
      <sheetName val="Phasage - Recettes annexes"/>
      <sheetName val="A-conception"/>
      <sheetName val="B-construction"/>
      <sheetName val="C-Autres"/>
      <sheetName val="Total INV"/>
      <sheetName val="Traduction"/>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refreshError="1"/>
      <sheetData sheetId="1">
        <row r="48">
          <cell r="D48">
            <v>0.11997023224830625</v>
          </cell>
        </row>
      </sheetData>
      <sheetData sheetId="2" refreshError="1"/>
      <sheetData sheetId="3" refreshError="1"/>
      <sheetData sheetId="4">
        <row r="11">
          <cell r="E11">
            <v>2</v>
          </cell>
        </row>
      </sheetData>
      <sheetData sheetId="5">
        <row r="62">
          <cell r="E62">
            <v>0</v>
          </cell>
        </row>
      </sheetData>
      <sheetData sheetId="6">
        <row r="80">
          <cell r="F80">
            <v>1</v>
          </cell>
        </row>
      </sheetData>
      <sheetData sheetId="7" refreshError="1"/>
      <sheetData sheetId="8">
        <row r="14">
          <cell r="F14">
            <v>3</v>
          </cell>
        </row>
      </sheetData>
      <sheetData sheetId="9">
        <row r="207">
          <cell r="F207">
            <v>20316.494755820258</v>
          </cell>
        </row>
      </sheetData>
      <sheetData sheetId="10">
        <row r="179">
          <cell r="F179">
            <v>2.7512214728631079E-11</v>
          </cell>
        </row>
      </sheetData>
      <sheetData sheetId="11">
        <row r="115">
          <cell r="F115">
            <v>7.9942996666915178E-8</v>
          </cell>
        </row>
      </sheetData>
      <sheetData sheetId="12">
        <row r="232">
          <cell r="F232">
            <v>3.1782797744313029E-3</v>
          </cell>
        </row>
      </sheetData>
      <sheetData sheetId="13" refreshError="1"/>
      <sheetData sheetId="14"/>
      <sheetData sheetId="15" refreshError="1"/>
      <sheetData sheetId="16" refreshError="1"/>
      <sheetData sheetId="17">
        <row r="13">
          <cell r="F1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ART REEL 2006"/>
      <sheetName val="ECART BUDGET 2007"/>
      <sheetName val="SUIVI TRESORERIE STE"/>
      <sheetName val="SUIVI RESULTAT STE &amp; ACTIF"/>
      <sheetName val="Code"/>
      <sheetName val="Liste sociétés"/>
      <sheetName val="Lexique"/>
      <sheetName val="Data trésorerie"/>
      <sheetName val="Data résultat"/>
      <sheetName val="Sage trésorerie"/>
      <sheetName val="Sage résultat"/>
      <sheetName val="Cptes et rubriques"/>
      <sheetName val="MACROS"/>
    </sheetNames>
    <sheetDataSet>
      <sheetData sheetId="0"/>
      <sheetData sheetId="1"/>
      <sheetData sheetId="2"/>
      <sheetData sheetId="3"/>
      <sheetData sheetId="4"/>
      <sheetData sheetId="5" refreshError="1">
        <row r="1">
          <cell r="A1">
            <v>1</v>
          </cell>
          <cell r="B1" t="str">
            <v>SCI AEP STE 5113</v>
          </cell>
          <cell r="C1" t="str">
            <v>SCI AEP STE 5113</v>
          </cell>
        </row>
        <row r="2">
          <cell r="A2">
            <v>2</v>
          </cell>
          <cell r="B2" t="str">
            <v>SCI AEP 0000</v>
          </cell>
          <cell r="C2" t="str">
            <v>SCI AEP 0000</v>
          </cell>
        </row>
        <row r="3">
          <cell r="A3">
            <v>3</v>
          </cell>
          <cell r="B3" t="str">
            <v>SCI AEP ACTIF 2160</v>
          </cell>
          <cell r="C3" t="str">
            <v>SCI AEP ACTIF 2160</v>
          </cell>
        </row>
        <row r="4">
          <cell r="A4">
            <v>4</v>
          </cell>
          <cell r="B4" t="str">
            <v>SCI AEP ACTIF 2161</v>
          </cell>
          <cell r="C4" t="str">
            <v>SCI AEP ACTIF 2161</v>
          </cell>
        </row>
        <row r="5">
          <cell r="A5">
            <v>5</v>
          </cell>
          <cell r="B5" t="str">
            <v>SCI AEP ACTIF 2162</v>
          </cell>
          <cell r="C5" t="str">
            <v>SCI AEP ACTIF 2162</v>
          </cell>
        </row>
        <row r="6">
          <cell r="A6">
            <v>6</v>
          </cell>
          <cell r="B6" t="str">
            <v>SCI AEP ACTIF 2164</v>
          </cell>
          <cell r="C6" t="str">
            <v>SCI AEP ACTIF 2164</v>
          </cell>
        </row>
        <row r="7">
          <cell r="A7">
            <v>7</v>
          </cell>
          <cell r="B7" t="str">
            <v>SCI AEP ACTIF 2165</v>
          </cell>
          <cell r="C7" t="str">
            <v>SCI AEP ACTIF 2165</v>
          </cell>
        </row>
        <row r="8">
          <cell r="A8">
            <v>8</v>
          </cell>
          <cell r="B8" t="str">
            <v>SCI AEP ACTIF 2166</v>
          </cell>
          <cell r="C8" t="str">
            <v>SCI AEP ACTIF 2166</v>
          </cell>
        </row>
        <row r="9">
          <cell r="A9">
            <v>9</v>
          </cell>
          <cell r="B9" t="str">
            <v>SCI AEP ACTIF 2167</v>
          </cell>
          <cell r="C9" t="str">
            <v>SCI AEP ACTIF 2167</v>
          </cell>
        </row>
        <row r="10">
          <cell r="A10">
            <v>10</v>
          </cell>
          <cell r="B10" t="str">
            <v>SCI AEP ACTIF 2168</v>
          </cell>
          <cell r="C10" t="str">
            <v>SCI AEP ACTIF 2168</v>
          </cell>
        </row>
        <row r="11">
          <cell r="A11">
            <v>11</v>
          </cell>
          <cell r="B11" t="str">
            <v>SCI AEP ACTIF 2170</v>
          </cell>
          <cell r="C11" t="str">
            <v>SCI AEP ACTIF 2170</v>
          </cell>
        </row>
        <row r="12">
          <cell r="A12">
            <v>12</v>
          </cell>
          <cell r="B12" t="str">
            <v>SCI AEP ACTIF 2171</v>
          </cell>
          <cell r="C12" t="str">
            <v>SCI AEP ACTIF 2171</v>
          </cell>
        </row>
        <row r="13">
          <cell r="A13">
            <v>13</v>
          </cell>
          <cell r="B13" t="str">
            <v>SCI AEP ACTIF 2172</v>
          </cell>
          <cell r="C13" t="str">
            <v>SCI AEP ACTIF 2172</v>
          </cell>
        </row>
        <row r="14">
          <cell r="A14">
            <v>14</v>
          </cell>
          <cell r="B14" t="str">
            <v>SCI AEP ACTIF 2173</v>
          </cell>
          <cell r="C14" t="str">
            <v>SCI AEP ACTIF 2173</v>
          </cell>
        </row>
        <row r="15">
          <cell r="A15">
            <v>15</v>
          </cell>
          <cell r="B15" t="str">
            <v>SCI AEP ACTIF 2174</v>
          </cell>
          <cell r="C15" t="str">
            <v>SCI AEP ACTIF 2174</v>
          </cell>
        </row>
        <row r="16">
          <cell r="A16">
            <v>16</v>
          </cell>
          <cell r="B16" t="str">
            <v>SCI AEP ACTIF 2175</v>
          </cell>
          <cell r="C16" t="str">
            <v>SCI AEP ACTIF 2175</v>
          </cell>
        </row>
        <row r="17">
          <cell r="A17">
            <v>17</v>
          </cell>
          <cell r="B17" t="str">
            <v>SCI AEP ACTIF 2177</v>
          </cell>
          <cell r="C17" t="str">
            <v>SCI AEP ACTIF 2177</v>
          </cell>
        </row>
        <row r="18">
          <cell r="A18">
            <v>18</v>
          </cell>
          <cell r="B18" t="str">
            <v>SCI AEP ACTIF 2178</v>
          </cell>
          <cell r="C18" t="str">
            <v>SCI AEP ACTIF 2178</v>
          </cell>
        </row>
        <row r="19">
          <cell r="A19">
            <v>19</v>
          </cell>
          <cell r="B19" t="str">
            <v>SCI AEP ACTIF 2737</v>
          </cell>
          <cell r="C19" t="str">
            <v>SCI AEP ACTIF 2737</v>
          </cell>
        </row>
        <row r="20">
          <cell r="A20">
            <v>20</v>
          </cell>
          <cell r="B20" t="str">
            <v>SCI AEP ACTIF 2738</v>
          </cell>
          <cell r="C20" t="str">
            <v>SCI AEP ACTIF 2738</v>
          </cell>
        </row>
        <row r="21">
          <cell r="A21">
            <v>21</v>
          </cell>
          <cell r="B21" t="str">
            <v>SCI AEP ACTIF 2739</v>
          </cell>
          <cell r="C21" t="str">
            <v>SCI AEP ACTIF 2739</v>
          </cell>
        </row>
        <row r="22">
          <cell r="A22">
            <v>22</v>
          </cell>
          <cell r="B22" t="str">
            <v>SCI AEP 7 STE 5119</v>
          </cell>
          <cell r="C22" t="str">
            <v>SCI AEP 7 STE 5119</v>
          </cell>
        </row>
        <row r="23">
          <cell r="A23">
            <v>23</v>
          </cell>
          <cell r="B23" t="str">
            <v>SCI RUE DE BOURGOGNE STE 5123</v>
          </cell>
          <cell r="C23" t="str">
            <v>SCI RUE DE BOURGOGNE STE 5123</v>
          </cell>
        </row>
        <row r="24">
          <cell r="A24">
            <v>24</v>
          </cell>
          <cell r="B24" t="str">
            <v>SCI CAMPDOLENT STE 5126</v>
          </cell>
          <cell r="C24" t="str">
            <v>SCI CAMPDOLENT STE 5126</v>
          </cell>
        </row>
        <row r="25">
          <cell r="A25">
            <v>25</v>
          </cell>
          <cell r="B25" t="str">
            <v>SAS CENTER VILLEPINTE STE 5414</v>
          </cell>
          <cell r="C25" t="str">
            <v>SAS CENTER VILLEPINTE STE 5414</v>
          </cell>
        </row>
        <row r="26">
          <cell r="A26">
            <v>26</v>
          </cell>
          <cell r="B26" t="str">
            <v>SAS COLVEL STE 5460</v>
          </cell>
          <cell r="C26" t="str">
            <v>SAS COLVEL STE 5460</v>
          </cell>
        </row>
        <row r="27">
          <cell r="A27">
            <v>27</v>
          </cell>
          <cell r="B27" t="str">
            <v>SAS DEFENSE CB3 STE 5472</v>
          </cell>
          <cell r="C27" t="str">
            <v>SAS DEFENSE CB3 STE 5472</v>
          </cell>
        </row>
        <row r="28">
          <cell r="A28">
            <v>28</v>
          </cell>
          <cell r="B28" t="str">
            <v>SAS ETENDARD STE 5129</v>
          </cell>
          <cell r="C28" t="str">
            <v>SAS ETENDARD STE 5129</v>
          </cell>
        </row>
        <row r="29">
          <cell r="A29">
            <v>29</v>
          </cell>
          <cell r="B29" t="str">
            <v>SCI GALERIES DRANCEENNES STE 5137</v>
          </cell>
          <cell r="C29" t="str">
            <v>SCI GALERIES DRANCEENNES STE 5137</v>
          </cell>
        </row>
        <row r="30">
          <cell r="A30">
            <v>30</v>
          </cell>
          <cell r="B30" t="str">
            <v>SCI HEROUVILLE STE 5138</v>
          </cell>
          <cell r="C30" t="str">
            <v>SCI HEROUVILLE STE 5138</v>
          </cell>
        </row>
        <row r="31">
          <cell r="A31">
            <v>31</v>
          </cell>
          <cell r="B31" t="str">
            <v>SAS PYRAMIDE 2 STE 5148</v>
          </cell>
          <cell r="C31" t="str">
            <v>SAS PYRAMIDE 2 STE 5148</v>
          </cell>
        </row>
        <row r="32">
          <cell r="A32">
            <v>32</v>
          </cell>
          <cell r="B32" t="str">
            <v>SCI QUAI DE SEINE STE 5149</v>
          </cell>
          <cell r="C32" t="str">
            <v>SCI QUAI DE SEINE STE 5149</v>
          </cell>
        </row>
        <row r="33">
          <cell r="A33">
            <v>33</v>
          </cell>
          <cell r="B33" t="str">
            <v>SCI RUEIL APOLLO STE 5452</v>
          </cell>
          <cell r="C33" t="str">
            <v>SCI RUEIL APOLLO STE 5452</v>
          </cell>
        </row>
        <row r="34">
          <cell r="A34">
            <v>34</v>
          </cell>
          <cell r="B34" t="str">
            <v>SCI ST DENIS TALANGE STE 5151</v>
          </cell>
          <cell r="C34" t="str">
            <v>SCI ST DENIS TALANGE STE 5151</v>
          </cell>
        </row>
        <row r="35">
          <cell r="A35">
            <v>35</v>
          </cell>
          <cell r="B35" t="str">
            <v>SCI ST DENIS TALANGE 0000</v>
          </cell>
          <cell r="C35" t="str">
            <v>SCI ST DENIS TALANGE 0000</v>
          </cell>
        </row>
        <row r="36">
          <cell r="A36">
            <v>36</v>
          </cell>
          <cell r="B36" t="str">
            <v>SCI ST DENIS TALANGE ACTIF 2677</v>
          </cell>
          <cell r="C36" t="str">
            <v>SCI ST DENIS TALANGE ACTIF 2677</v>
          </cell>
        </row>
        <row r="37">
          <cell r="A37">
            <v>37</v>
          </cell>
          <cell r="B37" t="str">
            <v>SCI ST DENIS TALANGE ACTIF 2678</v>
          </cell>
          <cell r="C37" t="str">
            <v>SCI ST DENIS TALANGE ACTIF 2678</v>
          </cell>
        </row>
        <row r="38">
          <cell r="A38">
            <v>38</v>
          </cell>
          <cell r="B38" t="str">
            <v>SCI ST DENIS TALANGE ACTIF 2825</v>
          </cell>
          <cell r="C38" t="str">
            <v>SCI ST DENIS TALANGE ACTIF 2825</v>
          </cell>
        </row>
        <row r="39">
          <cell r="A39">
            <v>39</v>
          </cell>
          <cell r="B39" t="str">
            <v>SCI VALENCE STE 5153</v>
          </cell>
          <cell r="C39" t="str">
            <v>SCI VALENCE STE 5153</v>
          </cell>
        </row>
        <row r="40">
          <cell r="A40">
            <v>40</v>
          </cell>
          <cell r="B40" t="str">
            <v>SAS VELIZY STE 5462</v>
          </cell>
          <cell r="C40" t="str">
            <v>SAS VELIZY STE 5462</v>
          </cell>
        </row>
        <row r="41">
          <cell r="A41">
            <v>41</v>
          </cell>
          <cell r="B41" t="str">
            <v>SCI VIVIER MERLE STE 5154</v>
          </cell>
          <cell r="C41" t="str">
            <v>SCI VIVIER MERLE STE 5154</v>
          </cell>
        </row>
      </sheetData>
      <sheetData sheetId="6" refreshError="1">
        <row r="3">
          <cell r="A3" t="str">
            <v>RESULTAT EXPLOITATION</v>
          </cell>
        </row>
        <row r="5">
          <cell r="A5" t="str">
            <v>1PR</v>
          </cell>
          <cell r="B5" t="str">
            <v>Loyers</v>
          </cell>
        </row>
        <row r="6">
          <cell r="A6" t="str">
            <v>2PR</v>
          </cell>
          <cell r="B6" t="str">
            <v>Autres produits locatifs</v>
          </cell>
        </row>
        <row r="7">
          <cell r="A7" t="str">
            <v>3PR</v>
          </cell>
          <cell r="B7" t="str">
            <v>Charges locatives refacturées</v>
          </cell>
        </row>
        <row r="8">
          <cell r="A8" t="str">
            <v>4PR</v>
          </cell>
          <cell r="B8" t="str">
            <v>Impôts et taxes refacturés</v>
          </cell>
        </row>
        <row r="9">
          <cell r="A9" t="str">
            <v>5PR</v>
          </cell>
          <cell r="B9" t="str">
            <v>Charges / ex. antérieurs</v>
          </cell>
        </row>
        <row r="10">
          <cell r="A10" t="str">
            <v>6PR</v>
          </cell>
          <cell r="B10" t="str">
            <v>Autres charges</v>
          </cell>
        </row>
        <row r="11">
          <cell r="A11" t="str">
            <v>7PR</v>
          </cell>
          <cell r="B11" t="str">
            <v>Reprises sur provisions</v>
          </cell>
        </row>
        <row r="12">
          <cell r="A12" t="str">
            <v>8PR</v>
          </cell>
          <cell r="B12" t="str">
            <v>Autres produits d'exploitation</v>
          </cell>
        </row>
        <row r="13">
          <cell r="A13" t="str">
            <v>1CH</v>
          </cell>
          <cell r="B13" t="str">
            <v>Charges locatives</v>
          </cell>
        </row>
        <row r="14">
          <cell r="A14" t="str">
            <v>2CH</v>
          </cell>
          <cell r="B14" t="str">
            <v>Assurances</v>
          </cell>
        </row>
        <row r="15">
          <cell r="A15" t="str">
            <v>3CH</v>
          </cell>
          <cell r="B15" t="str">
            <v>Honoraires de gestion Property Management</v>
          </cell>
        </row>
        <row r="16">
          <cell r="A16" t="str">
            <v>4CH</v>
          </cell>
          <cell r="B16" t="str">
            <v>Honoraires de gestion Asset &amp; Portfolio</v>
          </cell>
        </row>
        <row r="17">
          <cell r="A17" t="str">
            <v>5CH</v>
          </cell>
          <cell r="B17" t="str">
            <v>Honoraires de gestion Corporate</v>
          </cell>
        </row>
        <row r="18">
          <cell r="A18" t="str">
            <v>6CH</v>
          </cell>
          <cell r="B18" t="str">
            <v>Honoraires de commercialisation</v>
          </cell>
        </row>
        <row r="19">
          <cell r="A19" t="str">
            <v>7CH</v>
          </cell>
          <cell r="B19" t="str">
            <v>Honoraires de mission technique</v>
          </cell>
        </row>
        <row r="20">
          <cell r="A20" t="str">
            <v>8CH</v>
          </cell>
          <cell r="B20" t="str">
            <v>Autres honoraires de gestion</v>
          </cell>
        </row>
        <row r="21">
          <cell r="A21" t="str">
            <v>9CH</v>
          </cell>
          <cell r="B21" t="str">
            <v>Charges diverses</v>
          </cell>
        </row>
        <row r="22">
          <cell r="A22" t="str">
            <v>10CH</v>
          </cell>
          <cell r="B22" t="str">
            <v>Taxe foncière</v>
          </cell>
        </row>
        <row r="23">
          <cell r="A23" t="str">
            <v>11CH</v>
          </cell>
          <cell r="B23" t="str">
            <v>Taxe bureau</v>
          </cell>
        </row>
        <row r="24">
          <cell r="A24" t="str">
            <v>12CH</v>
          </cell>
          <cell r="B24" t="str">
            <v>Autres impôts et taxes immobiliers</v>
          </cell>
        </row>
        <row r="25">
          <cell r="A25" t="str">
            <v>13CH</v>
          </cell>
          <cell r="B25" t="str">
            <v>Impôts et taxes corporate</v>
          </cell>
        </row>
        <row r="26">
          <cell r="A26" t="str">
            <v>14CH</v>
          </cell>
          <cell r="B26" t="str">
            <v>Dotations aux amortissements</v>
          </cell>
        </row>
        <row r="27">
          <cell r="A27" t="str">
            <v>15CH</v>
          </cell>
          <cell r="B27" t="str">
            <v>Dotations aux provisions</v>
          </cell>
        </row>
        <row r="28">
          <cell r="A28" t="str">
            <v>16CH</v>
          </cell>
          <cell r="B28" t="str">
            <v>Autres charges d'exploitation</v>
          </cell>
        </row>
        <row r="29">
          <cell r="A29" t="str">
            <v>17CH</v>
          </cell>
          <cell r="B29" t="str">
            <v>Travaux</v>
          </cell>
        </row>
        <row r="31">
          <cell r="A31" t="str">
            <v>RESULTAT FINANCIER</v>
          </cell>
        </row>
        <row r="33">
          <cell r="A33" t="str">
            <v>9PR</v>
          </cell>
          <cell r="B33" t="str">
            <v>Produits financiers</v>
          </cell>
        </row>
        <row r="34">
          <cell r="A34" t="str">
            <v>18CH</v>
          </cell>
          <cell r="B34" t="str">
            <v>Charges financières</v>
          </cell>
        </row>
        <row r="36">
          <cell r="A36" t="str">
            <v>RESULTAT EXCEPTIONNEL</v>
          </cell>
        </row>
        <row r="38">
          <cell r="A38" t="str">
            <v>10PR</v>
          </cell>
          <cell r="B38" t="str">
            <v>Produits exceptionnels</v>
          </cell>
        </row>
        <row r="39">
          <cell r="A39" t="str">
            <v>19CH</v>
          </cell>
          <cell r="B39" t="str">
            <v>Charges exceptionnelles</v>
          </cell>
        </row>
        <row r="41">
          <cell r="A41" t="str">
            <v>IMPOT</v>
          </cell>
        </row>
        <row r="43">
          <cell r="A43" t="str">
            <v>IS</v>
          </cell>
          <cell r="B43" t="str">
            <v>Impôts sur les bénéfices</v>
          </cell>
        </row>
        <row r="47">
          <cell r="A47" t="str">
            <v>TRESORERIE</v>
          </cell>
        </row>
        <row r="48">
          <cell r="A48" t="str">
            <v>VARIATION TRESORERIE LIEE A L'EXPLOITATION</v>
          </cell>
        </row>
        <row r="50">
          <cell r="B50" t="str">
            <v>Encaissements</v>
          </cell>
        </row>
        <row r="51">
          <cell r="A51" t="str">
            <v>1TR</v>
          </cell>
          <cell r="B51" t="str">
            <v>Loyers TTC</v>
          </cell>
        </row>
        <row r="52">
          <cell r="A52" t="str">
            <v>2TR</v>
          </cell>
          <cell r="B52" t="str">
            <v>Autres revenus locatifs TTC</v>
          </cell>
        </row>
        <row r="53">
          <cell r="A53" t="str">
            <v>3TR</v>
          </cell>
          <cell r="B53" t="str">
            <v>Charges refacturées TTC</v>
          </cell>
        </row>
        <row r="54">
          <cell r="A54" t="str">
            <v>4TR</v>
          </cell>
          <cell r="B54" t="str">
            <v>Charges refacturées sans TVA</v>
          </cell>
        </row>
        <row r="55">
          <cell r="A55" t="str">
            <v>5TR</v>
          </cell>
          <cell r="B55" t="str">
            <v>Autres produits d'exploitation</v>
          </cell>
        </row>
        <row r="56">
          <cell r="A56" t="str">
            <v>6TR</v>
          </cell>
          <cell r="B56" t="str">
            <v>Produits des participations</v>
          </cell>
        </row>
        <row r="57">
          <cell r="A57" t="str">
            <v>7TR</v>
          </cell>
          <cell r="B57" t="str">
            <v>Produits des créances rattachées / participations</v>
          </cell>
        </row>
        <row r="58">
          <cell r="A58" t="str">
            <v>8TR</v>
          </cell>
          <cell r="B58" t="str">
            <v>Produits financiers / swaps</v>
          </cell>
        </row>
        <row r="59">
          <cell r="A59" t="str">
            <v>9TR</v>
          </cell>
          <cell r="B59" t="str">
            <v>Cessions valeurs mobilières de placement</v>
          </cell>
        </row>
        <row r="60">
          <cell r="A60" t="str">
            <v>10TR</v>
          </cell>
          <cell r="B60" t="str">
            <v>Autres produits financiers</v>
          </cell>
        </row>
        <row r="61">
          <cell r="A61" t="str">
            <v>11TR</v>
          </cell>
          <cell r="B61" t="str">
            <v>Produits exceptionnels</v>
          </cell>
        </row>
        <row r="63">
          <cell r="B63" t="str">
            <v>Décaissements</v>
          </cell>
        </row>
        <row r="64">
          <cell r="A64" t="str">
            <v>12TR</v>
          </cell>
          <cell r="B64" t="str">
            <v>Charges locatives TTC</v>
          </cell>
        </row>
        <row r="65">
          <cell r="A65" t="str">
            <v>13TR</v>
          </cell>
          <cell r="B65" t="str">
            <v>Honoraires de gestion Property Management</v>
          </cell>
        </row>
        <row r="66">
          <cell r="A66" t="str">
            <v>14TR</v>
          </cell>
          <cell r="B66" t="str">
            <v>Honoraires IAE TTC</v>
          </cell>
        </row>
        <row r="67">
          <cell r="A67" t="str">
            <v>15TR</v>
          </cell>
          <cell r="B67" t="str">
            <v>Autres charges TTC</v>
          </cell>
        </row>
        <row r="68">
          <cell r="A68" t="str">
            <v>16TR</v>
          </cell>
          <cell r="B68" t="str">
            <v>Impôts et taxes</v>
          </cell>
        </row>
        <row r="69">
          <cell r="A69" t="str">
            <v>17TR</v>
          </cell>
          <cell r="B69" t="str">
            <v>Intérêts sur c/c</v>
          </cell>
        </row>
        <row r="70">
          <cell r="A70" t="str">
            <v>18TR</v>
          </cell>
          <cell r="B70" t="str">
            <v>Intérêts sur emprunt</v>
          </cell>
        </row>
        <row r="71">
          <cell r="A71" t="str">
            <v>19TR</v>
          </cell>
          <cell r="B71" t="str">
            <v>Intérêts bancaires</v>
          </cell>
        </row>
        <row r="72">
          <cell r="A72" t="str">
            <v>20TR</v>
          </cell>
          <cell r="B72" t="str">
            <v>Achats valeurs mobilières de placement</v>
          </cell>
        </row>
        <row r="73">
          <cell r="A73" t="str">
            <v>21TR</v>
          </cell>
          <cell r="B73" t="str">
            <v>Charges exceptionnelles</v>
          </cell>
        </row>
        <row r="75">
          <cell r="A75" t="str">
            <v>22TR</v>
          </cell>
          <cell r="B75" t="str">
            <v>TVA encaissée</v>
          </cell>
        </row>
        <row r="76">
          <cell r="A76" t="str">
            <v>23TR</v>
          </cell>
          <cell r="B76" t="str">
            <v>TVA décaissée</v>
          </cell>
        </row>
        <row r="79">
          <cell r="A79" t="str">
            <v>VARIATION TRESORERIE LIEE AUX INVESTISSEMENTS</v>
          </cell>
        </row>
        <row r="81">
          <cell r="B81" t="str">
            <v>Encaissements / décaissements</v>
          </cell>
        </row>
        <row r="82">
          <cell r="A82" t="str">
            <v>24TR</v>
          </cell>
          <cell r="B82" t="str">
            <v>Cessions / acquisitions d'immobilisations</v>
          </cell>
        </row>
        <row r="83">
          <cell r="A83" t="str">
            <v>25TR</v>
          </cell>
          <cell r="B83" t="str">
            <v>Cessions / acquisitions de titres de participation</v>
          </cell>
        </row>
        <row r="85">
          <cell r="A85" t="str">
            <v>VARIATION TRESORERIE LIEE AUX OPERATIONS DE FINANCEMENT</v>
          </cell>
        </row>
        <row r="87">
          <cell r="B87" t="str">
            <v>Encaissements / décaissements</v>
          </cell>
        </row>
        <row r="88">
          <cell r="A88" t="str">
            <v>26TR</v>
          </cell>
          <cell r="B88" t="str">
            <v>Augmentation / réduction de capital</v>
          </cell>
        </row>
        <row r="89">
          <cell r="A89" t="str">
            <v>27TR</v>
          </cell>
          <cell r="B89" t="str">
            <v>Dividendes payés / dividendes reçus</v>
          </cell>
        </row>
        <row r="90">
          <cell r="A90" t="str">
            <v>28TR</v>
          </cell>
          <cell r="B90" t="str">
            <v>Variation des avances associés</v>
          </cell>
        </row>
        <row r="91">
          <cell r="A91" t="str">
            <v>29TR</v>
          </cell>
          <cell r="B91" t="str">
            <v>Variation des emprunts bancaires</v>
          </cell>
        </row>
        <row r="92">
          <cell r="A92" t="str">
            <v>30TR</v>
          </cell>
          <cell r="B92" t="str">
            <v>Variation des avances / prêts aux filiales</v>
          </cell>
        </row>
        <row r="94">
          <cell r="A94" t="str">
            <v>VARIATION TRESORERIE LIEE AUX OPERATIONS DE FINANCEMENT</v>
          </cell>
        </row>
        <row r="96">
          <cell r="A96" t="str">
            <v>31TR</v>
          </cell>
          <cell r="B96" t="str">
            <v>Valeurs mobilières de placement</v>
          </cell>
        </row>
        <row r="97">
          <cell r="A97" t="str">
            <v>32TR</v>
          </cell>
          <cell r="B97" t="str">
            <v>Disponibilités</v>
          </cell>
        </row>
        <row r="101">
          <cell r="A101" t="str">
            <v>SOCIETES</v>
          </cell>
        </row>
        <row r="102">
          <cell r="A102">
            <v>1</v>
          </cell>
          <cell r="B102" t="str">
            <v>SCI AEP STE 5113</v>
          </cell>
        </row>
        <row r="103">
          <cell r="A103">
            <v>2</v>
          </cell>
          <cell r="B103" t="str">
            <v>SCI AEP 0000</v>
          </cell>
        </row>
        <row r="104">
          <cell r="A104">
            <v>3</v>
          </cell>
          <cell r="B104" t="str">
            <v>SCI AEP ACTIF 2160</v>
          </cell>
        </row>
        <row r="105">
          <cell r="A105">
            <v>4</v>
          </cell>
          <cell r="B105" t="str">
            <v>SCI AEP ACTIF 2161</v>
          </cell>
        </row>
        <row r="106">
          <cell r="A106">
            <v>5</v>
          </cell>
          <cell r="B106" t="str">
            <v>SCI AEP ACTIF 2162</v>
          </cell>
        </row>
        <row r="107">
          <cell r="A107">
            <v>6</v>
          </cell>
          <cell r="B107" t="str">
            <v>SCI AEP ACTIF 2164</v>
          </cell>
        </row>
        <row r="108">
          <cell r="A108">
            <v>7</v>
          </cell>
          <cell r="B108" t="str">
            <v>SCI AEP ACTIF 2165</v>
          </cell>
        </row>
        <row r="109">
          <cell r="A109">
            <v>8</v>
          </cell>
          <cell r="B109" t="str">
            <v>SCI AEP ACTIF 2166</v>
          </cell>
        </row>
        <row r="110">
          <cell r="A110">
            <v>9</v>
          </cell>
          <cell r="B110" t="str">
            <v>SCI AEP ACTIF 2167</v>
          </cell>
        </row>
        <row r="111">
          <cell r="A111">
            <v>10</v>
          </cell>
          <cell r="B111" t="str">
            <v>SCI AEP ACTIF 2168</v>
          </cell>
        </row>
        <row r="112">
          <cell r="A112">
            <v>11</v>
          </cell>
          <cell r="B112" t="str">
            <v>SCI AEP ACTIF 2170</v>
          </cell>
        </row>
        <row r="113">
          <cell r="A113">
            <v>12</v>
          </cell>
          <cell r="B113" t="str">
            <v>SCI AEP ACTIF 2171</v>
          </cell>
        </row>
        <row r="114">
          <cell r="A114">
            <v>13</v>
          </cell>
          <cell r="B114" t="str">
            <v>SCI AEP ACTIF 2172</v>
          </cell>
        </row>
        <row r="115">
          <cell r="A115">
            <v>14</v>
          </cell>
          <cell r="B115" t="str">
            <v>SCI AEP ACTIF 2173</v>
          </cell>
        </row>
        <row r="116">
          <cell r="A116">
            <v>15</v>
          </cell>
          <cell r="B116" t="str">
            <v>SCI AEP ACTIF 2174</v>
          </cell>
        </row>
        <row r="117">
          <cell r="A117">
            <v>16</v>
          </cell>
          <cell r="B117" t="str">
            <v>SCI AEP ACTIF 2175</v>
          </cell>
        </row>
        <row r="118">
          <cell r="A118">
            <v>17</v>
          </cell>
          <cell r="B118" t="str">
            <v>SCI AEP ACTIF 2177</v>
          </cell>
        </row>
        <row r="119">
          <cell r="A119">
            <v>18</v>
          </cell>
          <cell r="B119" t="str">
            <v>SCI AEP ACTIF 2178</v>
          </cell>
        </row>
        <row r="120">
          <cell r="A120">
            <v>19</v>
          </cell>
          <cell r="B120" t="str">
            <v>SCI AEP ACTIF 2737</v>
          </cell>
        </row>
        <row r="121">
          <cell r="A121">
            <v>20</v>
          </cell>
          <cell r="B121" t="str">
            <v>SCI AEP ACTIF 2738</v>
          </cell>
        </row>
        <row r="122">
          <cell r="A122">
            <v>21</v>
          </cell>
          <cell r="B122" t="str">
            <v>SCI AEP ACTIF 2739</v>
          </cell>
        </row>
        <row r="123">
          <cell r="A123">
            <v>22</v>
          </cell>
          <cell r="B123" t="str">
            <v>SCI AEP 7 STE 5119</v>
          </cell>
        </row>
        <row r="124">
          <cell r="A124">
            <v>23</v>
          </cell>
          <cell r="B124" t="str">
            <v>SCI RUE DE BOURGOGNE STE 5123</v>
          </cell>
        </row>
        <row r="125">
          <cell r="A125">
            <v>24</v>
          </cell>
          <cell r="B125" t="str">
            <v>SCI CAMPDOLENT STE 5126</v>
          </cell>
        </row>
        <row r="126">
          <cell r="A126">
            <v>25</v>
          </cell>
          <cell r="B126" t="str">
            <v>SAS CENTER VILLEPINTE STE 5414</v>
          </cell>
        </row>
        <row r="127">
          <cell r="A127">
            <v>26</v>
          </cell>
          <cell r="B127" t="str">
            <v>SAS COLVEL STE 5460</v>
          </cell>
        </row>
        <row r="128">
          <cell r="A128">
            <v>27</v>
          </cell>
          <cell r="B128" t="str">
            <v>SAS DEFENSE CB3 STE 5472</v>
          </cell>
        </row>
        <row r="129">
          <cell r="A129">
            <v>28</v>
          </cell>
          <cell r="B129" t="str">
            <v>SAS ETENDARD STE 5129</v>
          </cell>
        </row>
        <row r="130">
          <cell r="A130">
            <v>29</v>
          </cell>
          <cell r="B130" t="str">
            <v>SCI GALERIES DRANCEENNES STE 5137</v>
          </cell>
        </row>
        <row r="131">
          <cell r="A131">
            <v>30</v>
          </cell>
          <cell r="B131" t="str">
            <v>SCI HEROUVILLE STE 5138</v>
          </cell>
        </row>
        <row r="132">
          <cell r="A132">
            <v>31</v>
          </cell>
          <cell r="B132" t="str">
            <v>SAS PYRAMIDE 2 STE 5148</v>
          </cell>
        </row>
        <row r="133">
          <cell r="A133">
            <v>32</v>
          </cell>
          <cell r="B133" t="str">
            <v>SCI QUAI DE SEINE STE 5149</v>
          </cell>
        </row>
        <row r="134">
          <cell r="A134">
            <v>33</v>
          </cell>
          <cell r="B134" t="str">
            <v>SCI RUEIL APOLLO STE 5452</v>
          </cell>
        </row>
        <row r="135">
          <cell r="A135">
            <v>34</v>
          </cell>
          <cell r="B135" t="str">
            <v>SCI ST DENIS TALANGE STE 5151</v>
          </cell>
        </row>
        <row r="136">
          <cell r="A136">
            <v>35</v>
          </cell>
          <cell r="B136" t="str">
            <v>SCI ST DENIS TALANGE 0000</v>
          </cell>
        </row>
        <row r="137">
          <cell r="A137">
            <v>36</v>
          </cell>
          <cell r="B137" t="str">
            <v>SCI ST DENIS TALANGE ACTIF 2677</v>
          </cell>
        </row>
        <row r="138">
          <cell r="A138">
            <v>37</v>
          </cell>
          <cell r="B138" t="str">
            <v>SCI ST DENIS TALANGE ACTIF 2678</v>
          </cell>
        </row>
        <row r="139">
          <cell r="A139">
            <v>38</v>
          </cell>
          <cell r="B139" t="str">
            <v>SCI ST DENIS TALANGE ACTIF 2825</v>
          </cell>
        </row>
        <row r="140">
          <cell r="A140">
            <v>39</v>
          </cell>
          <cell r="B140" t="str">
            <v>SCI VALENCE STE 5153</v>
          </cell>
        </row>
        <row r="141">
          <cell r="A141">
            <v>40</v>
          </cell>
          <cell r="B141" t="str">
            <v>SAS VELIZY STE 5462</v>
          </cell>
        </row>
        <row r="142">
          <cell r="A142">
            <v>41</v>
          </cell>
          <cell r="B142" t="str">
            <v>SCI VIVIER MERLE STE 5154</v>
          </cell>
        </row>
      </sheetData>
      <sheetData sheetId="7"/>
      <sheetData sheetId="8" refreshError="1">
        <row r="1">
          <cell r="D1" t="str">
            <v>1PR</v>
          </cell>
          <cell r="E1" t="str">
            <v>2PR</v>
          </cell>
          <cell r="F1" t="str">
            <v>3PR</v>
          </cell>
          <cell r="G1" t="str">
            <v>4PR</v>
          </cell>
          <cell r="H1" t="str">
            <v>5PR</v>
          </cell>
          <cell r="I1" t="str">
            <v>6PR</v>
          </cell>
          <cell r="J1" t="str">
            <v>7PR</v>
          </cell>
          <cell r="K1" t="str">
            <v>8PR</v>
          </cell>
          <cell r="L1" t="str">
            <v>1CH</v>
          </cell>
          <cell r="M1" t="str">
            <v>2CH</v>
          </cell>
          <cell r="N1" t="str">
            <v>3CH</v>
          </cell>
          <cell r="O1" t="str">
            <v>4CH</v>
          </cell>
          <cell r="P1" t="str">
            <v>5CH</v>
          </cell>
          <cell r="Q1" t="str">
            <v>6CH</v>
          </cell>
          <cell r="R1" t="str">
            <v>7CH</v>
          </cell>
          <cell r="S1" t="str">
            <v>8CH</v>
          </cell>
          <cell r="T1" t="str">
            <v>9CH</v>
          </cell>
          <cell r="U1" t="str">
            <v>10CH</v>
          </cell>
          <cell r="V1" t="str">
            <v>11CH</v>
          </cell>
          <cell r="W1" t="str">
            <v>12CH</v>
          </cell>
          <cell r="X1" t="str">
            <v>13CH</v>
          </cell>
          <cell r="Y1" t="str">
            <v>14CH</v>
          </cell>
          <cell r="Z1" t="str">
            <v>15CH</v>
          </cell>
          <cell r="AA1" t="str">
            <v>16CH</v>
          </cell>
          <cell r="AB1" t="str">
            <v>17CH</v>
          </cell>
          <cell r="AD1" t="str">
            <v>9PR</v>
          </cell>
          <cell r="AE1" t="str">
            <v>18CH</v>
          </cell>
          <cell r="AG1" t="str">
            <v>10PR</v>
          </cell>
          <cell r="AH1" t="str">
            <v>19CH</v>
          </cell>
          <cell r="AJ1" t="str">
            <v>IS</v>
          </cell>
        </row>
        <row r="3">
          <cell r="B3" t="str">
            <v>SOCIETES</v>
          </cell>
          <cell r="C3" t="str">
            <v>PERIODE</v>
          </cell>
          <cell r="D3" t="str">
            <v>Loyers</v>
          </cell>
          <cell r="E3" t="str">
            <v>Autres produits locatifs</v>
          </cell>
          <cell r="F3" t="str">
            <v>Charges locatives refacturées</v>
          </cell>
          <cell r="G3" t="str">
            <v>Impôts et taxes refacturés</v>
          </cell>
          <cell r="H3" t="str">
            <v>Charges / ex. antérieurs</v>
          </cell>
          <cell r="I3" t="str">
            <v>Autres charges</v>
          </cell>
          <cell r="J3" t="str">
            <v>Reprises sur provisions</v>
          </cell>
          <cell r="K3" t="str">
            <v>Autres produits d'exploitation</v>
          </cell>
          <cell r="L3" t="str">
            <v>Charges locatives</v>
          </cell>
          <cell r="M3" t="str">
            <v>Assurances</v>
          </cell>
          <cell r="N3" t="str">
            <v>Honoraires de gestion Property Management</v>
          </cell>
          <cell r="O3" t="str">
            <v>Honoraires de gestion Asset &amp; Portfolio</v>
          </cell>
          <cell r="P3" t="str">
            <v>Honoraires de gestion Corporate</v>
          </cell>
          <cell r="Q3" t="str">
            <v>Honoraires de commercialisation</v>
          </cell>
          <cell r="R3" t="str">
            <v>Honoraires de mission technique</v>
          </cell>
          <cell r="S3" t="str">
            <v>Autres honoraires de gestion</v>
          </cell>
          <cell r="T3" t="str">
            <v>Charges diverses</v>
          </cell>
          <cell r="U3" t="str">
            <v>Taxe foncière</v>
          </cell>
          <cell r="V3" t="str">
            <v>Taxe bureau</v>
          </cell>
          <cell r="W3" t="str">
            <v>Autres impôts et taxes immobiliers</v>
          </cell>
          <cell r="X3" t="str">
            <v>Impôts et taxes corporate</v>
          </cell>
          <cell r="Y3" t="str">
            <v>Dotations aux amortissements</v>
          </cell>
          <cell r="Z3" t="str">
            <v>Dotations aux provisions</v>
          </cell>
          <cell r="AA3" t="str">
            <v>Autres charges d'exploitation</v>
          </cell>
          <cell r="AB3" t="str">
            <v>Travaux</v>
          </cell>
          <cell r="AD3" t="str">
            <v>Produits financiers</v>
          </cell>
          <cell r="AE3" t="str">
            <v>Charges financières</v>
          </cell>
          <cell r="AG3" t="str">
            <v>Produits exceptionnels</v>
          </cell>
          <cell r="AH3" t="str">
            <v>Charges exceptionnelles</v>
          </cell>
          <cell r="AJ3" t="str">
            <v>Impôts sur les bénéfices</v>
          </cell>
        </row>
        <row r="4">
          <cell r="A4" t="str">
            <v>SCI AEP STE 511338717</v>
          </cell>
          <cell r="B4" t="str">
            <v>SCI AEP STE 5113</v>
          </cell>
          <cell r="C4">
            <v>38717</v>
          </cell>
          <cell r="D4">
            <v>13341.876279999999</v>
          </cell>
          <cell r="E4">
            <v>1081.4399099999998</v>
          </cell>
          <cell r="F4">
            <v>2849.4519500000001</v>
          </cell>
          <cell r="G4">
            <v>1151.52018</v>
          </cell>
          <cell r="H4">
            <v>1398.1857399999999</v>
          </cell>
          <cell r="I4">
            <v>0</v>
          </cell>
          <cell r="J4">
            <v>887.74376000000007</v>
          </cell>
          <cell r="K4">
            <v>0</v>
          </cell>
          <cell r="L4">
            <v>3262.7853499999997</v>
          </cell>
          <cell r="M4">
            <v>56.986289999999997</v>
          </cell>
          <cell r="N4">
            <v>669.57759999999996</v>
          </cell>
          <cell r="O4">
            <v>691.12612000000001</v>
          </cell>
          <cell r="P4">
            <v>0</v>
          </cell>
          <cell r="Q4">
            <v>0</v>
          </cell>
          <cell r="R4">
            <v>0</v>
          </cell>
          <cell r="S4">
            <v>248.73635999999999</v>
          </cell>
          <cell r="T4">
            <v>82.510220000000004</v>
          </cell>
          <cell r="U4">
            <v>971.40070000000003</v>
          </cell>
          <cell r="V4">
            <v>183.69329999999999</v>
          </cell>
          <cell r="W4">
            <v>0</v>
          </cell>
          <cell r="X4">
            <v>0</v>
          </cell>
          <cell r="Y4">
            <v>4175.71018</v>
          </cell>
          <cell r="Z4">
            <v>318.58797999999996</v>
          </cell>
          <cell r="AA4">
            <v>8.1496099999999991</v>
          </cell>
          <cell r="AB4">
            <v>1017.2038600000001</v>
          </cell>
          <cell r="AD4">
            <v>518.74923999999999</v>
          </cell>
          <cell r="AE4">
            <v>3.3300000000000001E-3</v>
          </cell>
          <cell r="AG4">
            <v>15453.22898</v>
          </cell>
          <cell r="AH4">
            <v>12284.844720000001</v>
          </cell>
          <cell r="AJ4">
            <v>0</v>
          </cell>
        </row>
        <row r="5">
          <cell r="A5" t="str">
            <v>SCI AEP STE 511339082</v>
          </cell>
          <cell r="B5" t="str">
            <v>SCI AEP STE 5113</v>
          </cell>
          <cell r="C5">
            <v>39082</v>
          </cell>
          <cell r="D5">
            <v>12779.189390000001</v>
          </cell>
          <cell r="E5">
            <v>866.52458000000013</v>
          </cell>
          <cell r="F5">
            <v>3428.58394</v>
          </cell>
          <cell r="G5">
            <v>906.00031999999999</v>
          </cell>
          <cell r="H5">
            <v>92.025499999999994</v>
          </cell>
          <cell r="I5">
            <v>0</v>
          </cell>
          <cell r="J5">
            <v>1103.19974</v>
          </cell>
          <cell r="K5">
            <v>0</v>
          </cell>
          <cell r="L5">
            <v>3146.31131</v>
          </cell>
          <cell r="M5">
            <v>86.810119999999998</v>
          </cell>
          <cell r="N5">
            <v>710.80925999999999</v>
          </cell>
          <cell r="O5">
            <v>461.16871999999995</v>
          </cell>
          <cell r="P5">
            <v>0</v>
          </cell>
          <cell r="Q5">
            <v>0</v>
          </cell>
          <cell r="R5">
            <v>0</v>
          </cell>
          <cell r="S5">
            <v>138.63753999999997</v>
          </cell>
          <cell r="T5">
            <v>405.22882999999996</v>
          </cell>
          <cell r="U5">
            <v>881.21481999999992</v>
          </cell>
          <cell r="V5">
            <v>157.03022000000001</v>
          </cell>
          <cell r="W5">
            <v>0</v>
          </cell>
          <cell r="X5">
            <v>0</v>
          </cell>
          <cell r="Y5">
            <v>3758.1026599999996</v>
          </cell>
          <cell r="Z5">
            <v>842.07452000000001</v>
          </cell>
          <cell r="AA5">
            <v>143.07796999999999</v>
          </cell>
          <cell r="AB5">
            <v>1660.1792</v>
          </cell>
          <cell r="AD5">
            <v>1139.6492700000001</v>
          </cell>
          <cell r="AE5">
            <v>2.6290000000000001E-2</v>
          </cell>
          <cell r="AG5">
            <v>10.52434</v>
          </cell>
          <cell r="AH5">
            <v>371.12869000000001</v>
          </cell>
          <cell r="AJ5">
            <v>0</v>
          </cell>
        </row>
        <row r="6">
          <cell r="A6" t="str">
            <v>SCI AEP STE 511339447</v>
          </cell>
          <cell r="B6" t="str">
            <v>SCI AEP STE 5113</v>
          </cell>
          <cell r="C6">
            <v>39447</v>
          </cell>
          <cell r="D6">
            <v>13735.02774</v>
          </cell>
          <cell r="E6">
            <v>301.62130000000002</v>
          </cell>
          <cell r="F6">
            <v>2904.2918800000002</v>
          </cell>
          <cell r="G6">
            <v>890.65444000000002</v>
          </cell>
          <cell r="H6">
            <v>-727.65724999999998</v>
          </cell>
          <cell r="I6">
            <v>0</v>
          </cell>
          <cell r="J6">
            <v>14.759259999999999</v>
          </cell>
          <cell r="K6">
            <v>0</v>
          </cell>
          <cell r="L6">
            <v>2344.4802799999998</v>
          </cell>
          <cell r="M6">
            <v>48.722659999999998</v>
          </cell>
          <cell r="N6">
            <v>663.41507999999999</v>
          </cell>
          <cell r="O6">
            <v>477.03497999999996</v>
          </cell>
          <cell r="P6">
            <v>0</v>
          </cell>
          <cell r="Q6">
            <v>0</v>
          </cell>
          <cell r="R6">
            <v>0</v>
          </cell>
          <cell r="S6">
            <v>200.47900000000001</v>
          </cell>
          <cell r="T6">
            <v>297.61018999999999</v>
          </cell>
          <cell r="U6">
            <v>909.21556999999996</v>
          </cell>
          <cell r="V6">
            <v>154.21958999999998</v>
          </cell>
          <cell r="W6">
            <v>0</v>
          </cell>
          <cell r="X6">
            <v>0</v>
          </cell>
          <cell r="Y6">
            <v>3806.3670999999999</v>
          </cell>
          <cell r="Z6">
            <v>572.92303000000004</v>
          </cell>
          <cell r="AA6">
            <v>307.40350000000001</v>
          </cell>
          <cell r="AB6">
            <v>903.89361999999994</v>
          </cell>
          <cell r="AD6">
            <v>946.82540000000006</v>
          </cell>
          <cell r="AE6">
            <v>0</v>
          </cell>
          <cell r="AG6">
            <v>0</v>
          </cell>
          <cell r="AH6">
            <v>463.43423999999999</v>
          </cell>
          <cell r="AJ6">
            <v>0</v>
          </cell>
        </row>
        <row r="7">
          <cell r="A7" t="str">
            <v>SCI AEP STE 5113BUDGET 2007</v>
          </cell>
          <cell r="B7" t="str">
            <v>SCI AEP STE 5113</v>
          </cell>
          <cell r="C7" t="str">
            <v>BUDGET 2007</v>
          </cell>
          <cell r="D7">
            <v>13767.071833650001</v>
          </cell>
          <cell r="E7">
            <v>520</v>
          </cell>
          <cell r="F7">
            <v>2542.5233053000002</v>
          </cell>
          <cell r="G7">
            <v>912.27754449999998</v>
          </cell>
          <cell r="H7">
            <v>0</v>
          </cell>
          <cell r="I7">
            <v>0</v>
          </cell>
          <cell r="J7">
            <v>0</v>
          </cell>
          <cell r="K7">
            <v>0</v>
          </cell>
          <cell r="L7">
            <v>4040.5389059999998</v>
          </cell>
          <cell r="M7">
            <v>0</v>
          </cell>
          <cell r="N7">
            <v>930.69830000000002</v>
          </cell>
          <cell r="O7">
            <v>497.04751417774997</v>
          </cell>
          <cell r="P7">
            <v>0</v>
          </cell>
          <cell r="Q7">
            <v>0</v>
          </cell>
          <cell r="R7">
            <v>0</v>
          </cell>
          <cell r="S7">
            <v>0</v>
          </cell>
          <cell r="T7">
            <v>7.5</v>
          </cell>
          <cell r="U7">
            <v>775.43591282499995</v>
          </cell>
          <cell r="V7">
            <v>136.84163167499997</v>
          </cell>
          <cell r="W7">
            <v>0</v>
          </cell>
          <cell r="X7">
            <v>28.386996293520003</v>
          </cell>
          <cell r="Y7">
            <v>3825.2265849999999</v>
          </cell>
          <cell r="Z7">
            <v>0</v>
          </cell>
          <cell r="AA7">
            <v>246.63300000000001</v>
          </cell>
          <cell r="AB7">
            <v>0</v>
          </cell>
          <cell r="AD7">
            <v>0</v>
          </cell>
          <cell r="AE7">
            <v>-32.063276552118651</v>
          </cell>
          <cell r="AG7">
            <v>25874.2753963</v>
          </cell>
          <cell r="AH7">
            <v>0</v>
          </cell>
          <cell r="AJ7">
            <v>0</v>
          </cell>
        </row>
        <row r="8">
          <cell r="A8" t="str">
            <v>SCI AEP STE 5113BUDGET 2008</v>
          </cell>
          <cell r="B8" t="str">
            <v>SCI AEP STE 5113</v>
          </cell>
          <cell r="C8" t="str">
            <v>BUDGET 2008</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D8">
            <v>0</v>
          </cell>
          <cell r="AE8">
            <v>0</v>
          </cell>
          <cell r="AG8">
            <v>0</v>
          </cell>
          <cell r="AH8">
            <v>0</v>
          </cell>
          <cell r="AJ8">
            <v>0</v>
          </cell>
        </row>
        <row r="9">
          <cell r="A9" t="str">
            <v>SCI AEP STE 5113BUDGET 2009</v>
          </cell>
          <cell r="B9" t="str">
            <v>SCI AEP STE 5113</v>
          </cell>
          <cell r="C9" t="str">
            <v>BUDGET 2009</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D9">
            <v>0</v>
          </cell>
          <cell r="AE9">
            <v>0</v>
          </cell>
          <cell r="AG9">
            <v>0</v>
          </cell>
          <cell r="AH9">
            <v>0</v>
          </cell>
          <cell r="AJ9">
            <v>0</v>
          </cell>
        </row>
        <row r="10">
          <cell r="A10" t="str">
            <v>SCI AEP STE 5113BUDGET 2010</v>
          </cell>
          <cell r="B10" t="str">
            <v>SCI AEP STE 5113</v>
          </cell>
          <cell r="C10" t="str">
            <v>BUDGET 2010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D10">
            <v>0</v>
          </cell>
          <cell r="AE10">
            <v>0</v>
          </cell>
          <cell r="AG10">
            <v>0</v>
          </cell>
          <cell r="AH10">
            <v>0</v>
          </cell>
          <cell r="AJ10">
            <v>0</v>
          </cell>
        </row>
        <row r="11">
          <cell r="A11" t="str">
            <v>SCI AEP STE 5113BUDGET 2011</v>
          </cell>
          <cell r="B11" t="str">
            <v>SCI AEP STE 5113</v>
          </cell>
          <cell r="C11" t="str">
            <v>BUDGET 2011</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D11">
            <v>0</v>
          </cell>
          <cell r="AE11">
            <v>0</v>
          </cell>
          <cell r="AG11">
            <v>0</v>
          </cell>
          <cell r="AH11">
            <v>0</v>
          </cell>
          <cell r="AJ11">
            <v>0</v>
          </cell>
        </row>
        <row r="12">
          <cell r="A12" t="str">
            <v>SCI AEP STE 5113BUDGET 2012</v>
          </cell>
          <cell r="B12" t="str">
            <v>SCI AEP STE 5113</v>
          </cell>
          <cell r="C12" t="str">
            <v>BUDGET 2012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D12">
            <v>0</v>
          </cell>
          <cell r="AE12">
            <v>0</v>
          </cell>
          <cell r="AG12">
            <v>0</v>
          </cell>
          <cell r="AH12">
            <v>0</v>
          </cell>
          <cell r="AJ12">
            <v>0</v>
          </cell>
        </row>
        <row r="13">
          <cell r="A13" t="str">
            <v>SCI AEP STE 5113BUDGET 2013</v>
          </cell>
          <cell r="B13" t="str">
            <v>SCI AEP STE 5113</v>
          </cell>
          <cell r="C13" t="str">
            <v>BUDGET 2013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D13">
            <v>0</v>
          </cell>
          <cell r="AE13">
            <v>0</v>
          </cell>
          <cell r="AG13">
            <v>0</v>
          </cell>
          <cell r="AH13">
            <v>0</v>
          </cell>
          <cell r="AJ13">
            <v>0</v>
          </cell>
        </row>
        <row r="14">
          <cell r="A14" t="str">
            <v>SCI AEP STE 5113BUDGET 2014</v>
          </cell>
          <cell r="B14" t="str">
            <v>SCI AEP STE 5113</v>
          </cell>
          <cell r="C14" t="str">
            <v>BUDGET 2014</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D14">
            <v>0</v>
          </cell>
          <cell r="AE14">
            <v>0</v>
          </cell>
          <cell r="AG14">
            <v>0</v>
          </cell>
          <cell r="AH14">
            <v>0</v>
          </cell>
          <cell r="AJ14">
            <v>0</v>
          </cell>
        </row>
        <row r="15">
          <cell r="A15" t="str">
            <v>SCI AEP STE 5113BUDGET 2015</v>
          </cell>
          <cell r="B15" t="str">
            <v>SCI AEP STE 5113</v>
          </cell>
          <cell r="C15" t="str">
            <v>BUDGET 2015</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cell r="AE15">
            <v>0</v>
          </cell>
          <cell r="AG15">
            <v>0</v>
          </cell>
          <cell r="AH15">
            <v>0</v>
          </cell>
          <cell r="AJ15">
            <v>0</v>
          </cell>
        </row>
        <row r="16">
          <cell r="A16" t="str">
            <v>SCI AEP STE 5113BUDGET 2016</v>
          </cell>
          <cell r="B16" t="str">
            <v>SCI AEP STE 5113</v>
          </cell>
          <cell r="C16" t="str">
            <v>BUDGET 2016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cell r="AE16">
            <v>0</v>
          </cell>
          <cell r="AG16">
            <v>0</v>
          </cell>
          <cell r="AH16">
            <v>0</v>
          </cell>
          <cell r="AJ16">
            <v>0</v>
          </cell>
        </row>
        <row r="17">
          <cell r="A17" t="str">
            <v>SCI AEP STE 5113BUDGET 2017</v>
          </cell>
          <cell r="B17" t="str">
            <v>SCI AEP STE 5113</v>
          </cell>
          <cell r="C17" t="str">
            <v>BUDGET 2017</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D17">
            <v>0</v>
          </cell>
          <cell r="AE17">
            <v>0</v>
          </cell>
          <cell r="AG17">
            <v>0</v>
          </cell>
          <cell r="AH17">
            <v>0</v>
          </cell>
          <cell r="AJ17">
            <v>0</v>
          </cell>
        </row>
        <row r="18">
          <cell r="A18" t="str">
            <v>SCI AEP 000038717</v>
          </cell>
          <cell r="B18" t="str">
            <v>SCI AEP 0000</v>
          </cell>
          <cell r="C18">
            <v>38717</v>
          </cell>
          <cell r="D18">
            <v>0</v>
          </cell>
          <cell r="E18">
            <v>1.0500000000000002E-3</v>
          </cell>
          <cell r="F18">
            <v>0</v>
          </cell>
          <cell r="G18">
            <v>0</v>
          </cell>
          <cell r="H18">
            <v>0</v>
          </cell>
          <cell r="I18">
            <v>0</v>
          </cell>
          <cell r="J18">
            <v>0</v>
          </cell>
          <cell r="K18">
            <v>0</v>
          </cell>
          <cell r="L18">
            <v>0</v>
          </cell>
          <cell r="M18">
            <v>14.2828</v>
          </cell>
          <cell r="N18">
            <v>0</v>
          </cell>
          <cell r="O18">
            <v>489.17897999999997</v>
          </cell>
          <cell r="P18">
            <v>0</v>
          </cell>
          <cell r="Q18">
            <v>0</v>
          </cell>
          <cell r="R18">
            <v>0</v>
          </cell>
          <cell r="S18">
            <v>15.23161</v>
          </cell>
          <cell r="T18">
            <v>0.47026000000000001</v>
          </cell>
          <cell r="U18">
            <v>0</v>
          </cell>
          <cell r="V18">
            <v>0</v>
          </cell>
          <cell r="W18">
            <v>0</v>
          </cell>
          <cell r="X18">
            <v>0</v>
          </cell>
          <cell r="Y18">
            <v>0</v>
          </cell>
          <cell r="Z18">
            <v>0</v>
          </cell>
          <cell r="AA18">
            <v>0.25042999999999999</v>
          </cell>
          <cell r="AB18">
            <v>0</v>
          </cell>
          <cell r="AD18">
            <v>517.75207</v>
          </cell>
          <cell r="AE18">
            <v>3.3300000000000001E-3</v>
          </cell>
          <cell r="AG18">
            <v>0</v>
          </cell>
          <cell r="AH18">
            <v>0</v>
          </cell>
          <cell r="AJ18">
            <v>0</v>
          </cell>
        </row>
        <row r="19">
          <cell r="A19" t="str">
            <v>SCI AEP 000039082</v>
          </cell>
          <cell r="B19" t="str">
            <v>SCI AEP 0000</v>
          </cell>
          <cell r="C19">
            <v>39082</v>
          </cell>
          <cell r="D19">
            <v>0</v>
          </cell>
          <cell r="E19">
            <v>8.0000000000000004E-4</v>
          </cell>
          <cell r="F19">
            <v>0</v>
          </cell>
          <cell r="G19">
            <v>0</v>
          </cell>
          <cell r="H19">
            <v>0</v>
          </cell>
          <cell r="I19">
            <v>0</v>
          </cell>
          <cell r="J19">
            <v>0</v>
          </cell>
          <cell r="K19">
            <v>0</v>
          </cell>
          <cell r="L19">
            <v>0</v>
          </cell>
          <cell r="M19">
            <v>18.632060000000003</v>
          </cell>
          <cell r="N19">
            <v>0</v>
          </cell>
          <cell r="O19">
            <v>94.509160000000008</v>
          </cell>
          <cell r="P19">
            <v>0</v>
          </cell>
          <cell r="Q19">
            <v>0</v>
          </cell>
          <cell r="R19">
            <v>0</v>
          </cell>
          <cell r="S19">
            <v>19.451319999999999</v>
          </cell>
          <cell r="T19">
            <v>0.44395000000000001</v>
          </cell>
          <cell r="U19">
            <v>0</v>
          </cell>
          <cell r="V19">
            <v>0</v>
          </cell>
          <cell r="W19">
            <v>0</v>
          </cell>
          <cell r="X19">
            <v>0</v>
          </cell>
          <cell r="Y19">
            <v>0</v>
          </cell>
          <cell r="Z19">
            <v>0</v>
          </cell>
          <cell r="AA19">
            <v>1.24905</v>
          </cell>
          <cell r="AB19">
            <v>0</v>
          </cell>
          <cell r="AD19">
            <v>1133.6847600000001</v>
          </cell>
          <cell r="AE19">
            <v>2.6290000000000001E-2</v>
          </cell>
          <cell r="AG19">
            <v>5.1663399999999999</v>
          </cell>
          <cell r="AH19">
            <v>0</v>
          </cell>
          <cell r="AJ19">
            <v>0</v>
          </cell>
        </row>
        <row r="20">
          <cell r="A20" t="str">
            <v>SCI AEP 000039447</v>
          </cell>
          <cell r="B20" t="str">
            <v>SCI AEP 0000</v>
          </cell>
          <cell r="C20">
            <v>39447</v>
          </cell>
          <cell r="D20">
            <v>0</v>
          </cell>
          <cell r="E20">
            <v>2.7100000000000002E-3</v>
          </cell>
          <cell r="F20">
            <v>0</v>
          </cell>
          <cell r="G20">
            <v>0</v>
          </cell>
          <cell r="H20">
            <v>0</v>
          </cell>
          <cell r="I20">
            <v>0</v>
          </cell>
          <cell r="J20">
            <v>0</v>
          </cell>
          <cell r="K20">
            <v>0</v>
          </cell>
          <cell r="L20">
            <v>0</v>
          </cell>
          <cell r="M20">
            <v>17.31259</v>
          </cell>
          <cell r="N20">
            <v>0</v>
          </cell>
          <cell r="O20">
            <v>408.7364</v>
          </cell>
          <cell r="P20">
            <v>0</v>
          </cell>
          <cell r="Q20">
            <v>0</v>
          </cell>
          <cell r="R20">
            <v>0</v>
          </cell>
          <cell r="S20">
            <v>24.683230000000002</v>
          </cell>
          <cell r="T20">
            <v>0.62384000000000006</v>
          </cell>
          <cell r="U20">
            <v>0</v>
          </cell>
          <cell r="V20">
            <v>0</v>
          </cell>
          <cell r="W20">
            <v>0</v>
          </cell>
          <cell r="X20">
            <v>0</v>
          </cell>
          <cell r="Y20">
            <v>0</v>
          </cell>
          <cell r="Z20">
            <v>0</v>
          </cell>
          <cell r="AA20">
            <v>1.1899999999999999E-3</v>
          </cell>
          <cell r="AB20">
            <v>0</v>
          </cell>
          <cell r="AD20">
            <v>946.82540000000006</v>
          </cell>
          <cell r="AE20">
            <v>0</v>
          </cell>
          <cell r="AG20">
            <v>0</v>
          </cell>
          <cell r="AH20">
            <v>2.3620000000000002E-2</v>
          </cell>
          <cell r="AJ20">
            <v>0</v>
          </cell>
        </row>
        <row r="21">
          <cell r="A21" t="str">
            <v>SCI AEP 0000BUDGET 2007</v>
          </cell>
          <cell r="B21" t="str">
            <v>SCI AEP 0000</v>
          </cell>
          <cell r="C21" t="str">
            <v>BUDGET 2007</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D21">
            <v>0</v>
          </cell>
          <cell r="AE21">
            <v>0</v>
          </cell>
          <cell r="AG21">
            <v>0</v>
          </cell>
          <cell r="AH21">
            <v>0</v>
          </cell>
          <cell r="AJ21">
            <v>0</v>
          </cell>
        </row>
        <row r="22">
          <cell r="A22" t="str">
            <v>SCI AEP 0000BUDGET 2008</v>
          </cell>
          <cell r="B22" t="str">
            <v>SCI AEP 0000</v>
          </cell>
          <cell r="C22" t="str">
            <v>BUDGET 2008</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D22">
            <v>0</v>
          </cell>
          <cell r="AE22">
            <v>0</v>
          </cell>
          <cell r="AG22">
            <v>0</v>
          </cell>
          <cell r="AH22">
            <v>0</v>
          </cell>
          <cell r="AJ22">
            <v>0</v>
          </cell>
        </row>
        <row r="23">
          <cell r="A23" t="str">
            <v>SCI AEP 0000BUDGET 2009</v>
          </cell>
          <cell r="B23" t="str">
            <v>SCI AEP 0000</v>
          </cell>
          <cell r="C23" t="str">
            <v>BUDGET 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D23">
            <v>0</v>
          </cell>
          <cell r="AE23">
            <v>0</v>
          </cell>
          <cell r="AG23">
            <v>0</v>
          </cell>
          <cell r="AH23">
            <v>0</v>
          </cell>
          <cell r="AJ23">
            <v>0</v>
          </cell>
        </row>
        <row r="24">
          <cell r="A24" t="str">
            <v>SCI AEP 0000BUDGET 2010</v>
          </cell>
          <cell r="B24" t="str">
            <v>SCI AEP 0000</v>
          </cell>
          <cell r="C24" t="str">
            <v>BUDGET 2010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D24">
            <v>0</v>
          </cell>
          <cell r="AE24">
            <v>0</v>
          </cell>
          <cell r="AG24">
            <v>0</v>
          </cell>
          <cell r="AH24">
            <v>0</v>
          </cell>
          <cell r="AJ24">
            <v>0</v>
          </cell>
        </row>
        <row r="25">
          <cell r="A25" t="str">
            <v>SCI AEP 0000BUDGET 2011</v>
          </cell>
          <cell r="B25" t="str">
            <v>SCI AEP 0000</v>
          </cell>
          <cell r="C25" t="str">
            <v>BUDGET 2011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D25">
            <v>0</v>
          </cell>
          <cell r="AE25">
            <v>0</v>
          </cell>
          <cell r="AG25">
            <v>0</v>
          </cell>
          <cell r="AH25">
            <v>0</v>
          </cell>
          <cell r="AJ25">
            <v>0</v>
          </cell>
        </row>
        <row r="26">
          <cell r="A26" t="str">
            <v>SCI AEP 0000BUDGET 2012</v>
          </cell>
          <cell r="B26" t="str">
            <v>SCI AEP 0000</v>
          </cell>
          <cell r="C26" t="str">
            <v>BUDGET 2012</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D26">
            <v>0</v>
          </cell>
          <cell r="AE26">
            <v>0</v>
          </cell>
          <cell r="AG26">
            <v>0</v>
          </cell>
          <cell r="AH26">
            <v>0</v>
          </cell>
          <cell r="AJ26">
            <v>0</v>
          </cell>
        </row>
        <row r="27">
          <cell r="A27" t="str">
            <v>SCI AEP 0000BUDGET 2013</v>
          </cell>
          <cell r="B27" t="str">
            <v>SCI AEP 0000</v>
          </cell>
          <cell r="C27" t="str">
            <v>BUDGET 2013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D27">
            <v>0</v>
          </cell>
          <cell r="AE27">
            <v>0</v>
          </cell>
          <cell r="AG27">
            <v>0</v>
          </cell>
          <cell r="AH27">
            <v>0</v>
          </cell>
          <cell r="AJ27">
            <v>0</v>
          </cell>
        </row>
        <row r="28">
          <cell r="A28" t="str">
            <v>SCI AEP 0000BUDGET 2014</v>
          </cell>
          <cell r="B28" t="str">
            <v>SCI AEP 0000</v>
          </cell>
          <cell r="C28" t="str">
            <v>BUDGET 2014</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D28">
            <v>0</v>
          </cell>
          <cell r="AE28">
            <v>0</v>
          </cell>
          <cell r="AG28">
            <v>0</v>
          </cell>
          <cell r="AH28">
            <v>0</v>
          </cell>
          <cell r="AJ28">
            <v>0</v>
          </cell>
        </row>
        <row r="29">
          <cell r="A29" t="str">
            <v>SCI AEP 0000BUDGET 2015</v>
          </cell>
          <cell r="B29" t="str">
            <v>SCI AEP 0000</v>
          </cell>
          <cell r="C29" t="str">
            <v>BUDGET 2015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D29">
            <v>0</v>
          </cell>
          <cell r="AE29">
            <v>0</v>
          </cell>
          <cell r="AG29">
            <v>0</v>
          </cell>
          <cell r="AH29">
            <v>0</v>
          </cell>
          <cell r="AJ29">
            <v>0</v>
          </cell>
        </row>
        <row r="30">
          <cell r="A30" t="str">
            <v>SCI AEP 0000BUDGET 2016</v>
          </cell>
          <cell r="B30" t="str">
            <v>SCI AEP 0000</v>
          </cell>
          <cell r="C30" t="str">
            <v>BUDGET 2016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D30">
            <v>0</v>
          </cell>
          <cell r="AE30">
            <v>0</v>
          </cell>
          <cell r="AG30">
            <v>0</v>
          </cell>
          <cell r="AH30">
            <v>0</v>
          </cell>
          <cell r="AJ30">
            <v>0</v>
          </cell>
        </row>
        <row r="31">
          <cell r="A31" t="str">
            <v>SCI AEP 0000BUDGET 2017</v>
          </cell>
          <cell r="B31" t="str">
            <v>SCI AEP 0000</v>
          </cell>
          <cell r="C31" t="str">
            <v>BUDGET 2017</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D31">
            <v>0</v>
          </cell>
          <cell r="AE31">
            <v>0</v>
          </cell>
          <cell r="AG31">
            <v>0</v>
          </cell>
          <cell r="AH31">
            <v>0</v>
          </cell>
          <cell r="AJ31">
            <v>0</v>
          </cell>
        </row>
        <row r="32">
          <cell r="A32" t="str">
            <v>SCI AEP ACTIF 216038717</v>
          </cell>
          <cell r="B32" t="str">
            <v>SCI AEP ACTIF 2160</v>
          </cell>
          <cell r="C32">
            <v>38717</v>
          </cell>
          <cell r="D32">
            <v>200.26138</v>
          </cell>
          <cell r="E32">
            <v>1.70231</v>
          </cell>
          <cell r="F32">
            <v>60.284800000000004</v>
          </cell>
          <cell r="G32">
            <v>36.979999999999997</v>
          </cell>
          <cell r="H32">
            <v>-9.9759100000000007</v>
          </cell>
          <cell r="I32">
            <v>0</v>
          </cell>
          <cell r="J32">
            <v>0</v>
          </cell>
          <cell r="K32">
            <v>0</v>
          </cell>
          <cell r="L32">
            <v>43.639110000000002</v>
          </cell>
          <cell r="M32">
            <v>2.8428</v>
          </cell>
          <cell r="N32">
            <v>0</v>
          </cell>
          <cell r="O32">
            <v>0</v>
          </cell>
          <cell r="P32">
            <v>0</v>
          </cell>
          <cell r="Q32">
            <v>0</v>
          </cell>
          <cell r="R32">
            <v>0</v>
          </cell>
          <cell r="S32">
            <v>16.022189999999998</v>
          </cell>
          <cell r="T32">
            <v>8.3382900000000006</v>
          </cell>
          <cell r="U32">
            <v>36.979999999999997</v>
          </cell>
          <cell r="V32">
            <v>0</v>
          </cell>
          <cell r="W32">
            <v>0</v>
          </cell>
          <cell r="X32">
            <v>0</v>
          </cell>
          <cell r="Y32">
            <v>80.030160000000009</v>
          </cell>
          <cell r="Z32">
            <v>0</v>
          </cell>
          <cell r="AA32">
            <v>0</v>
          </cell>
          <cell r="AB32">
            <v>0</v>
          </cell>
          <cell r="AD32">
            <v>0</v>
          </cell>
          <cell r="AE32">
            <v>0</v>
          </cell>
          <cell r="AG32">
            <v>0</v>
          </cell>
          <cell r="AH32">
            <v>0</v>
          </cell>
          <cell r="AJ32">
            <v>0</v>
          </cell>
        </row>
        <row r="33">
          <cell r="A33" t="str">
            <v>SCI AEP ACTIF 216039082</v>
          </cell>
          <cell r="B33" t="str">
            <v>SCI AEP ACTIF 2160</v>
          </cell>
          <cell r="C33">
            <v>39082</v>
          </cell>
          <cell r="D33">
            <v>209.41045000000003</v>
          </cell>
          <cell r="E33">
            <v>0</v>
          </cell>
          <cell r="F33">
            <v>49.390999999999998</v>
          </cell>
          <cell r="G33">
            <v>37.978000000000002</v>
          </cell>
          <cell r="H33">
            <v>0</v>
          </cell>
          <cell r="I33">
            <v>0</v>
          </cell>
          <cell r="J33">
            <v>0</v>
          </cell>
          <cell r="K33">
            <v>0</v>
          </cell>
          <cell r="L33">
            <v>52.093400000000003</v>
          </cell>
          <cell r="M33">
            <v>1.4279999999999999</v>
          </cell>
          <cell r="N33">
            <v>0</v>
          </cell>
          <cell r="O33">
            <v>6.8817599999999999</v>
          </cell>
          <cell r="P33">
            <v>0</v>
          </cell>
          <cell r="Q33">
            <v>0</v>
          </cell>
          <cell r="R33">
            <v>0</v>
          </cell>
          <cell r="S33">
            <v>1.95</v>
          </cell>
          <cell r="T33">
            <v>0</v>
          </cell>
          <cell r="U33">
            <v>37.978000000000002</v>
          </cell>
          <cell r="V33">
            <v>0</v>
          </cell>
          <cell r="W33">
            <v>0</v>
          </cell>
          <cell r="X33">
            <v>0</v>
          </cell>
          <cell r="Y33">
            <v>80.030160000000009</v>
          </cell>
          <cell r="Z33">
            <v>0</v>
          </cell>
          <cell r="AA33">
            <v>0</v>
          </cell>
          <cell r="AB33">
            <v>0</v>
          </cell>
          <cell r="AD33">
            <v>0</v>
          </cell>
          <cell r="AE33">
            <v>0</v>
          </cell>
          <cell r="AG33">
            <v>0</v>
          </cell>
          <cell r="AH33">
            <v>10.067729999999999</v>
          </cell>
          <cell r="AJ33">
            <v>0</v>
          </cell>
        </row>
        <row r="34">
          <cell r="A34" t="str">
            <v>SCI AEP ACTIF 216039447</v>
          </cell>
          <cell r="B34" t="str">
            <v>SCI AEP ACTIF 2160</v>
          </cell>
          <cell r="C34">
            <v>39447</v>
          </cell>
          <cell r="D34">
            <v>200.45205999999999</v>
          </cell>
          <cell r="E34">
            <v>0</v>
          </cell>
          <cell r="F34">
            <v>59.191600000000001</v>
          </cell>
          <cell r="G34">
            <v>38.765999999999998</v>
          </cell>
          <cell r="H34">
            <v>-18.6873</v>
          </cell>
          <cell r="I34">
            <v>0</v>
          </cell>
          <cell r="J34">
            <v>0</v>
          </cell>
          <cell r="K34">
            <v>0</v>
          </cell>
          <cell r="L34">
            <v>28.650729999999999</v>
          </cell>
          <cell r="M34">
            <v>1.365</v>
          </cell>
          <cell r="N34">
            <v>0</v>
          </cell>
          <cell r="O34">
            <v>2.3323</v>
          </cell>
          <cell r="P34">
            <v>0</v>
          </cell>
          <cell r="Q34">
            <v>0</v>
          </cell>
          <cell r="R34">
            <v>0</v>
          </cell>
          <cell r="S34">
            <v>5.4775</v>
          </cell>
          <cell r="T34">
            <v>0</v>
          </cell>
          <cell r="U34">
            <v>38.765999999999998</v>
          </cell>
          <cell r="V34">
            <v>0</v>
          </cell>
          <cell r="W34">
            <v>0</v>
          </cell>
          <cell r="X34">
            <v>0</v>
          </cell>
          <cell r="Y34">
            <v>80.030160000000009</v>
          </cell>
          <cell r="Z34">
            <v>0</v>
          </cell>
          <cell r="AA34">
            <v>0</v>
          </cell>
          <cell r="AB34">
            <v>0</v>
          </cell>
          <cell r="AD34">
            <v>0</v>
          </cell>
          <cell r="AE34">
            <v>0</v>
          </cell>
          <cell r="AG34">
            <v>0</v>
          </cell>
          <cell r="AH34">
            <v>0</v>
          </cell>
          <cell r="AJ34">
            <v>0</v>
          </cell>
        </row>
        <row r="35">
          <cell r="A35" t="str">
            <v>SCI AEP ACTIF 2160BUDGET 2007</v>
          </cell>
          <cell r="B35" t="str">
            <v>SCI AEP ACTIF 2160</v>
          </cell>
          <cell r="C35" t="str">
            <v>BUDGET 2007</v>
          </cell>
          <cell r="D35">
            <v>219.44399999999999</v>
          </cell>
          <cell r="E35">
            <v>0</v>
          </cell>
          <cell r="F35">
            <v>8.9700000000000006</v>
          </cell>
          <cell r="G35">
            <v>32.046999999999997</v>
          </cell>
          <cell r="H35">
            <v>0</v>
          </cell>
          <cell r="I35">
            <v>0</v>
          </cell>
          <cell r="J35">
            <v>0</v>
          </cell>
          <cell r="K35">
            <v>0</v>
          </cell>
          <cell r="L35">
            <v>55.154000000000003</v>
          </cell>
          <cell r="M35">
            <v>1.5</v>
          </cell>
          <cell r="N35">
            <v>5.77</v>
          </cell>
          <cell r="O35">
            <v>0</v>
          </cell>
          <cell r="P35">
            <v>0</v>
          </cell>
          <cell r="Q35">
            <v>0</v>
          </cell>
          <cell r="R35">
            <v>0</v>
          </cell>
          <cell r="S35">
            <v>0</v>
          </cell>
          <cell r="T35">
            <v>0</v>
          </cell>
          <cell r="U35">
            <v>32.046999999999997</v>
          </cell>
          <cell r="V35">
            <v>0</v>
          </cell>
          <cell r="W35">
            <v>0</v>
          </cell>
          <cell r="X35">
            <v>0</v>
          </cell>
          <cell r="Y35">
            <v>0</v>
          </cell>
          <cell r="Z35">
            <v>0</v>
          </cell>
          <cell r="AA35">
            <v>0</v>
          </cell>
          <cell r="AB35">
            <v>0</v>
          </cell>
          <cell r="AD35">
            <v>0</v>
          </cell>
          <cell r="AE35">
            <v>0</v>
          </cell>
          <cell r="AG35">
            <v>0</v>
          </cell>
          <cell r="AH35">
            <v>0</v>
          </cell>
          <cell r="AJ35">
            <v>0</v>
          </cell>
        </row>
        <row r="36">
          <cell r="A36" t="str">
            <v>SCI AEP ACTIF 2160BUDGET 2008</v>
          </cell>
          <cell r="B36" t="str">
            <v>SCI AEP ACTIF 2160</v>
          </cell>
          <cell r="C36" t="str">
            <v>BUDGET 2008</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G36">
            <v>0</v>
          </cell>
          <cell r="AH36">
            <v>0</v>
          </cell>
          <cell r="AJ36">
            <v>0</v>
          </cell>
        </row>
        <row r="37">
          <cell r="A37" t="str">
            <v>SCI AEP ACTIF 2160BUDGET 2009</v>
          </cell>
          <cell r="B37" t="str">
            <v>SCI AEP ACTIF 2160</v>
          </cell>
          <cell r="C37" t="str">
            <v>BUDGET 2009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E37">
            <v>0</v>
          </cell>
          <cell r="AG37">
            <v>0</v>
          </cell>
          <cell r="AH37">
            <v>0</v>
          </cell>
          <cell r="AJ37">
            <v>0</v>
          </cell>
        </row>
        <row r="38">
          <cell r="A38" t="str">
            <v>SCI AEP ACTIF 2160BUDGET 2010</v>
          </cell>
          <cell r="B38" t="str">
            <v>SCI AEP ACTIF 2160</v>
          </cell>
          <cell r="C38" t="str">
            <v>BUDGET 2010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E38">
            <v>0</v>
          </cell>
          <cell r="AG38">
            <v>0</v>
          </cell>
          <cell r="AH38">
            <v>0</v>
          </cell>
          <cell r="AJ38">
            <v>0</v>
          </cell>
        </row>
        <row r="39">
          <cell r="A39" t="str">
            <v>SCI AEP ACTIF 2160BUDGET 2011</v>
          </cell>
          <cell r="B39" t="str">
            <v>SCI AEP ACTIF 2160</v>
          </cell>
          <cell r="C39" t="str">
            <v>BUDGET 2011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D39">
            <v>0</v>
          </cell>
          <cell r="AE39">
            <v>0</v>
          </cell>
          <cell r="AG39">
            <v>0</v>
          </cell>
          <cell r="AH39">
            <v>0</v>
          </cell>
          <cell r="AJ39">
            <v>0</v>
          </cell>
        </row>
        <row r="40">
          <cell r="A40" t="str">
            <v>SCI AEP ACTIF 2160BUDGET 2012</v>
          </cell>
          <cell r="B40" t="str">
            <v>SCI AEP ACTIF 2160</v>
          </cell>
          <cell r="C40" t="str">
            <v>BUDGET 2012</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D40">
            <v>0</v>
          </cell>
          <cell r="AE40">
            <v>0</v>
          </cell>
          <cell r="AG40">
            <v>0</v>
          </cell>
          <cell r="AH40">
            <v>0</v>
          </cell>
          <cell r="AJ40">
            <v>0</v>
          </cell>
        </row>
        <row r="41">
          <cell r="A41" t="str">
            <v>SCI AEP ACTIF 2160BUDGET 2013</v>
          </cell>
          <cell r="B41" t="str">
            <v>SCI AEP ACTIF 2160</v>
          </cell>
          <cell r="C41" t="str">
            <v>BUDGET 2013</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D41">
            <v>0</v>
          </cell>
          <cell r="AE41">
            <v>0</v>
          </cell>
          <cell r="AG41">
            <v>0</v>
          </cell>
          <cell r="AH41">
            <v>0</v>
          </cell>
          <cell r="AJ41">
            <v>0</v>
          </cell>
        </row>
        <row r="42">
          <cell r="A42" t="str">
            <v>SCI AEP ACTIF 2160BUDGET 2014</v>
          </cell>
          <cell r="B42" t="str">
            <v>SCI AEP ACTIF 2160</v>
          </cell>
          <cell r="C42" t="str">
            <v>BUDGET 2014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D42">
            <v>0</v>
          </cell>
          <cell r="AE42">
            <v>0</v>
          </cell>
          <cell r="AG42">
            <v>0</v>
          </cell>
          <cell r="AH42">
            <v>0</v>
          </cell>
          <cell r="AJ42">
            <v>0</v>
          </cell>
        </row>
        <row r="43">
          <cell r="A43" t="str">
            <v>SCI AEP ACTIF 2160BUDGET 2015</v>
          </cell>
          <cell r="B43" t="str">
            <v>SCI AEP ACTIF 2160</v>
          </cell>
          <cell r="C43" t="str">
            <v>BUDGET 2015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D43">
            <v>0</v>
          </cell>
          <cell r="AE43">
            <v>0</v>
          </cell>
          <cell r="AG43">
            <v>0</v>
          </cell>
          <cell r="AH43">
            <v>0</v>
          </cell>
          <cell r="AJ43">
            <v>0</v>
          </cell>
        </row>
        <row r="44">
          <cell r="A44" t="str">
            <v>SCI AEP ACTIF 2160BUDGET 2016</v>
          </cell>
          <cell r="B44" t="str">
            <v>SCI AEP ACTIF 2160</v>
          </cell>
          <cell r="C44" t="str">
            <v>BUDGET 2016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D44">
            <v>0</v>
          </cell>
          <cell r="AE44">
            <v>0</v>
          </cell>
          <cell r="AG44">
            <v>0</v>
          </cell>
          <cell r="AH44">
            <v>0</v>
          </cell>
          <cell r="AJ44">
            <v>0</v>
          </cell>
        </row>
        <row r="45">
          <cell r="A45" t="str">
            <v>SCI AEP ACTIF 2160BUDGET 2017</v>
          </cell>
          <cell r="B45" t="str">
            <v>SCI AEP ACTIF 2160</v>
          </cell>
          <cell r="C45" t="str">
            <v>BUDGET 2017</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D45">
            <v>0</v>
          </cell>
          <cell r="AE45">
            <v>0</v>
          </cell>
          <cell r="AG45">
            <v>0</v>
          </cell>
          <cell r="AH45">
            <v>0</v>
          </cell>
          <cell r="AJ45">
            <v>0</v>
          </cell>
        </row>
        <row r="46">
          <cell r="A46" t="str">
            <v>SCI AEP ACTIF 216138717</v>
          </cell>
          <cell r="B46" t="str">
            <v>SCI AEP ACTIF 2161</v>
          </cell>
          <cell r="C46">
            <v>38717</v>
          </cell>
          <cell r="D46">
            <v>1298.2761399999999</v>
          </cell>
          <cell r="E46">
            <v>949.18108999999993</v>
          </cell>
          <cell r="F46">
            <v>146.02851000000001</v>
          </cell>
          <cell r="G46">
            <v>82.96378</v>
          </cell>
          <cell r="H46">
            <v>-45.994120000000002</v>
          </cell>
          <cell r="I46">
            <v>0</v>
          </cell>
          <cell r="J46">
            <v>0</v>
          </cell>
          <cell r="K46">
            <v>0</v>
          </cell>
          <cell r="L46">
            <v>135.05975000000001</v>
          </cell>
          <cell r="M46">
            <v>3.6272199999999999</v>
          </cell>
          <cell r="N46">
            <v>-1.5035799999999999</v>
          </cell>
          <cell r="O46">
            <v>0</v>
          </cell>
          <cell r="P46">
            <v>0</v>
          </cell>
          <cell r="Q46">
            <v>0</v>
          </cell>
          <cell r="R46">
            <v>0</v>
          </cell>
          <cell r="S46">
            <v>-6.6454799999999992</v>
          </cell>
          <cell r="T46">
            <v>0</v>
          </cell>
          <cell r="U46">
            <v>52.104999999999997</v>
          </cell>
          <cell r="V46">
            <v>30.860299999999999</v>
          </cell>
          <cell r="W46">
            <v>0</v>
          </cell>
          <cell r="X46">
            <v>0</v>
          </cell>
          <cell r="Y46">
            <v>466.96613000000002</v>
          </cell>
          <cell r="Z46">
            <v>0</v>
          </cell>
          <cell r="AA46">
            <v>4.0000000000000003E-5</v>
          </cell>
          <cell r="AB46">
            <v>0</v>
          </cell>
          <cell r="AD46">
            <v>0</v>
          </cell>
          <cell r="AE46">
            <v>0</v>
          </cell>
          <cell r="AG46">
            <v>0</v>
          </cell>
          <cell r="AH46">
            <v>0</v>
          </cell>
          <cell r="AJ46">
            <v>0</v>
          </cell>
        </row>
        <row r="47">
          <cell r="A47" t="str">
            <v>SCI AEP ACTIF 216139082</v>
          </cell>
          <cell r="B47" t="str">
            <v>SCI AEP ACTIF 2161</v>
          </cell>
          <cell r="C47">
            <v>39082</v>
          </cell>
          <cell r="D47">
            <v>1098.1339599999999</v>
          </cell>
          <cell r="E47">
            <v>802.22428000000002</v>
          </cell>
          <cell r="F47">
            <v>156.66579999999999</v>
          </cell>
          <cell r="G47">
            <v>85.22966000000001</v>
          </cell>
          <cell r="H47">
            <v>24.65851</v>
          </cell>
          <cell r="I47">
            <v>0</v>
          </cell>
          <cell r="J47">
            <v>0</v>
          </cell>
          <cell r="K47">
            <v>0</v>
          </cell>
          <cell r="L47">
            <v>147.02341999999999</v>
          </cell>
          <cell r="M47">
            <v>1.0924</v>
          </cell>
          <cell r="N47">
            <v>-7.0559999999999942E-2</v>
          </cell>
          <cell r="O47">
            <v>73.552890000000005</v>
          </cell>
          <cell r="P47">
            <v>0</v>
          </cell>
          <cell r="Q47">
            <v>0</v>
          </cell>
          <cell r="R47">
            <v>0</v>
          </cell>
          <cell r="S47">
            <v>1.23767</v>
          </cell>
          <cell r="T47">
            <v>0</v>
          </cell>
          <cell r="U47">
            <v>54.36936</v>
          </cell>
          <cell r="V47">
            <v>30.860299999999999</v>
          </cell>
          <cell r="W47">
            <v>0</v>
          </cell>
          <cell r="X47">
            <v>0</v>
          </cell>
          <cell r="Y47">
            <v>466.96613000000002</v>
          </cell>
          <cell r="Z47">
            <v>0</v>
          </cell>
          <cell r="AA47">
            <v>0</v>
          </cell>
          <cell r="AB47">
            <v>0</v>
          </cell>
          <cell r="AD47">
            <v>0</v>
          </cell>
          <cell r="AE47">
            <v>0</v>
          </cell>
          <cell r="AG47">
            <v>0</v>
          </cell>
          <cell r="AH47">
            <v>0</v>
          </cell>
          <cell r="AJ47">
            <v>0</v>
          </cell>
        </row>
        <row r="48">
          <cell r="A48" t="str">
            <v>SCI AEP ACTIF 216139447</v>
          </cell>
          <cell r="B48" t="str">
            <v>SCI AEP ACTIF 2161</v>
          </cell>
          <cell r="C48">
            <v>39447</v>
          </cell>
          <cell r="D48">
            <v>1318.65969</v>
          </cell>
          <cell r="E48">
            <v>33.780080000000005</v>
          </cell>
          <cell r="F48">
            <v>183.81077999999999</v>
          </cell>
          <cell r="G48">
            <v>86.840739999999997</v>
          </cell>
          <cell r="H48">
            <v>-35.611319999999999</v>
          </cell>
          <cell r="I48">
            <v>0</v>
          </cell>
          <cell r="J48">
            <v>0</v>
          </cell>
          <cell r="K48">
            <v>0</v>
          </cell>
          <cell r="L48">
            <v>170.63332</v>
          </cell>
          <cell r="M48">
            <v>1.0377799999999999</v>
          </cell>
          <cell r="N48">
            <v>0</v>
          </cell>
          <cell r="O48">
            <v>0</v>
          </cell>
          <cell r="P48">
            <v>0</v>
          </cell>
          <cell r="Q48">
            <v>0</v>
          </cell>
          <cell r="R48">
            <v>0</v>
          </cell>
          <cell r="S48">
            <v>1.3</v>
          </cell>
          <cell r="T48">
            <v>0</v>
          </cell>
          <cell r="U48">
            <v>55.981000000000002</v>
          </cell>
          <cell r="V48">
            <v>30.86</v>
          </cell>
          <cell r="W48">
            <v>0</v>
          </cell>
          <cell r="X48">
            <v>0</v>
          </cell>
          <cell r="Y48">
            <v>466.96613000000002</v>
          </cell>
          <cell r="Z48">
            <v>0</v>
          </cell>
          <cell r="AA48">
            <v>0</v>
          </cell>
          <cell r="AB48">
            <v>12.13968</v>
          </cell>
          <cell r="AD48">
            <v>0</v>
          </cell>
          <cell r="AE48">
            <v>0</v>
          </cell>
          <cell r="AG48">
            <v>0</v>
          </cell>
          <cell r="AH48">
            <v>0</v>
          </cell>
          <cell r="AJ48">
            <v>0</v>
          </cell>
        </row>
        <row r="49">
          <cell r="A49" t="str">
            <v>SCI AEP ACTIF 2161BUDGET 2007</v>
          </cell>
          <cell r="B49" t="str">
            <v>SCI AEP ACTIF 2161</v>
          </cell>
          <cell r="C49" t="str">
            <v>BUDGET 2007</v>
          </cell>
          <cell r="D49">
            <v>1302.1410000000001</v>
          </cell>
          <cell r="E49">
            <v>0</v>
          </cell>
          <cell r="F49">
            <v>16.03</v>
          </cell>
          <cell r="G49">
            <v>71.641999999999996</v>
          </cell>
          <cell r="H49">
            <v>0</v>
          </cell>
          <cell r="I49">
            <v>0</v>
          </cell>
          <cell r="J49">
            <v>0</v>
          </cell>
          <cell r="K49">
            <v>0</v>
          </cell>
          <cell r="L49">
            <v>156.631</v>
          </cell>
          <cell r="M49">
            <v>3.7</v>
          </cell>
          <cell r="N49">
            <v>12.33</v>
          </cell>
          <cell r="O49">
            <v>0</v>
          </cell>
          <cell r="P49">
            <v>0</v>
          </cell>
          <cell r="Q49">
            <v>0</v>
          </cell>
          <cell r="R49">
            <v>0</v>
          </cell>
          <cell r="S49">
            <v>0</v>
          </cell>
          <cell r="T49">
            <v>0</v>
          </cell>
          <cell r="U49">
            <v>40.781999999999996</v>
          </cell>
          <cell r="V49">
            <v>30.86</v>
          </cell>
          <cell r="W49">
            <v>0</v>
          </cell>
          <cell r="X49">
            <v>0</v>
          </cell>
          <cell r="Y49">
            <v>0</v>
          </cell>
          <cell r="Z49">
            <v>0</v>
          </cell>
          <cell r="AA49">
            <v>0</v>
          </cell>
          <cell r="AB49">
            <v>0</v>
          </cell>
          <cell r="AD49">
            <v>0</v>
          </cell>
          <cell r="AE49">
            <v>0</v>
          </cell>
          <cell r="AG49">
            <v>0</v>
          </cell>
          <cell r="AH49">
            <v>0</v>
          </cell>
          <cell r="AJ49">
            <v>0</v>
          </cell>
        </row>
        <row r="50">
          <cell r="A50" t="str">
            <v>SCI AEP ACTIF 2161BUDGET 2008</v>
          </cell>
          <cell r="B50" t="str">
            <v>SCI AEP ACTIF 2161</v>
          </cell>
          <cell r="C50" t="str">
            <v>BUDGET 2008</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cell r="AE50">
            <v>0</v>
          </cell>
          <cell r="AG50">
            <v>0</v>
          </cell>
          <cell r="AH50">
            <v>0</v>
          </cell>
          <cell r="AJ50">
            <v>0</v>
          </cell>
        </row>
        <row r="51">
          <cell r="A51" t="str">
            <v>SCI AEP ACTIF 2161BUDGET 2009</v>
          </cell>
          <cell r="B51" t="str">
            <v>SCI AEP ACTIF 2161</v>
          </cell>
          <cell r="C51" t="str">
            <v>BUDGET 2009</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D51">
            <v>0</v>
          </cell>
          <cell r="AE51">
            <v>0</v>
          </cell>
          <cell r="AG51">
            <v>0</v>
          </cell>
          <cell r="AH51">
            <v>0</v>
          </cell>
          <cell r="AJ51">
            <v>0</v>
          </cell>
        </row>
        <row r="52">
          <cell r="A52" t="str">
            <v>SCI AEP ACTIF 2161BUDGET 2010</v>
          </cell>
          <cell r="B52" t="str">
            <v>SCI AEP ACTIF 2161</v>
          </cell>
          <cell r="C52" t="str">
            <v>BUDGET 2010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D52">
            <v>0</v>
          </cell>
          <cell r="AE52">
            <v>0</v>
          </cell>
          <cell r="AG52">
            <v>0</v>
          </cell>
          <cell r="AH52">
            <v>0</v>
          </cell>
          <cell r="AJ52">
            <v>0</v>
          </cell>
        </row>
        <row r="53">
          <cell r="A53" t="str">
            <v>SCI AEP ACTIF 2161BUDGET 2011</v>
          </cell>
          <cell r="B53" t="str">
            <v>SCI AEP ACTIF 2161</v>
          </cell>
          <cell r="C53" t="str">
            <v>BUDGET 2011</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D53">
            <v>0</v>
          </cell>
          <cell r="AE53">
            <v>0</v>
          </cell>
          <cell r="AG53">
            <v>0</v>
          </cell>
          <cell r="AH53">
            <v>0</v>
          </cell>
          <cell r="AJ53">
            <v>0</v>
          </cell>
        </row>
        <row r="54">
          <cell r="A54" t="str">
            <v>SCI AEP ACTIF 2161BUDGET 2012</v>
          </cell>
          <cell r="B54" t="str">
            <v>SCI AEP ACTIF 2161</v>
          </cell>
          <cell r="C54" t="str">
            <v>BUDGET 2012</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D54">
            <v>0</v>
          </cell>
          <cell r="AE54">
            <v>0</v>
          </cell>
          <cell r="AG54">
            <v>0</v>
          </cell>
          <cell r="AH54">
            <v>0</v>
          </cell>
          <cell r="AJ54">
            <v>0</v>
          </cell>
        </row>
        <row r="55">
          <cell r="A55" t="str">
            <v>SCI AEP ACTIF 2161BUDGET 2013</v>
          </cell>
          <cell r="B55" t="str">
            <v>SCI AEP ACTIF 2161</v>
          </cell>
          <cell r="C55" t="str">
            <v>BUDGET 2013</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G55">
            <v>0</v>
          </cell>
          <cell r="AH55">
            <v>0</v>
          </cell>
          <cell r="AJ55">
            <v>0</v>
          </cell>
        </row>
        <row r="56">
          <cell r="A56" t="str">
            <v>SCI AEP ACTIF 2161BUDGET 2014</v>
          </cell>
          <cell r="B56" t="str">
            <v>SCI AEP ACTIF 2161</v>
          </cell>
          <cell r="C56" t="str">
            <v>BUDGET 2014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D56">
            <v>0</v>
          </cell>
          <cell r="AE56">
            <v>0</v>
          </cell>
          <cell r="AG56">
            <v>0</v>
          </cell>
          <cell r="AH56">
            <v>0</v>
          </cell>
          <cell r="AJ56">
            <v>0</v>
          </cell>
        </row>
        <row r="57">
          <cell r="A57" t="str">
            <v>SCI AEP ACTIF 2161BUDGET 2015</v>
          </cell>
          <cell r="B57" t="str">
            <v>SCI AEP ACTIF 2161</v>
          </cell>
          <cell r="C57" t="str">
            <v>BUDGET 2015</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D57">
            <v>0</v>
          </cell>
          <cell r="AE57">
            <v>0</v>
          </cell>
          <cell r="AG57">
            <v>0</v>
          </cell>
          <cell r="AH57">
            <v>0</v>
          </cell>
          <cell r="AJ57">
            <v>0</v>
          </cell>
        </row>
        <row r="58">
          <cell r="A58" t="str">
            <v>SCI AEP ACTIF 2161BUDGET 2016</v>
          </cell>
          <cell r="B58" t="str">
            <v>SCI AEP ACTIF 2161</v>
          </cell>
          <cell r="C58" t="str">
            <v>BUDGET 2016</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E58">
            <v>0</v>
          </cell>
          <cell r="AG58">
            <v>0</v>
          </cell>
          <cell r="AH58">
            <v>0</v>
          </cell>
          <cell r="AJ58">
            <v>0</v>
          </cell>
        </row>
        <row r="59">
          <cell r="A59" t="str">
            <v>SCI AEP ACTIF 2161BUDGET 2017</v>
          </cell>
          <cell r="B59" t="str">
            <v>SCI AEP ACTIF 2161</v>
          </cell>
          <cell r="C59" t="str">
            <v>BUDGET 2017</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D59">
            <v>0</v>
          </cell>
          <cell r="AE59">
            <v>0</v>
          </cell>
          <cell r="AG59">
            <v>0</v>
          </cell>
          <cell r="AH59">
            <v>0</v>
          </cell>
          <cell r="AJ59">
            <v>0</v>
          </cell>
        </row>
        <row r="60">
          <cell r="A60" t="str">
            <v>SCI AEP ACTIF 216238717</v>
          </cell>
          <cell r="B60" t="str">
            <v>SCI AEP ACTIF 2162</v>
          </cell>
          <cell r="C60">
            <v>38717</v>
          </cell>
          <cell r="D60">
            <v>430.20031</v>
          </cell>
          <cell r="E60">
            <v>0</v>
          </cell>
          <cell r="F60">
            <v>73.205389999999994</v>
          </cell>
          <cell r="G60">
            <v>47.261000000000003</v>
          </cell>
          <cell r="H60">
            <v>315.37079</v>
          </cell>
          <cell r="I60">
            <v>0</v>
          </cell>
          <cell r="J60">
            <v>513.34066999999993</v>
          </cell>
          <cell r="K60">
            <v>0</v>
          </cell>
          <cell r="L60">
            <v>355.80723</v>
          </cell>
          <cell r="M60">
            <v>2.1537700000000002</v>
          </cell>
          <cell r="N60">
            <v>1.3220499999999999</v>
          </cell>
          <cell r="O60">
            <v>1.09714</v>
          </cell>
          <cell r="P60">
            <v>0</v>
          </cell>
          <cell r="Q60">
            <v>0</v>
          </cell>
          <cell r="R60">
            <v>0</v>
          </cell>
          <cell r="S60">
            <v>14.993469999999999</v>
          </cell>
          <cell r="T60">
            <v>6.6526200000000006</v>
          </cell>
          <cell r="U60">
            <v>30.86</v>
          </cell>
          <cell r="V60">
            <v>15.186999999999999</v>
          </cell>
          <cell r="W60">
            <v>0</v>
          </cell>
          <cell r="X60">
            <v>0</v>
          </cell>
          <cell r="Y60">
            <v>229.24067000000002</v>
          </cell>
          <cell r="Z60">
            <v>8.3635699999999993</v>
          </cell>
          <cell r="AA60">
            <v>-8.3599999999999994E-3</v>
          </cell>
          <cell r="AB60">
            <v>85.909300000000002</v>
          </cell>
          <cell r="AD60">
            <v>0</v>
          </cell>
          <cell r="AE60">
            <v>0</v>
          </cell>
          <cell r="AG60">
            <v>0.35608999999999996</v>
          </cell>
          <cell r="AH60">
            <v>0</v>
          </cell>
          <cell r="AJ60">
            <v>0</v>
          </cell>
        </row>
        <row r="61">
          <cell r="A61" t="str">
            <v>SCI AEP ACTIF 216239082</v>
          </cell>
          <cell r="B61" t="str">
            <v>SCI AEP ACTIF 2162</v>
          </cell>
          <cell r="C61">
            <v>39082</v>
          </cell>
          <cell r="D61">
            <v>431.00193000000002</v>
          </cell>
          <cell r="E61">
            <v>0</v>
          </cell>
          <cell r="F61">
            <v>114.12222</v>
          </cell>
          <cell r="G61">
            <v>47.387999999999998</v>
          </cell>
          <cell r="H61">
            <v>72.458590000000001</v>
          </cell>
          <cell r="I61">
            <v>0</v>
          </cell>
          <cell r="J61">
            <v>43.96819</v>
          </cell>
          <cell r="K61">
            <v>0</v>
          </cell>
          <cell r="L61">
            <v>107.2818</v>
          </cell>
          <cell r="M61">
            <v>1.0818800000000002</v>
          </cell>
          <cell r="N61">
            <v>0.2475</v>
          </cell>
          <cell r="O61">
            <v>15.2689</v>
          </cell>
          <cell r="P61">
            <v>0</v>
          </cell>
          <cell r="Q61">
            <v>0</v>
          </cell>
          <cell r="R61">
            <v>0</v>
          </cell>
          <cell r="S61">
            <v>1.8865099999999999</v>
          </cell>
          <cell r="T61">
            <v>1.5462899999999999</v>
          </cell>
          <cell r="U61">
            <v>32.201000000000001</v>
          </cell>
          <cell r="V61">
            <v>15.186999999999999</v>
          </cell>
          <cell r="W61">
            <v>0</v>
          </cell>
          <cell r="X61">
            <v>0</v>
          </cell>
          <cell r="Y61">
            <v>230.67690999999999</v>
          </cell>
          <cell r="Z61">
            <v>0</v>
          </cell>
          <cell r="AA61">
            <v>4.8496899999999998</v>
          </cell>
          <cell r="AB61">
            <v>-5.9190399999999999</v>
          </cell>
          <cell r="AD61">
            <v>0</v>
          </cell>
          <cell r="AE61">
            <v>0</v>
          </cell>
          <cell r="AG61">
            <v>0</v>
          </cell>
          <cell r="AH61">
            <v>0</v>
          </cell>
          <cell r="AJ61">
            <v>0</v>
          </cell>
        </row>
        <row r="62">
          <cell r="A62" t="str">
            <v>SCI AEP ACTIF 216239447</v>
          </cell>
          <cell r="B62" t="str">
            <v>SCI AEP ACTIF 2162</v>
          </cell>
          <cell r="C62">
            <v>39447</v>
          </cell>
          <cell r="D62">
            <v>456.06678999999997</v>
          </cell>
          <cell r="E62">
            <v>0</v>
          </cell>
          <cell r="F62">
            <v>96.924869999999999</v>
          </cell>
          <cell r="G62">
            <v>45.264789999999998</v>
          </cell>
          <cell r="H62">
            <v>-60.267720000000004</v>
          </cell>
          <cell r="I62">
            <v>0</v>
          </cell>
          <cell r="J62">
            <v>0</v>
          </cell>
          <cell r="K62">
            <v>0</v>
          </cell>
          <cell r="L62">
            <v>29.388500000000001</v>
          </cell>
          <cell r="M62">
            <v>1.0341500000000001</v>
          </cell>
          <cell r="N62">
            <v>0</v>
          </cell>
          <cell r="O62">
            <v>4.9997799999999994</v>
          </cell>
          <cell r="P62">
            <v>0</v>
          </cell>
          <cell r="Q62">
            <v>0</v>
          </cell>
          <cell r="R62">
            <v>0</v>
          </cell>
          <cell r="S62">
            <v>14.949339999999999</v>
          </cell>
          <cell r="T62">
            <v>0</v>
          </cell>
          <cell r="U62">
            <v>33.155999999999999</v>
          </cell>
          <cell r="V62">
            <v>15.186999999999999</v>
          </cell>
          <cell r="W62">
            <v>0</v>
          </cell>
          <cell r="X62">
            <v>0</v>
          </cell>
          <cell r="Y62">
            <v>231.63124999999999</v>
          </cell>
          <cell r="Z62">
            <v>0</v>
          </cell>
          <cell r="AA62">
            <v>0</v>
          </cell>
          <cell r="AB62">
            <v>0</v>
          </cell>
          <cell r="AD62">
            <v>0</v>
          </cell>
          <cell r="AE62">
            <v>0</v>
          </cell>
          <cell r="AG62">
            <v>0</v>
          </cell>
          <cell r="AH62">
            <v>0.46148</v>
          </cell>
          <cell r="AJ62">
            <v>0</v>
          </cell>
        </row>
        <row r="63">
          <cell r="A63" t="str">
            <v>SCI AEP ACTIF 2162BUDGET 2007</v>
          </cell>
          <cell r="B63" t="str">
            <v>SCI AEP ACTIF 2162</v>
          </cell>
          <cell r="C63" t="str">
            <v>BUDGET 2007</v>
          </cell>
          <cell r="D63">
            <v>441.685</v>
          </cell>
          <cell r="E63">
            <v>0</v>
          </cell>
          <cell r="F63">
            <v>98.959000000000003</v>
          </cell>
          <cell r="G63">
            <v>39.058999999999997</v>
          </cell>
          <cell r="H63">
            <v>0</v>
          </cell>
          <cell r="I63">
            <v>0</v>
          </cell>
          <cell r="J63">
            <v>0</v>
          </cell>
          <cell r="K63">
            <v>0</v>
          </cell>
          <cell r="L63">
            <v>71.519000000000005</v>
          </cell>
          <cell r="M63">
            <v>1.103</v>
          </cell>
          <cell r="N63">
            <v>7.6420000000000003</v>
          </cell>
          <cell r="O63">
            <v>0</v>
          </cell>
          <cell r="P63">
            <v>0</v>
          </cell>
          <cell r="Q63">
            <v>0</v>
          </cell>
          <cell r="R63">
            <v>0</v>
          </cell>
          <cell r="S63">
            <v>12.541</v>
          </cell>
          <cell r="T63">
            <v>0</v>
          </cell>
          <cell r="U63">
            <v>24.387</v>
          </cell>
          <cell r="V63">
            <v>15.186999999999999</v>
          </cell>
          <cell r="W63">
            <v>0</v>
          </cell>
          <cell r="X63">
            <v>0</v>
          </cell>
          <cell r="Y63">
            <v>0</v>
          </cell>
          <cell r="Z63">
            <v>0</v>
          </cell>
          <cell r="AA63">
            <v>0</v>
          </cell>
          <cell r="AB63">
            <v>20</v>
          </cell>
          <cell r="AD63">
            <v>0</v>
          </cell>
          <cell r="AE63">
            <v>0</v>
          </cell>
          <cell r="AG63">
            <v>0</v>
          </cell>
          <cell r="AH63">
            <v>0</v>
          </cell>
          <cell r="AJ63">
            <v>0</v>
          </cell>
        </row>
        <row r="64">
          <cell r="A64" t="str">
            <v>SCI AEP ACTIF 2162BUDGET 2008</v>
          </cell>
          <cell r="B64" t="str">
            <v>SCI AEP ACTIF 2162</v>
          </cell>
          <cell r="C64" t="str">
            <v>BUDGET 2008</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D64">
            <v>0</v>
          </cell>
          <cell r="AE64">
            <v>0</v>
          </cell>
          <cell r="AG64">
            <v>0</v>
          </cell>
          <cell r="AH64">
            <v>0</v>
          </cell>
          <cell r="AJ64">
            <v>0</v>
          </cell>
        </row>
        <row r="65">
          <cell r="A65" t="str">
            <v>SCI AEP ACTIF 2162BUDGET 2009</v>
          </cell>
          <cell r="B65" t="str">
            <v>SCI AEP ACTIF 2162</v>
          </cell>
          <cell r="C65" t="str">
            <v>BUDGET 2009</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D65">
            <v>0</v>
          </cell>
          <cell r="AE65">
            <v>0</v>
          </cell>
          <cell r="AG65">
            <v>0</v>
          </cell>
          <cell r="AH65">
            <v>0</v>
          </cell>
          <cell r="AJ65">
            <v>0</v>
          </cell>
        </row>
        <row r="66">
          <cell r="A66" t="str">
            <v>SCI AEP ACTIF 2162BUDGET 2010</v>
          </cell>
          <cell r="B66" t="str">
            <v>SCI AEP ACTIF 2162</v>
          </cell>
          <cell r="C66" t="str">
            <v>BUDGET 2010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D66">
            <v>0</v>
          </cell>
          <cell r="AE66">
            <v>0</v>
          </cell>
          <cell r="AG66">
            <v>0</v>
          </cell>
          <cell r="AH66">
            <v>0</v>
          </cell>
          <cell r="AJ66">
            <v>0</v>
          </cell>
        </row>
        <row r="67">
          <cell r="A67" t="str">
            <v>SCI AEP ACTIF 2162BUDGET 2011</v>
          </cell>
          <cell r="B67" t="str">
            <v>SCI AEP ACTIF 2162</v>
          </cell>
          <cell r="C67" t="str">
            <v>BUDGET 2011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D67">
            <v>0</v>
          </cell>
          <cell r="AE67">
            <v>0</v>
          </cell>
          <cell r="AG67">
            <v>0</v>
          </cell>
          <cell r="AH67">
            <v>0</v>
          </cell>
          <cell r="AJ67">
            <v>0</v>
          </cell>
        </row>
        <row r="68">
          <cell r="A68" t="str">
            <v>SCI AEP ACTIF 2162BUDGET 2012</v>
          </cell>
          <cell r="B68" t="str">
            <v>SCI AEP ACTIF 2162</v>
          </cell>
          <cell r="C68" t="str">
            <v>BUDGET 2012</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G68">
            <v>0</v>
          </cell>
          <cell r="AH68">
            <v>0</v>
          </cell>
          <cell r="AJ68">
            <v>0</v>
          </cell>
        </row>
        <row r="69">
          <cell r="A69" t="str">
            <v>SCI AEP ACTIF 2162BUDGET 2013</v>
          </cell>
          <cell r="B69" t="str">
            <v>SCI AEP ACTIF 2162</v>
          </cell>
          <cell r="C69" t="str">
            <v>BUDGET 2013</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G69">
            <v>0</v>
          </cell>
          <cell r="AH69">
            <v>0</v>
          </cell>
          <cell r="AJ69">
            <v>0</v>
          </cell>
        </row>
        <row r="70">
          <cell r="A70" t="str">
            <v>SCI AEP ACTIF 2162BUDGET 2014</v>
          </cell>
          <cell r="B70" t="str">
            <v>SCI AEP ACTIF 2162</v>
          </cell>
          <cell r="C70" t="str">
            <v>BUDGET 2014</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G70">
            <v>0</v>
          </cell>
          <cell r="AH70">
            <v>0</v>
          </cell>
          <cell r="AJ70">
            <v>0</v>
          </cell>
        </row>
        <row r="71">
          <cell r="A71" t="str">
            <v>SCI AEP ACTIF 2162BUDGET 2015</v>
          </cell>
          <cell r="B71" t="str">
            <v>SCI AEP ACTIF 2162</v>
          </cell>
          <cell r="C71" t="str">
            <v>BUDGET 2015</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G71">
            <v>0</v>
          </cell>
          <cell r="AH71">
            <v>0</v>
          </cell>
          <cell r="AJ71">
            <v>0</v>
          </cell>
        </row>
        <row r="72">
          <cell r="A72" t="str">
            <v>SCI AEP ACTIF 2162BUDGET 2016</v>
          </cell>
          <cell r="B72" t="str">
            <v>SCI AEP ACTIF 2162</v>
          </cell>
          <cell r="C72" t="str">
            <v>BUDGET 2016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G72">
            <v>0</v>
          </cell>
          <cell r="AH72">
            <v>0</v>
          </cell>
          <cell r="AJ72">
            <v>0</v>
          </cell>
        </row>
        <row r="73">
          <cell r="A73" t="str">
            <v>SCI AEP ACTIF 2162BUDGET 2017</v>
          </cell>
          <cell r="B73" t="str">
            <v>SCI AEP ACTIF 2162</v>
          </cell>
          <cell r="C73" t="str">
            <v>BUDGET 2017</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G73">
            <v>0</v>
          </cell>
          <cell r="AH73">
            <v>0</v>
          </cell>
          <cell r="AJ73">
            <v>0</v>
          </cell>
        </row>
        <row r="74">
          <cell r="A74" t="str">
            <v>SCI AEP ACTIF 216438717</v>
          </cell>
          <cell r="B74" t="str">
            <v>SCI AEP ACTIF 2164</v>
          </cell>
          <cell r="C74">
            <v>38717</v>
          </cell>
          <cell r="D74">
            <v>435.16086999999999</v>
          </cell>
          <cell r="E74">
            <v>0</v>
          </cell>
          <cell r="F74">
            <v>33.290660000000003</v>
          </cell>
          <cell r="G74">
            <v>6.74275</v>
          </cell>
          <cell r="H74">
            <v>17.640889999999999</v>
          </cell>
          <cell r="I74">
            <v>0</v>
          </cell>
          <cell r="J74">
            <v>4.4097900000000001</v>
          </cell>
          <cell r="K74">
            <v>0</v>
          </cell>
          <cell r="L74">
            <v>116.91666000000001</v>
          </cell>
          <cell r="M74">
            <v>2.12242</v>
          </cell>
          <cell r="N74">
            <v>0</v>
          </cell>
          <cell r="O74">
            <v>0</v>
          </cell>
          <cell r="P74">
            <v>0</v>
          </cell>
          <cell r="Q74">
            <v>0</v>
          </cell>
          <cell r="R74">
            <v>0</v>
          </cell>
          <cell r="S74">
            <v>0.37352999999999997</v>
          </cell>
          <cell r="T74">
            <v>15.2525</v>
          </cell>
          <cell r="U74">
            <v>6.7830000000000004</v>
          </cell>
          <cell r="V74">
            <v>0</v>
          </cell>
          <cell r="W74">
            <v>0</v>
          </cell>
          <cell r="X74">
            <v>0</v>
          </cell>
          <cell r="Y74">
            <v>121.27018</v>
          </cell>
          <cell r="Z74">
            <v>242.06800000000001</v>
          </cell>
          <cell r="AA74">
            <v>2.5133399999999999</v>
          </cell>
          <cell r="AB74">
            <v>3.4394499999999999</v>
          </cell>
          <cell r="AD74">
            <v>0</v>
          </cell>
          <cell r="AE74">
            <v>0</v>
          </cell>
          <cell r="AG74">
            <v>0</v>
          </cell>
          <cell r="AH74">
            <v>0</v>
          </cell>
          <cell r="AJ74">
            <v>0</v>
          </cell>
        </row>
        <row r="75">
          <cell r="A75" t="str">
            <v>SCI AEP ACTIF 216439082</v>
          </cell>
          <cell r="B75" t="str">
            <v>SCI AEP ACTIF 2164</v>
          </cell>
          <cell r="C75">
            <v>39082</v>
          </cell>
          <cell r="D75">
            <v>387.11748</v>
          </cell>
          <cell r="E75">
            <v>0.1741</v>
          </cell>
          <cell r="F75">
            <v>40.307230000000004</v>
          </cell>
          <cell r="G75">
            <v>7.1870000000000003</v>
          </cell>
          <cell r="H75">
            <v>24.201090000000001</v>
          </cell>
          <cell r="I75">
            <v>0</v>
          </cell>
          <cell r="J75">
            <v>242.06800000000001</v>
          </cell>
          <cell r="K75">
            <v>0</v>
          </cell>
          <cell r="L75">
            <v>14.81007</v>
          </cell>
          <cell r="M75">
            <v>0.63919999999999999</v>
          </cell>
          <cell r="N75">
            <v>0</v>
          </cell>
          <cell r="O75">
            <v>14.542899999999999</v>
          </cell>
          <cell r="P75">
            <v>0</v>
          </cell>
          <cell r="Q75">
            <v>0</v>
          </cell>
          <cell r="R75">
            <v>0</v>
          </cell>
          <cell r="S75">
            <v>11.963100000000001</v>
          </cell>
          <cell r="T75">
            <v>20.304819999999999</v>
          </cell>
          <cell r="U75">
            <v>7.1870000000000003</v>
          </cell>
          <cell r="V75">
            <v>0</v>
          </cell>
          <cell r="W75">
            <v>0</v>
          </cell>
          <cell r="X75">
            <v>0</v>
          </cell>
          <cell r="Y75">
            <v>121.29670999999999</v>
          </cell>
          <cell r="Z75">
            <v>0</v>
          </cell>
          <cell r="AA75">
            <v>0</v>
          </cell>
          <cell r="AB75">
            <v>1.7916800000000002</v>
          </cell>
          <cell r="AD75">
            <v>0</v>
          </cell>
          <cell r="AE75">
            <v>0</v>
          </cell>
          <cell r="AG75">
            <v>0</v>
          </cell>
          <cell r="AH75">
            <v>0</v>
          </cell>
          <cell r="AJ75">
            <v>0</v>
          </cell>
        </row>
        <row r="76">
          <cell r="A76" t="str">
            <v>SCI AEP ACTIF 216439447</v>
          </cell>
          <cell r="B76" t="str">
            <v>SCI AEP ACTIF 2164</v>
          </cell>
          <cell r="C76">
            <v>39447</v>
          </cell>
          <cell r="D76">
            <v>459.04906</v>
          </cell>
          <cell r="E76">
            <v>2.9999999999999997E-5</v>
          </cell>
          <cell r="F76">
            <v>26.793410000000002</v>
          </cell>
          <cell r="G76">
            <v>7.3223200000000004</v>
          </cell>
          <cell r="H76">
            <v>3.2775300000000001</v>
          </cell>
          <cell r="I76">
            <v>0</v>
          </cell>
          <cell r="J76">
            <v>0</v>
          </cell>
          <cell r="K76">
            <v>0</v>
          </cell>
          <cell r="L76">
            <v>17.958099999999998</v>
          </cell>
          <cell r="M76">
            <v>0.60724</v>
          </cell>
          <cell r="N76">
            <v>0</v>
          </cell>
          <cell r="O76">
            <v>2.4646300000000001</v>
          </cell>
          <cell r="P76">
            <v>0</v>
          </cell>
          <cell r="Q76">
            <v>0</v>
          </cell>
          <cell r="R76">
            <v>0</v>
          </cell>
          <cell r="S76">
            <v>10.994590000000001</v>
          </cell>
          <cell r="T76">
            <v>13.568860000000001</v>
          </cell>
          <cell r="U76">
            <v>7.4089999999999998</v>
          </cell>
          <cell r="V76">
            <v>0</v>
          </cell>
          <cell r="W76">
            <v>0</v>
          </cell>
          <cell r="X76">
            <v>0</v>
          </cell>
          <cell r="Y76">
            <v>121.29670999999999</v>
          </cell>
          <cell r="Z76">
            <v>0</v>
          </cell>
          <cell r="AA76">
            <v>0</v>
          </cell>
          <cell r="AB76">
            <v>0.14483000000000001</v>
          </cell>
          <cell r="AD76">
            <v>0</v>
          </cell>
          <cell r="AE76">
            <v>0</v>
          </cell>
          <cell r="AG76">
            <v>0</v>
          </cell>
          <cell r="AH76">
            <v>0</v>
          </cell>
          <cell r="AJ76">
            <v>0</v>
          </cell>
        </row>
        <row r="77">
          <cell r="A77" t="str">
            <v>SCI AEP ACTIF 2164BUDGET 2007</v>
          </cell>
          <cell r="B77" t="str">
            <v>SCI AEP ACTIF 2164</v>
          </cell>
          <cell r="C77" t="str">
            <v>BUDGET 2007</v>
          </cell>
          <cell r="D77">
            <v>461.62599999999998</v>
          </cell>
          <cell r="E77">
            <v>0</v>
          </cell>
          <cell r="F77">
            <v>31.552</v>
          </cell>
          <cell r="G77">
            <v>7.43</v>
          </cell>
          <cell r="H77">
            <v>0</v>
          </cell>
          <cell r="I77">
            <v>0</v>
          </cell>
          <cell r="J77">
            <v>0</v>
          </cell>
          <cell r="K77">
            <v>0</v>
          </cell>
          <cell r="L77">
            <v>28.052</v>
          </cell>
          <cell r="M77">
            <v>0</v>
          </cell>
          <cell r="N77">
            <v>16.094999999999999</v>
          </cell>
          <cell r="O77">
            <v>0</v>
          </cell>
          <cell r="P77">
            <v>0</v>
          </cell>
          <cell r="Q77">
            <v>0</v>
          </cell>
          <cell r="R77">
            <v>0</v>
          </cell>
          <cell r="S77">
            <v>0</v>
          </cell>
          <cell r="T77">
            <v>0</v>
          </cell>
          <cell r="U77">
            <v>7.4749999999999996</v>
          </cell>
          <cell r="V77">
            <v>0</v>
          </cell>
          <cell r="W77">
            <v>0</v>
          </cell>
          <cell r="X77">
            <v>0</v>
          </cell>
          <cell r="Y77">
            <v>0</v>
          </cell>
          <cell r="Z77">
            <v>0</v>
          </cell>
          <cell r="AA77">
            <v>0</v>
          </cell>
          <cell r="AB77">
            <v>0</v>
          </cell>
          <cell r="AD77">
            <v>0</v>
          </cell>
          <cell r="AE77">
            <v>0</v>
          </cell>
          <cell r="AG77">
            <v>0</v>
          </cell>
          <cell r="AH77">
            <v>0</v>
          </cell>
          <cell r="AJ77">
            <v>0</v>
          </cell>
        </row>
        <row r="78">
          <cell r="A78" t="str">
            <v>SCI AEP ACTIF 2164BUDGET 2008</v>
          </cell>
          <cell r="B78" t="str">
            <v>SCI AEP ACTIF 2164</v>
          </cell>
          <cell r="C78" t="str">
            <v>BUDGET 2008</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G78">
            <v>0</v>
          </cell>
          <cell r="AH78">
            <v>0</v>
          </cell>
          <cell r="AJ78">
            <v>0</v>
          </cell>
        </row>
        <row r="79">
          <cell r="A79" t="str">
            <v>SCI AEP ACTIF 2164BUDGET 2009</v>
          </cell>
          <cell r="B79" t="str">
            <v>SCI AEP ACTIF 2164</v>
          </cell>
          <cell r="C79" t="str">
            <v>BUDGET 2009</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G79">
            <v>0</v>
          </cell>
          <cell r="AH79">
            <v>0</v>
          </cell>
          <cell r="AJ79">
            <v>0</v>
          </cell>
        </row>
        <row r="80">
          <cell r="A80" t="str">
            <v>SCI AEP ACTIF 2164BUDGET 2010</v>
          </cell>
          <cell r="B80" t="str">
            <v>SCI AEP ACTIF 2164</v>
          </cell>
          <cell r="C80" t="str">
            <v>BUDGET 2010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D80">
            <v>0</v>
          </cell>
          <cell r="AE80">
            <v>0</v>
          </cell>
          <cell r="AG80">
            <v>0</v>
          </cell>
          <cell r="AH80">
            <v>0</v>
          </cell>
          <cell r="AJ80">
            <v>0</v>
          </cell>
        </row>
        <row r="81">
          <cell r="A81" t="str">
            <v>SCI AEP ACTIF 2164BUDGET 2011</v>
          </cell>
          <cell r="B81" t="str">
            <v>SCI AEP ACTIF 2164</v>
          </cell>
          <cell r="C81" t="str">
            <v>BUDGET 2011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G81">
            <v>0</v>
          </cell>
          <cell r="AH81">
            <v>0</v>
          </cell>
          <cell r="AJ81">
            <v>0</v>
          </cell>
        </row>
        <row r="82">
          <cell r="A82" t="str">
            <v>SCI AEP ACTIF 2164BUDGET 2012</v>
          </cell>
          <cell r="B82" t="str">
            <v>SCI AEP ACTIF 2164</v>
          </cell>
          <cell r="C82" t="str">
            <v>BUDGET 2012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G82">
            <v>0</v>
          </cell>
          <cell r="AH82">
            <v>0</v>
          </cell>
          <cell r="AJ82">
            <v>0</v>
          </cell>
        </row>
        <row r="83">
          <cell r="A83" t="str">
            <v>SCI AEP ACTIF 2164BUDGET 2013</v>
          </cell>
          <cell r="B83" t="str">
            <v>SCI AEP ACTIF 2164</v>
          </cell>
          <cell r="C83" t="str">
            <v>BUDGET 2013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G83">
            <v>0</v>
          </cell>
          <cell r="AH83">
            <v>0</v>
          </cell>
          <cell r="AJ83">
            <v>0</v>
          </cell>
        </row>
        <row r="84">
          <cell r="A84" t="str">
            <v>SCI AEP ACTIF 2164BUDGET 2014</v>
          </cell>
          <cell r="B84" t="str">
            <v>SCI AEP ACTIF 2164</v>
          </cell>
          <cell r="C84" t="str">
            <v>BUDGET 2014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G84">
            <v>0</v>
          </cell>
          <cell r="AH84">
            <v>0</v>
          </cell>
          <cell r="AJ84">
            <v>0</v>
          </cell>
        </row>
        <row r="85">
          <cell r="A85" t="str">
            <v>SCI AEP ACTIF 2164BUDGET 2015</v>
          </cell>
          <cell r="B85" t="str">
            <v>SCI AEP ACTIF 2164</v>
          </cell>
          <cell r="C85" t="str">
            <v>BUDGET 2015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G85">
            <v>0</v>
          </cell>
          <cell r="AH85">
            <v>0</v>
          </cell>
          <cell r="AJ85">
            <v>0</v>
          </cell>
        </row>
        <row r="86">
          <cell r="A86" t="str">
            <v>SCI AEP ACTIF 2164BUDGET 2016</v>
          </cell>
          <cell r="B86" t="str">
            <v>SCI AEP ACTIF 2164</v>
          </cell>
          <cell r="C86" t="str">
            <v>BUDGET 2016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G86">
            <v>0</v>
          </cell>
          <cell r="AH86">
            <v>0</v>
          </cell>
          <cell r="AJ86">
            <v>0</v>
          </cell>
        </row>
        <row r="87">
          <cell r="A87" t="str">
            <v>SCI AEP ACTIF 2164BUDGET 2017</v>
          </cell>
          <cell r="B87" t="str">
            <v>SCI AEP ACTIF 2164</v>
          </cell>
          <cell r="C87" t="str">
            <v>BUDGET 2017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D87">
            <v>0</v>
          </cell>
          <cell r="AE87">
            <v>0</v>
          </cell>
          <cell r="AG87">
            <v>0</v>
          </cell>
          <cell r="AH87">
            <v>0</v>
          </cell>
          <cell r="AJ87">
            <v>0</v>
          </cell>
        </row>
        <row r="88">
          <cell r="A88" t="str">
            <v>SCI AEP ACTIF 216538717</v>
          </cell>
          <cell r="B88" t="str">
            <v>SCI AEP ACTIF 2165</v>
          </cell>
          <cell r="C88">
            <v>38717</v>
          </cell>
          <cell r="D88">
            <v>484.09303999999997</v>
          </cell>
          <cell r="E88">
            <v>19.66545</v>
          </cell>
          <cell r="F88">
            <v>262.57276000000002</v>
          </cell>
          <cell r="G88">
            <v>33.53</v>
          </cell>
          <cell r="H88">
            <v>-20.14188</v>
          </cell>
          <cell r="I88">
            <v>0</v>
          </cell>
          <cell r="J88">
            <v>0</v>
          </cell>
          <cell r="K88">
            <v>0</v>
          </cell>
          <cell r="L88">
            <v>125.61414000000001</v>
          </cell>
          <cell r="M88">
            <v>1.40917</v>
          </cell>
          <cell r="N88">
            <v>0</v>
          </cell>
          <cell r="O88">
            <v>0</v>
          </cell>
          <cell r="P88">
            <v>0</v>
          </cell>
          <cell r="Q88">
            <v>0</v>
          </cell>
          <cell r="R88">
            <v>0</v>
          </cell>
          <cell r="S88">
            <v>7.70885</v>
          </cell>
          <cell r="T88">
            <v>5.6119999999999996E-2</v>
          </cell>
          <cell r="U88">
            <v>21.552</v>
          </cell>
          <cell r="V88">
            <v>11.978</v>
          </cell>
          <cell r="W88">
            <v>0</v>
          </cell>
          <cell r="X88">
            <v>0</v>
          </cell>
          <cell r="Y88">
            <v>181.59920000000002</v>
          </cell>
          <cell r="Z88">
            <v>0</v>
          </cell>
          <cell r="AA88">
            <v>0</v>
          </cell>
          <cell r="AB88">
            <v>140.47230999999999</v>
          </cell>
          <cell r="AD88">
            <v>0.99715999999999994</v>
          </cell>
          <cell r="AE88">
            <v>0</v>
          </cell>
          <cell r="AG88">
            <v>0</v>
          </cell>
          <cell r="AH88">
            <v>0</v>
          </cell>
          <cell r="AJ88">
            <v>0</v>
          </cell>
        </row>
        <row r="89">
          <cell r="A89" t="str">
            <v>SCI AEP ACTIF 216539082</v>
          </cell>
          <cell r="B89" t="str">
            <v>SCI AEP ACTIF 2165</v>
          </cell>
          <cell r="C89">
            <v>39082</v>
          </cell>
          <cell r="D89">
            <v>507.09868</v>
          </cell>
          <cell r="E89">
            <v>0</v>
          </cell>
          <cell r="F89">
            <v>226.48667</v>
          </cell>
          <cell r="G89">
            <v>34.235999999999997</v>
          </cell>
          <cell r="H89">
            <v>-65.550529999999995</v>
          </cell>
          <cell r="I89">
            <v>0</v>
          </cell>
          <cell r="J89">
            <v>0</v>
          </cell>
          <cell r="K89">
            <v>0</v>
          </cell>
          <cell r="L89">
            <v>265.02557000000002</v>
          </cell>
          <cell r="M89">
            <v>0.4244</v>
          </cell>
          <cell r="N89">
            <v>0</v>
          </cell>
          <cell r="O89">
            <v>16.599139999999998</v>
          </cell>
          <cell r="P89">
            <v>0</v>
          </cell>
          <cell r="Q89">
            <v>0</v>
          </cell>
          <cell r="R89">
            <v>0</v>
          </cell>
          <cell r="S89">
            <v>5.04115</v>
          </cell>
          <cell r="T89">
            <v>0</v>
          </cell>
          <cell r="U89">
            <v>22.257999999999999</v>
          </cell>
          <cell r="V89">
            <v>11.978</v>
          </cell>
          <cell r="W89">
            <v>0</v>
          </cell>
          <cell r="X89">
            <v>0</v>
          </cell>
          <cell r="Y89">
            <v>181.59920000000002</v>
          </cell>
          <cell r="Z89">
            <v>0</v>
          </cell>
          <cell r="AA89">
            <v>0</v>
          </cell>
          <cell r="AB89">
            <v>76.429210000000012</v>
          </cell>
          <cell r="AD89">
            <v>0.96450999999999998</v>
          </cell>
          <cell r="AE89">
            <v>0</v>
          </cell>
          <cell r="AG89">
            <v>0</v>
          </cell>
          <cell r="AH89">
            <v>0</v>
          </cell>
          <cell r="AJ89">
            <v>0</v>
          </cell>
        </row>
        <row r="90">
          <cell r="A90" t="str">
            <v>SCI AEP ACTIF 216539447</v>
          </cell>
          <cell r="B90" t="str">
            <v>SCI AEP ACTIF 2165</v>
          </cell>
          <cell r="C90">
            <v>39447</v>
          </cell>
          <cell r="D90">
            <v>0</v>
          </cell>
          <cell r="E90">
            <v>0</v>
          </cell>
          <cell r="F90">
            <v>326.32682999999997</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D90">
            <v>0</v>
          </cell>
          <cell r="AE90">
            <v>0</v>
          </cell>
          <cell r="AG90">
            <v>0</v>
          </cell>
          <cell r="AH90">
            <v>0</v>
          </cell>
          <cell r="AJ90">
            <v>0</v>
          </cell>
        </row>
        <row r="91">
          <cell r="A91" t="str">
            <v>SCI AEP ACTIF 2165BUDGET 2007</v>
          </cell>
          <cell r="B91" t="str">
            <v>SCI AEP ACTIF 2165</v>
          </cell>
          <cell r="C91" t="str">
            <v>BUDGET 2007</v>
          </cell>
          <cell r="D91">
            <v>524.57500000000005</v>
          </cell>
          <cell r="E91">
            <v>0</v>
          </cell>
          <cell r="F91">
            <v>123.304</v>
          </cell>
          <cell r="G91">
            <v>34.902000000000001</v>
          </cell>
          <cell r="H91">
            <v>0</v>
          </cell>
          <cell r="I91">
            <v>0</v>
          </cell>
          <cell r="J91">
            <v>0</v>
          </cell>
          <cell r="K91">
            <v>0</v>
          </cell>
          <cell r="L91">
            <v>130.821</v>
          </cell>
          <cell r="M91">
            <v>0.433</v>
          </cell>
          <cell r="N91">
            <v>29.46</v>
          </cell>
          <cell r="O91">
            <v>0</v>
          </cell>
          <cell r="P91">
            <v>0</v>
          </cell>
          <cell r="Q91">
            <v>0</v>
          </cell>
          <cell r="R91">
            <v>0</v>
          </cell>
          <cell r="S91">
            <v>0</v>
          </cell>
          <cell r="T91">
            <v>0</v>
          </cell>
          <cell r="U91">
            <v>13.595000000000001</v>
          </cell>
          <cell r="V91">
            <v>11.978</v>
          </cell>
          <cell r="W91">
            <v>0</v>
          </cell>
          <cell r="X91">
            <v>0</v>
          </cell>
          <cell r="Y91">
            <v>0</v>
          </cell>
          <cell r="Z91">
            <v>0</v>
          </cell>
          <cell r="AA91">
            <v>0</v>
          </cell>
          <cell r="AB91">
            <v>255.749</v>
          </cell>
          <cell r="AD91">
            <v>0</v>
          </cell>
          <cell r="AE91">
            <v>0</v>
          </cell>
          <cell r="AG91">
            <v>0</v>
          </cell>
          <cell r="AH91">
            <v>0</v>
          </cell>
          <cell r="AJ91">
            <v>0</v>
          </cell>
        </row>
        <row r="92">
          <cell r="A92" t="str">
            <v>SCI AEP ACTIF 2165BUDGET 2008</v>
          </cell>
          <cell r="B92" t="str">
            <v>SCI AEP ACTIF 2165</v>
          </cell>
          <cell r="C92" t="str">
            <v>BUDGET 2008</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G92">
            <v>0</v>
          </cell>
          <cell r="AH92">
            <v>0</v>
          </cell>
          <cell r="AJ92">
            <v>0</v>
          </cell>
        </row>
        <row r="93">
          <cell r="A93" t="str">
            <v>SCI AEP ACTIF 2165BUDGET 2009</v>
          </cell>
          <cell r="B93" t="str">
            <v>SCI AEP ACTIF 2165</v>
          </cell>
          <cell r="C93" t="str">
            <v>BUDGET 2009</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D93">
            <v>0</v>
          </cell>
          <cell r="AE93">
            <v>0</v>
          </cell>
          <cell r="AG93">
            <v>0</v>
          </cell>
          <cell r="AH93">
            <v>0</v>
          </cell>
          <cell r="AJ93">
            <v>0</v>
          </cell>
        </row>
        <row r="94">
          <cell r="A94" t="str">
            <v>SCI AEP ACTIF 2165BUDGET 2010</v>
          </cell>
          <cell r="B94" t="str">
            <v>SCI AEP ACTIF 2165</v>
          </cell>
          <cell r="C94" t="str">
            <v>BUDGET 2010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D94">
            <v>0</v>
          </cell>
          <cell r="AE94">
            <v>0</v>
          </cell>
          <cell r="AG94">
            <v>0</v>
          </cell>
          <cell r="AH94">
            <v>0</v>
          </cell>
          <cell r="AJ94">
            <v>0</v>
          </cell>
        </row>
        <row r="95">
          <cell r="A95" t="str">
            <v>SCI AEP ACTIF 2165BUDGET 2011</v>
          </cell>
          <cell r="B95" t="str">
            <v>SCI AEP ACTIF 2165</v>
          </cell>
          <cell r="C95" t="str">
            <v>BUDGET 2011</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G95">
            <v>0</v>
          </cell>
          <cell r="AH95">
            <v>0</v>
          </cell>
          <cell r="AJ95">
            <v>0</v>
          </cell>
        </row>
        <row r="96">
          <cell r="A96" t="str">
            <v>SCI AEP ACTIF 2165BUDGET 2012</v>
          </cell>
          <cell r="B96" t="str">
            <v>SCI AEP ACTIF 2165</v>
          </cell>
          <cell r="C96" t="str">
            <v>BUDGET 2012</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G96">
            <v>0</v>
          </cell>
          <cell r="AH96">
            <v>0</v>
          </cell>
          <cell r="AJ96">
            <v>0</v>
          </cell>
        </row>
        <row r="97">
          <cell r="A97" t="str">
            <v>SCI AEP ACTIF 2165BUDGET 2013</v>
          </cell>
          <cell r="B97" t="str">
            <v>SCI AEP ACTIF 2165</v>
          </cell>
          <cell r="C97" t="str">
            <v>BUDGET 2013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D97">
            <v>0</v>
          </cell>
          <cell r="AE97">
            <v>0</v>
          </cell>
          <cell r="AG97">
            <v>0</v>
          </cell>
          <cell r="AH97">
            <v>0</v>
          </cell>
          <cell r="AJ97">
            <v>0</v>
          </cell>
        </row>
        <row r="98">
          <cell r="A98" t="str">
            <v>SCI AEP ACTIF 2165BUDGET 2014</v>
          </cell>
          <cell r="B98" t="str">
            <v>SCI AEP ACTIF 2165</v>
          </cell>
          <cell r="C98" t="str">
            <v>BUDGET 2014</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D98">
            <v>0</v>
          </cell>
          <cell r="AE98">
            <v>0</v>
          </cell>
          <cell r="AG98">
            <v>0</v>
          </cell>
          <cell r="AH98">
            <v>0</v>
          </cell>
          <cell r="AJ98">
            <v>0</v>
          </cell>
        </row>
        <row r="99">
          <cell r="A99" t="str">
            <v>SCI AEP ACTIF 2165BUDGET 2015</v>
          </cell>
          <cell r="B99" t="str">
            <v>SCI AEP ACTIF 2165</v>
          </cell>
          <cell r="C99" t="str">
            <v>BUDGET 2015</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D99">
            <v>0</v>
          </cell>
          <cell r="AE99">
            <v>0</v>
          </cell>
          <cell r="AG99">
            <v>0</v>
          </cell>
          <cell r="AH99">
            <v>0</v>
          </cell>
          <cell r="AJ99">
            <v>0</v>
          </cell>
        </row>
        <row r="100">
          <cell r="A100" t="str">
            <v>SCI AEP ACTIF 2165BUDGET 2016</v>
          </cell>
          <cell r="B100" t="str">
            <v>SCI AEP ACTIF 2165</v>
          </cell>
          <cell r="C100" t="str">
            <v>BUDGET 2016</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D100">
            <v>0</v>
          </cell>
          <cell r="AE100">
            <v>0</v>
          </cell>
          <cell r="AG100">
            <v>0</v>
          </cell>
          <cell r="AH100">
            <v>0</v>
          </cell>
          <cell r="AJ100">
            <v>0</v>
          </cell>
        </row>
        <row r="101">
          <cell r="A101" t="str">
            <v>SCI AEP ACTIF 2165BUDGET 2017</v>
          </cell>
          <cell r="B101" t="str">
            <v>SCI AEP ACTIF 2165</v>
          </cell>
          <cell r="C101" t="str">
            <v>BUDGET 2017</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D101">
            <v>0</v>
          </cell>
          <cell r="AE101">
            <v>0</v>
          </cell>
          <cell r="AG101">
            <v>0</v>
          </cell>
          <cell r="AH101">
            <v>0</v>
          </cell>
          <cell r="AJ101">
            <v>0</v>
          </cell>
        </row>
        <row r="102">
          <cell r="A102" t="str">
            <v>SCI AEP ACTIF 216638717</v>
          </cell>
          <cell r="B102" t="str">
            <v>SCI AEP ACTIF 2166</v>
          </cell>
          <cell r="C102">
            <v>38717</v>
          </cell>
          <cell r="D102">
            <v>550.95411999999999</v>
          </cell>
          <cell r="E102">
            <v>51.661199999999994</v>
          </cell>
          <cell r="F102">
            <v>146.68270999999999</v>
          </cell>
          <cell r="G102">
            <v>154.35383000000002</v>
          </cell>
          <cell r="H102">
            <v>292.79179999999997</v>
          </cell>
          <cell r="I102">
            <v>0</v>
          </cell>
          <cell r="J102">
            <v>0</v>
          </cell>
          <cell r="K102">
            <v>0</v>
          </cell>
          <cell r="L102">
            <v>10.445919999999997</v>
          </cell>
          <cell r="M102">
            <v>5.3472100000000005</v>
          </cell>
          <cell r="N102">
            <v>0</v>
          </cell>
          <cell r="O102">
            <v>200.85</v>
          </cell>
          <cell r="P102">
            <v>0</v>
          </cell>
          <cell r="Q102">
            <v>0</v>
          </cell>
          <cell r="R102">
            <v>0</v>
          </cell>
          <cell r="S102">
            <v>159.58362</v>
          </cell>
          <cell r="T102">
            <v>15.170969999999997</v>
          </cell>
          <cell r="U102">
            <v>74.867999999999995</v>
          </cell>
          <cell r="V102">
            <v>34.804000000000002</v>
          </cell>
          <cell r="W102">
            <v>0</v>
          </cell>
          <cell r="X102">
            <v>0</v>
          </cell>
          <cell r="Y102">
            <v>419.09323000000001</v>
          </cell>
          <cell r="Z102">
            <v>46.227959999999996</v>
          </cell>
          <cell r="AA102">
            <v>5.9999999999999995E-5</v>
          </cell>
          <cell r="AB102">
            <v>557.28899000000001</v>
          </cell>
          <cell r="AD102">
            <v>0</v>
          </cell>
          <cell r="AE102">
            <v>0</v>
          </cell>
          <cell r="AG102">
            <v>15450</v>
          </cell>
          <cell r="AH102">
            <v>12284.844720000001</v>
          </cell>
          <cell r="AJ102">
            <v>0</v>
          </cell>
        </row>
        <row r="103">
          <cell r="A103" t="str">
            <v>SCI AEP ACTIF 216639082</v>
          </cell>
          <cell r="B103" t="str">
            <v>SCI AEP ACTIF 2166</v>
          </cell>
          <cell r="C103">
            <v>39082</v>
          </cell>
          <cell r="D103">
            <v>-35.135080000000002</v>
          </cell>
          <cell r="E103">
            <v>35.135080000000002</v>
          </cell>
          <cell r="F103">
            <v>-18.800919999999998</v>
          </cell>
          <cell r="G103">
            <v>-9.070549999999999</v>
          </cell>
          <cell r="H103">
            <v>28.490749999999991</v>
          </cell>
          <cell r="I103">
            <v>0</v>
          </cell>
          <cell r="J103">
            <v>1.6002100000000001</v>
          </cell>
          <cell r="K103">
            <v>0</v>
          </cell>
          <cell r="L103">
            <v>0</v>
          </cell>
          <cell r="M103">
            <v>-0.27835000000000004</v>
          </cell>
          <cell r="N103">
            <v>0</v>
          </cell>
          <cell r="O103">
            <v>-2.5160000000000002E-2</v>
          </cell>
          <cell r="P103">
            <v>0</v>
          </cell>
          <cell r="Q103">
            <v>0</v>
          </cell>
          <cell r="R103">
            <v>0</v>
          </cell>
          <cell r="S103">
            <v>13.331329999999998</v>
          </cell>
          <cell r="T103">
            <v>0</v>
          </cell>
          <cell r="U103">
            <v>0</v>
          </cell>
          <cell r="V103">
            <v>0</v>
          </cell>
          <cell r="W103">
            <v>0</v>
          </cell>
          <cell r="X103">
            <v>0</v>
          </cell>
          <cell r="Y103">
            <v>0</v>
          </cell>
          <cell r="Z103">
            <v>0</v>
          </cell>
          <cell r="AA103">
            <v>0</v>
          </cell>
          <cell r="AB103">
            <v>-12.111000000000001</v>
          </cell>
          <cell r="AD103">
            <v>0</v>
          </cell>
          <cell r="AE103">
            <v>0</v>
          </cell>
          <cell r="AG103">
            <v>0</v>
          </cell>
          <cell r="AH103">
            <v>0</v>
          </cell>
          <cell r="AJ103">
            <v>0</v>
          </cell>
        </row>
        <row r="104">
          <cell r="A104" t="str">
            <v>SCI AEP ACTIF 216639447</v>
          </cell>
          <cell r="B104" t="str">
            <v>SCI AEP ACTIF 2166</v>
          </cell>
          <cell r="C104">
            <v>39447</v>
          </cell>
          <cell r="D104">
            <v>0</v>
          </cell>
          <cell r="E104">
            <v>0</v>
          </cell>
          <cell r="F104">
            <v>0</v>
          </cell>
          <cell r="G104">
            <v>-1.44099</v>
          </cell>
          <cell r="H104">
            <v>-156.12045000000001</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1.6002100000000001</v>
          </cell>
          <cell r="AA104">
            <v>0</v>
          </cell>
          <cell r="AB104">
            <v>1.48221</v>
          </cell>
          <cell r="AD104">
            <v>0</v>
          </cell>
          <cell r="AE104">
            <v>0</v>
          </cell>
          <cell r="AG104">
            <v>0</v>
          </cell>
          <cell r="AH104">
            <v>0</v>
          </cell>
          <cell r="AJ104">
            <v>0</v>
          </cell>
        </row>
        <row r="105">
          <cell r="A105" t="str">
            <v>SCI AEP ACTIF 2166BUDGET 2007</v>
          </cell>
          <cell r="B105" t="str">
            <v>SCI AEP ACTIF 2166</v>
          </cell>
          <cell r="C105" t="str">
            <v>BUDGET 2007</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D105">
            <v>0</v>
          </cell>
          <cell r="AE105">
            <v>0</v>
          </cell>
          <cell r="AG105">
            <v>0</v>
          </cell>
          <cell r="AH105">
            <v>0</v>
          </cell>
          <cell r="AJ105">
            <v>0</v>
          </cell>
        </row>
        <row r="106">
          <cell r="A106" t="str">
            <v>SCI AEP ACTIF 2166BUDGET 2008</v>
          </cell>
          <cell r="B106" t="str">
            <v>SCI AEP ACTIF 2166</v>
          </cell>
          <cell r="C106" t="str">
            <v>BUDGET 2008</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D106">
            <v>0</v>
          </cell>
          <cell r="AE106">
            <v>0</v>
          </cell>
          <cell r="AG106">
            <v>0</v>
          </cell>
          <cell r="AH106">
            <v>0</v>
          </cell>
          <cell r="AJ106">
            <v>0</v>
          </cell>
        </row>
        <row r="107">
          <cell r="A107" t="str">
            <v>SCI AEP ACTIF 2166BUDGET 2009</v>
          </cell>
          <cell r="B107" t="str">
            <v>SCI AEP ACTIF 2166</v>
          </cell>
          <cell r="C107" t="str">
            <v>BUDGET 2009</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D107">
            <v>0</v>
          </cell>
          <cell r="AE107">
            <v>0</v>
          </cell>
          <cell r="AG107">
            <v>0</v>
          </cell>
          <cell r="AH107">
            <v>0</v>
          </cell>
          <cell r="AJ107">
            <v>0</v>
          </cell>
        </row>
        <row r="108">
          <cell r="A108" t="str">
            <v>SCI AEP ACTIF 2166BUDGET 2010</v>
          </cell>
          <cell r="B108" t="str">
            <v>SCI AEP ACTIF 2166</v>
          </cell>
          <cell r="C108" t="str">
            <v>BUDGET 2010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D108">
            <v>0</v>
          </cell>
          <cell r="AE108">
            <v>0</v>
          </cell>
          <cell r="AG108">
            <v>0</v>
          </cell>
          <cell r="AH108">
            <v>0</v>
          </cell>
          <cell r="AJ108">
            <v>0</v>
          </cell>
        </row>
        <row r="109">
          <cell r="A109" t="str">
            <v>SCI AEP ACTIF 2166BUDGET 2011</v>
          </cell>
          <cell r="B109" t="str">
            <v>SCI AEP ACTIF 2166</v>
          </cell>
          <cell r="C109" t="str">
            <v>BUDGET 2011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D109">
            <v>0</v>
          </cell>
          <cell r="AE109">
            <v>0</v>
          </cell>
          <cell r="AG109">
            <v>0</v>
          </cell>
          <cell r="AH109">
            <v>0</v>
          </cell>
          <cell r="AJ109">
            <v>0</v>
          </cell>
        </row>
        <row r="110">
          <cell r="A110" t="str">
            <v>SCI AEP ACTIF 2166BUDGET 2012</v>
          </cell>
          <cell r="B110" t="str">
            <v>SCI AEP ACTIF 2166</v>
          </cell>
          <cell r="C110" t="str">
            <v>BUDGET 2012</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D110">
            <v>0</v>
          </cell>
          <cell r="AE110">
            <v>0</v>
          </cell>
          <cell r="AG110">
            <v>0</v>
          </cell>
          <cell r="AH110">
            <v>0</v>
          </cell>
          <cell r="AJ110">
            <v>0</v>
          </cell>
        </row>
        <row r="111">
          <cell r="A111" t="str">
            <v>SCI AEP ACTIF 2166BUDGET 2013</v>
          </cell>
          <cell r="B111" t="str">
            <v>SCI AEP ACTIF 2166</v>
          </cell>
          <cell r="C111" t="str">
            <v>BUDGET 2013</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D111">
            <v>0</v>
          </cell>
          <cell r="AE111">
            <v>0</v>
          </cell>
          <cell r="AG111">
            <v>0</v>
          </cell>
          <cell r="AH111">
            <v>0</v>
          </cell>
          <cell r="AJ111">
            <v>0</v>
          </cell>
        </row>
        <row r="112">
          <cell r="A112" t="str">
            <v>SCI AEP ACTIF 2166BUDGET 2014</v>
          </cell>
          <cell r="B112" t="str">
            <v>SCI AEP ACTIF 2166</v>
          </cell>
          <cell r="C112" t="str">
            <v>BUDGET 2014</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D112">
            <v>0</v>
          </cell>
          <cell r="AE112">
            <v>0</v>
          </cell>
          <cell r="AG112">
            <v>0</v>
          </cell>
          <cell r="AH112">
            <v>0</v>
          </cell>
          <cell r="AJ112">
            <v>0</v>
          </cell>
        </row>
        <row r="113">
          <cell r="A113" t="str">
            <v>SCI AEP ACTIF 2166BUDGET 2015</v>
          </cell>
          <cell r="B113" t="str">
            <v>SCI AEP ACTIF 2166</v>
          </cell>
          <cell r="C113" t="str">
            <v>BUDGET 2015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D113">
            <v>0</v>
          </cell>
          <cell r="AE113">
            <v>0</v>
          </cell>
          <cell r="AG113">
            <v>0</v>
          </cell>
          <cell r="AH113">
            <v>0</v>
          </cell>
          <cell r="AJ113">
            <v>0</v>
          </cell>
        </row>
        <row r="114">
          <cell r="A114" t="str">
            <v>SCI AEP ACTIF 2166BUDGET 2016</v>
          </cell>
          <cell r="B114" t="str">
            <v>SCI AEP ACTIF 2166</v>
          </cell>
          <cell r="C114" t="str">
            <v>BUDGET 2016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D114">
            <v>0</v>
          </cell>
          <cell r="AE114">
            <v>0</v>
          </cell>
          <cell r="AG114">
            <v>0</v>
          </cell>
          <cell r="AH114">
            <v>0</v>
          </cell>
          <cell r="AJ114">
            <v>0</v>
          </cell>
        </row>
        <row r="115">
          <cell r="A115" t="str">
            <v>SCI AEP ACTIF 2166BUDGET 2017</v>
          </cell>
          <cell r="B115" t="str">
            <v>SCI AEP ACTIF 2166</v>
          </cell>
          <cell r="C115" t="str">
            <v>BUDGET 2017</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D115">
            <v>0</v>
          </cell>
          <cell r="AE115">
            <v>0</v>
          </cell>
          <cell r="AG115">
            <v>0</v>
          </cell>
          <cell r="AH115">
            <v>0</v>
          </cell>
          <cell r="AJ115">
            <v>0</v>
          </cell>
        </row>
        <row r="116">
          <cell r="A116" t="str">
            <v>SCI AEP ACTIF 216738717</v>
          </cell>
          <cell r="B116" t="str">
            <v>SCI AEP ACTIF 2167</v>
          </cell>
          <cell r="C116">
            <v>38717</v>
          </cell>
          <cell r="D116">
            <v>2123.3384799999999</v>
          </cell>
          <cell r="E116">
            <v>3.4000000000000002E-4</v>
          </cell>
          <cell r="F116">
            <v>362.97603000000004</v>
          </cell>
          <cell r="G116">
            <v>56.597629999999995</v>
          </cell>
          <cell r="H116">
            <v>-65.398129999999995</v>
          </cell>
          <cell r="I116">
            <v>0</v>
          </cell>
          <cell r="J116">
            <v>3.68431</v>
          </cell>
          <cell r="K116">
            <v>0</v>
          </cell>
          <cell r="L116">
            <v>291.41422</v>
          </cell>
          <cell r="M116">
            <v>1.3520000000000001</v>
          </cell>
          <cell r="N116">
            <v>213.50531000000001</v>
          </cell>
          <cell r="O116">
            <v>0</v>
          </cell>
          <cell r="P116">
            <v>0</v>
          </cell>
          <cell r="Q116">
            <v>0</v>
          </cell>
          <cell r="R116">
            <v>0</v>
          </cell>
          <cell r="S116">
            <v>7.0966399999999998</v>
          </cell>
          <cell r="T116">
            <v>0.16105</v>
          </cell>
          <cell r="U116">
            <v>51.353000000000002</v>
          </cell>
          <cell r="V116">
            <v>0</v>
          </cell>
          <cell r="W116">
            <v>0</v>
          </cell>
          <cell r="X116">
            <v>0</v>
          </cell>
          <cell r="Y116">
            <v>386.09163000000001</v>
          </cell>
          <cell r="Z116">
            <v>0</v>
          </cell>
          <cell r="AA116">
            <v>1.0000000000000001E-5</v>
          </cell>
          <cell r="AB116">
            <v>2.2222200000000001</v>
          </cell>
          <cell r="AD116">
            <v>0</v>
          </cell>
          <cell r="AE116">
            <v>0</v>
          </cell>
          <cell r="AG116">
            <v>0</v>
          </cell>
          <cell r="AH116">
            <v>0</v>
          </cell>
          <cell r="AJ116">
            <v>0</v>
          </cell>
        </row>
        <row r="117">
          <cell r="A117" t="str">
            <v>SCI AEP ACTIF 216739082</v>
          </cell>
          <cell r="B117" t="str">
            <v>SCI AEP ACTIF 2167</v>
          </cell>
          <cell r="C117">
            <v>39082</v>
          </cell>
          <cell r="D117">
            <v>2349.2569199999998</v>
          </cell>
          <cell r="E117">
            <v>10.435460000000001</v>
          </cell>
          <cell r="F117">
            <v>372.59997999999996</v>
          </cell>
          <cell r="G117">
            <v>46.167410000000004</v>
          </cell>
          <cell r="H117">
            <v>-41.571169999999995</v>
          </cell>
          <cell r="I117">
            <v>0</v>
          </cell>
          <cell r="J117">
            <v>0</v>
          </cell>
          <cell r="K117">
            <v>0</v>
          </cell>
          <cell r="L117">
            <v>329.45875999999993</v>
          </cell>
          <cell r="M117">
            <v>1.302</v>
          </cell>
          <cell r="N117">
            <v>234.13998000000001</v>
          </cell>
          <cell r="O117">
            <v>42.08981</v>
          </cell>
          <cell r="P117">
            <v>0</v>
          </cell>
          <cell r="Q117">
            <v>0</v>
          </cell>
          <cell r="R117">
            <v>0</v>
          </cell>
          <cell r="S117">
            <v>11.662080000000001</v>
          </cell>
          <cell r="T117">
            <v>0.4956200000000005</v>
          </cell>
          <cell r="U117">
            <v>58.04</v>
          </cell>
          <cell r="V117">
            <v>0</v>
          </cell>
          <cell r="W117">
            <v>0</v>
          </cell>
          <cell r="X117">
            <v>0</v>
          </cell>
          <cell r="Y117">
            <v>385.47892999999999</v>
          </cell>
          <cell r="Z117">
            <v>9.5271699999999999</v>
          </cell>
          <cell r="AA117">
            <v>0</v>
          </cell>
          <cell r="AB117">
            <v>0</v>
          </cell>
          <cell r="AD117">
            <v>0</v>
          </cell>
          <cell r="AE117">
            <v>0</v>
          </cell>
          <cell r="AG117">
            <v>0</v>
          </cell>
          <cell r="AH117">
            <v>0</v>
          </cell>
          <cell r="AJ117">
            <v>0</v>
          </cell>
        </row>
        <row r="118">
          <cell r="A118" t="str">
            <v>SCI AEP ACTIF 216739447</v>
          </cell>
          <cell r="B118" t="str">
            <v>SCI AEP ACTIF 2167</v>
          </cell>
          <cell r="C118">
            <v>39447</v>
          </cell>
          <cell r="D118">
            <v>2489.34548</v>
          </cell>
          <cell r="E118">
            <v>8.2077799999999996</v>
          </cell>
          <cell r="F118">
            <v>286.95117999999997</v>
          </cell>
          <cell r="G118">
            <v>45.144729999999996</v>
          </cell>
          <cell r="H118">
            <v>0.10887000000000001</v>
          </cell>
          <cell r="I118">
            <v>0</v>
          </cell>
          <cell r="J118">
            <v>9.5271699999999999</v>
          </cell>
          <cell r="K118">
            <v>0</v>
          </cell>
          <cell r="L118">
            <v>283.39757999999995</v>
          </cell>
          <cell r="M118">
            <v>0</v>
          </cell>
          <cell r="N118">
            <v>236.50335000000001</v>
          </cell>
          <cell r="O118">
            <v>16.445180000000001</v>
          </cell>
          <cell r="P118">
            <v>0</v>
          </cell>
          <cell r="Q118">
            <v>0</v>
          </cell>
          <cell r="R118">
            <v>0</v>
          </cell>
          <cell r="S118">
            <v>19.77413</v>
          </cell>
          <cell r="T118">
            <v>0.16974</v>
          </cell>
          <cell r="U118">
            <v>59.067999999999998</v>
          </cell>
          <cell r="V118">
            <v>0</v>
          </cell>
          <cell r="W118">
            <v>0</v>
          </cell>
          <cell r="X118">
            <v>0</v>
          </cell>
          <cell r="Y118">
            <v>384.13128</v>
          </cell>
          <cell r="Z118">
            <v>9.5197500000000002</v>
          </cell>
          <cell r="AA118">
            <v>1.4122999999999999</v>
          </cell>
          <cell r="AB118">
            <v>0</v>
          </cell>
          <cell r="AD118">
            <v>0</v>
          </cell>
          <cell r="AE118">
            <v>0</v>
          </cell>
          <cell r="AG118">
            <v>0</v>
          </cell>
          <cell r="AH118">
            <v>0</v>
          </cell>
          <cell r="AJ118">
            <v>0</v>
          </cell>
        </row>
        <row r="119">
          <cell r="A119" t="str">
            <v>SCI AEP ACTIF 2167BUDGET 2007</v>
          </cell>
          <cell r="B119" t="str">
            <v>SCI AEP ACTIF 2167</v>
          </cell>
          <cell r="C119" t="str">
            <v>BUDGET 2007</v>
          </cell>
          <cell r="D119">
            <v>2439.375</v>
          </cell>
          <cell r="E119">
            <v>0</v>
          </cell>
          <cell r="F119">
            <v>376.976</v>
          </cell>
          <cell r="G119">
            <v>59.780999999999999</v>
          </cell>
          <cell r="H119">
            <v>0</v>
          </cell>
          <cell r="I119">
            <v>0</v>
          </cell>
          <cell r="J119">
            <v>0</v>
          </cell>
          <cell r="K119">
            <v>0</v>
          </cell>
          <cell r="L119">
            <v>383.3</v>
          </cell>
          <cell r="M119">
            <v>1.37</v>
          </cell>
          <cell r="N119">
            <v>258.5</v>
          </cell>
          <cell r="O119">
            <v>0</v>
          </cell>
          <cell r="P119">
            <v>0</v>
          </cell>
          <cell r="Q119">
            <v>0</v>
          </cell>
          <cell r="R119">
            <v>0</v>
          </cell>
          <cell r="S119">
            <v>0</v>
          </cell>
          <cell r="T119">
            <v>0</v>
          </cell>
          <cell r="U119">
            <v>59.780999999999999</v>
          </cell>
          <cell r="V119">
            <v>0</v>
          </cell>
          <cell r="W119">
            <v>0</v>
          </cell>
          <cell r="X119">
            <v>0</v>
          </cell>
          <cell r="Y119">
            <v>0</v>
          </cell>
          <cell r="Z119">
            <v>0</v>
          </cell>
          <cell r="AA119">
            <v>0</v>
          </cell>
          <cell r="AB119">
            <v>0</v>
          </cell>
          <cell r="AD119">
            <v>0</v>
          </cell>
          <cell r="AE119">
            <v>0</v>
          </cell>
          <cell r="AG119">
            <v>0</v>
          </cell>
          <cell r="AH119">
            <v>0</v>
          </cell>
          <cell r="AJ119">
            <v>0</v>
          </cell>
        </row>
        <row r="120">
          <cell r="A120" t="str">
            <v>SCI AEP ACTIF 2167BUDGET 2008</v>
          </cell>
          <cell r="B120" t="str">
            <v>SCI AEP ACTIF 2167</v>
          </cell>
          <cell r="C120" t="str">
            <v>BUDGET 2008</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D120">
            <v>0</v>
          </cell>
          <cell r="AE120">
            <v>0</v>
          </cell>
          <cell r="AG120">
            <v>0</v>
          </cell>
          <cell r="AH120">
            <v>0</v>
          </cell>
          <cell r="AJ120">
            <v>0</v>
          </cell>
        </row>
        <row r="121">
          <cell r="A121" t="str">
            <v>SCI AEP ACTIF 2167BUDGET 2009</v>
          </cell>
          <cell r="B121" t="str">
            <v>SCI AEP ACTIF 2167</v>
          </cell>
          <cell r="C121" t="str">
            <v>BUDGET 2009</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D121">
            <v>0</v>
          </cell>
          <cell r="AE121">
            <v>0</v>
          </cell>
          <cell r="AG121">
            <v>0</v>
          </cell>
          <cell r="AH121">
            <v>0</v>
          </cell>
          <cell r="AJ121">
            <v>0</v>
          </cell>
        </row>
        <row r="122">
          <cell r="A122" t="str">
            <v>SCI AEP ACTIF 2167BUDGET 2010</v>
          </cell>
          <cell r="B122" t="str">
            <v>SCI AEP ACTIF 2167</v>
          </cell>
          <cell r="C122" t="str">
            <v>BUDGET 2010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G122">
            <v>0</v>
          </cell>
          <cell r="AH122">
            <v>0</v>
          </cell>
          <cell r="AJ122">
            <v>0</v>
          </cell>
        </row>
        <row r="123">
          <cell r="A123" t="str">
            <v>SCI AEP ACTIF 2167BUDGET 2011</v>
          </cell>
          <cell r="B123" t="str">
            <v>SCI AEP ACTIF 2167</v>
          </cell>
          <cell r="C123" t="str">
            <v>BUDGET 2011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G123">
            <v>0</v>
          </cell>
          <cell r="AH123">
            <v>0</v>
          </cell>
          <cell r="AJ123">
            <v>0</v>
          </cell>
        </row>
        <row r="124">
          <cell r="A124" t="str">
            <v>SCI AEP ACTIF 2167BUDGET 2012</v>
          </cell>
          <cell r="B124" t="str">
            <v>SCI AEP ACTIF 2167</v>
          </cell>
          <cell r="C124" t="str">
            <v>BUDGET 2012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G124">
            <v>0</v>
          </cell>
          <cell r="AH124">
            <v>0</v>
          </cell>
          <cell r="AJ124">
            <v>0</v>
          </cell>
        </row>
        <row r="125">
          <cell r="A125" t="str">
            <v>SCI AEP ACTIF 2167BUDGET 2013</v>
          </cell>
          <cell r="B125" t="str">
            <v>SCI AEP ACTIF 2167</v>
          </cell>
          <cell r="C125" t="str">
            <v>BUDGET 2013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G125">
            <v>0</v>
          </cell>
          <cell r="AH125">
            <v>0</v>
          </cell>
          <cell r="AJ125">
            <v>0</v>
          </cell>
        </row>
        <row r="126">
          <cell r="A126" t="str">
            <v>SCI AEP ACTIF 2167BUDGET 2014</v>
          </cell>
          <cell r="B126" t="str">
            <v>SCI AEP ACTIF 2167</v>
          </cell>
          <cell r="C126" t="str">
            <v>BUDGET 2014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G126">
            <v>0</v>
          </cell>
          <cell r="AH126">
            <v>0</v>
          </cell>
          <cell r="AJ126">
            <v>0</v>
          </cell>
        </row>
        <row r="127">
          <cell r="A127" t="str">
            <v>SCI AEP ACTIF 2167BUDGET 2015</v>
          </cell>
          <cell r="B127" t="str">
            <v>SCI AEP ACTIF 2167</v>
          </cell>
          <cell r="C127" t="str">
            <v>BUDGET 2015</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G127">
            <v>0</v>
          </cell>
          <cell r="AH127">
            <v>0</v>
          </cell>
          <cell r="AJ127">
            <v>0</v>
          </cell>
        </row>
        <row r="128">
          <cell r="A128" t="str">
            <v>SCI AEP ACTIF 2167BUDGET 2016</v>
          </cell>
          <cell r="B128" t="str">
            <v>SCI AEP ACTIF 2167</v>
          </cell>
          <cell r="C128" t="str">
            <v>BUDGET 2016</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G128">
            <v>0</v>
          </cell>
          <cell r="AH128">
            <v>0</v>
          </cell>
          <cell r="AJ128">
            <v>0</v>
          </cell>
        </row>
        <row r="129">
          <cell r="A129" t="str">
            <v>SCI AEP ACTIF 2167BUDGET 2017</v>
          </cell>
          <cell r="B129" t="str">
            <v>SCI AEP ACTIF 2167</v>
          </cell>
          <cell r="C129" t="str">
            <v>BUDGET 2017</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G129">
            <v>0</v>
          </cell>
          <cell r="AH129">
            <v>0</v>
          </cell>
          <cell r="AJ129">
            <v>0</v>
          </cell>
        </row>
        <row r="130">
          <cell r="A130" t="str">
            <v>SCI AEP ACTIF 216838717</v>
          </cell>
          <cell r="B130" t="str">
            <v>SCI AEP ACTIF 2168</v>
          </cell>
          <cell r="C130">
            <v>38717</v>
          </cell>
          <cell r="D130">
            <v>337.87736999999998</v>
          </cell>
          <cell r="E130">
            <v>32.209380000000003</v>
          </cell>
          <cell r="F130">
            <v>27.45026</v>
          </cell>
          <cell r="G130">
            <v>28.461259999999999</v>
          </cell>
          <cell r="H130">
            <v>62.065889999999996</v>
          </cell>
          <cell r="I130">
            <v>0</v>
          </cell>
          <cell r="J130">
            <v>363.45863000000003</v>
          </cell>
          <cell r="K130">
            <v>0</v>
          </cell>
          <cell r="L130">
            <v>63.67792</v>
          </cell>
          <cell r="M130">
            <v>1.11955</v>
          </cell>
          <cell r="N130">
            <v>6.4239999999999992E-2</v>
          </cell>
          <cell r="O130">
            <v>0</v>
          </cell>
          <cell r="P130">
            <v>0</v>
          </cell>
          <cell r="Q130">
            <v>0</v>
          </cell>
          <cell r="R130">
            <v>0</v>
          </cell>
          <cell r="S130">
            <v>3.3396099999999995</v>
          </cell>
          <cell r="T130">
            <v>4.97438</v>
          </cell>
          <cell r="U130">
            <v>18.498999999999999</v>
          </cell>
          <cell r="V130">
            <v>9.2550000000000008</v>
          </cell>
          <cell r="W130">
            <v>0</v>
          </cell>
          <cell r="X130">
            <v>0</v>
          </cell>
          <cell r="Y130">
            <v>183.45860999999999</v>
          </cell>
          <cell r="Z130">
            <v>21.928450000000002</v>
          </cell>
          <cell r="AA130">
            <v>3.4479999999999997E-2</v>
          </cell>
          <cell r="AB130">
            <v>26.71904</v>
          </cell>
          <cell r="AD130">
            <v>0</v>
          </cell>
          <cell r="AE130">
            <v>0</v>
          </cell>
          <cell r="AG130">
            <v>1.4129800000000001</v>
          </cell>
          <cell r="AH130">
            <v>0</v>
          </cell>
          <cell r="AJ130">
            <v>0</v>
          </cell>
        </row>
        <row r="131">
          <cell r="A131" t="str">
            <v>SCI AEP ACTIF 216839082</v>
          </cell>
          <cell r="B131" t="str">
            <v>SCI AEP ACTIF 2168</v>
          </cell>
          <cell r="C131">
            <v>39082</v>
          </cell>
          <cell r="D131">
            <v>297.47122999999999</v>
          </cell>
          <cell r="E131">
            <v>15.499560000000001</v>
          </cell>
          <cell r="F131">
            <v>65.707490000000007</v>
          </cell>
          <cell r="G131">
            <v>28.455850000000002</v>
          </cell>
          <cell r="H131">
            <v>27.653919999999999</v>
          </cell>
          <cell r="I131">
            <v>0</v>
          </cell>
          <cell r="J131">
            <v>815.56333999999993</v>
          </cell>
          <cell r="K131">
            <v>0</v>
          </cell>
          <cell r="L131">
            <v>64.436639999999997</v>
          </cell>
          <cell r="M131">
            <v>0.56235999999999997</v>
          </cell>
          <cell r="N131">
            <v>0.66265999999999992</v>
          </cell>
          <cell r="O131">
            <v>12.39026</v>
          </cell>
          <cell r="P131">
            <v>0</v>
          </cell>
          <cell r="Q131">
            <v>0</v>
          </cell>
          <cell r="R131">
            <v>0</v>
          </cell>
          <cell r="S131">
            <v>11.504110000000001</v>
          </cell>
          <cell r="T131">
            <v>1.4685899999999998</v>
          </cell>
          <cell r="U131">
            <v>18.797000000000001</v>
          </cell>
          <cell r="V131">
            <v>9.2550000000000008</v>
          </cell>
          <cell r="W131">
            <v>0</v>
          </cell>
          <cell r="X131">
            <v>0</v>
          </cell>
          <cell r="Y131">
            <v>175.02157</v>
          </cell>
          <cell r="Z131">
            <v>0</v>
          </cell>
          <cell r="AA131">
            <v>1.9538199999999999</v>
          </cell>
          <cell r="AB131">
            <v>12.716799999999999</v>
          </cell>
          <cell r="AD131">
            <v>0</v>
          </cell>
          <cell r="AE131">
            <v>0</v>
          </cell>
          <cell r="AG131">
            <v>0</v>
          </cell>
          <cell r="AH131">
            <v>0</v>
          </cell>
          <cell r="AJ131">
            <v>0</v>
          </cell>
        </row>
        <row r="132">
          <cell r="A132" t="str">
            <v>SCI AEP ACTIF 216839447</v>
          </cell>
          <cell r="B132" t="str">
            <v>SCI AEP ACTIF 2168</v>
          </cell>
          <cell r="C132">
            <v>39447</v>
          </cell>
          <cell r="D132">
            <v>270.11970000000002</v>
          </cell>
          <cell r="E132">
            <v>58.109919999999995</v>
          </cell>
          <cell r="F132">
            <v>68.724910000000008</v>
          </cell>
          <cell r="G132">
            <v>25.172999999999998</v>
          </cell>
          <cell r="H132">
            <v>-10.57485</v>
          </cell>
          <cell r="I132">
            <v>0</v>
          </cell>
          <cell r="J132">
            <v>0</v>
          </cell>
          <cell r="K132">
            <v>0</v>
          </cell>
          <cell r="L132">
            <v>55.547779999999996</v>
          </cell>
          <cell r="M132">
            <v>0.53754999999999997</v>
          </cell>
          <cell r="N132">
            <v>0</v>
          </cell>
          <cell r="O132">
            <v>2.4581300000000001</v>
          </cell>
          <cell r="P132">
            <v>0</v>
          </cell>
          <cell r="Q132">
            <v>0</v>
          </cell>
          <cell r="R132">
            <v>0</v>
          </cell>
          <cell r="S132">
            <v>17.327660000000002</v>
          </cell>
          <cell r="T132">
            <v>3.8129999999999997E-2</v>
          </cell>
          <cell r="U132">
            <v>19.739000000000001</v>
          </cell>
          <cell r="V132">
            <v>9.2550000000000008</v>
          </cell>
          <cell r="W132">
            <v>0</v>
          </cell>
          <cell r="X132">
            <v>0</v>
          </cell>
          <cell r="Y132">
            <v>183.45122999999998</v>
          </cell>
          <cell r="Z132">
            <v>0</v>
          </cell>
          <cell r="AA132">
            <v>0</v>
          </cell>
          <cell r="AB132">
            <v>0</v>
          </cell>
          <cell r="AD132">
            <v>0</v>
          </cell>
          <cell r="AE132">
            <v>0</v>
          </cell>
          <cell r="AG132">
            <v>0</v>
          </cell>
          <cell r="AH132">
            <v>0</v>
          </cell>
          <cell r="AJ132">
            <v>0</v>
          </cell>
        </row>
        <row r="133">
          <cell r="A133" t="str">
            <v>SCI AEP ACTIF 2168BUDGET 2007</v>
          </cell>
          <cell r="B133" t="str">
            <v>SCI AEP ACTIF 2168</v>
          </cell>
          <cell r="C133" t="str">
            <v>BUDGET 2007</v>
          </cell>
          <cell r="D133">
            <v>287.697</v>
          </cell>
          <cell r="E133">
            <v>0</v>
          </cell>
          <cell r="F133">
            <v>32.563000000000002</v>
          </cell>
          <cell r="G133">
            <v>23.939</v>
          </cell>
          <cell r="H133">
            <v>0</v>
          </cell>
          <cell r="I133">
            <v>0</v>
          </cell>
          <cell r="J133">
            <v>0</v>
          </cell>
          <cell r="K133">
            <v>0</v>
          </cell>
          <cell r="L133">
            <v>29.59</v>
          </cell>
          <cell r="M133">
            <v>0.57399999999999995</v>
          </cell>
          <cell r="N133">
            <v>5.923</v>
          </cell>
          <cell r="O133">
            <v>0</v>
          </cell>
          <cell r="P133">
            <v>0</v>
          </cell>
          <cell r="Q133">
            <v>0</v>
          </cell>
          <cell r="R133">
            <v>0</v>
          </cell>
          <cell r="S133">
            <v>0</v>
          </cell>
          <cell r="T133">
            <v>0</v>
          </cell>
          <cell r="U133">
            <v>16.199000000000002</v>
          </cell>
          <cell r="V133">
            <v>9.2550000000000008</v>
          </cell>
          <cell r="W133">
            <v>0</v>
          </cell>
          <cell r="X133">
            <v>0</v>
          </cell>
          <cell r="Y133">
            <v>0</v>
          </cell>
          <cell r="Z133">
            <v>0</v>
          </cell>
          <cell r="AA133">
            <v>0</v>
          </cell>
          <cell r="AB133">
            <v>31</v>
          </cell>
          <cell r="AD133">
            <v>0</v>
          </cell>
          <cell r="AE133">
            <v>0</v>
          </cell>
          <cell r="AG133">
            <v>0</v>
          </cell>
          <cell r="AH133">
            <v>0</v>
          </cell>
          <cell r="AJ133">
            <v>0</v>
          </cell>
        </row>
        <row r="134">
          <cell r="A134" t="str">
            <v>SCI AEP ACTIF 2168BUDGET 2008</v>
          </cell>
          <cell r="B134" t="str">
            <v>SCI AEP ACTIF 2168</v>
          </cell>
          <cell r="C134" t="str">
            <v>BUDGET 2008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G134">
            <v>0</v>
          </cell>
          <cell r="AH134">
            <v>0</v>
          </cell>
          <cell r="AJ134">
            <v>0</v>
          </cell>
        </row>
        <row r="135">
          <cell r="A135" t="str">
            <v>SCI AEP ACTIF 2168BUDGET 2009</v>
          </cell>
          <cell r="B135" t="str">
            <v>SCI AEP ACTIF 2168</v>
          </cell>
          <cell r="C135" t="str">
            <v>BUDGET 2009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G135">
            <v>0</v>
          </cell>
          <cell r="AH135">
            <v>0</v>
          </cell>
          <cell r="AJ135">
            <v>0</v>
          </cell>
        </row>
        <row r="136">
          <cell r="A136" t="str">
            <v>SCI AEP ACTIF 2168BUDGET 2010</v>
          </cell>
          <cell r="B136" t="str">
            <v>SCI AEP ACTIF 2168</v>
          </cell>
          <cell r="C136" t="str">
            <v>BUDGET 2010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G136">
            <v>0</v>
          </cell>
          <cell r="AH136">
            <v>0</v>
          </cell>
          <cell r="AJ136">
            <v>0</v>
          </cell>
        </row>
        <row r="137">
          <cell r="A137" t="str">
            <v>SCI AEP ACTIF 2168BUDGET 2011</v>
          </cell>
          <cell r="B137" t="str">
            <v>SCI AEP ACTIF 2168</v>
          </cell>
          <cell r="C137" t="str">
            <v>BUDGET 2011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D137">
            <v>0</v>
          </cell>
          <cell r="AE137">
            <v>0</v>
          </cell>
          <cell r="AG137">
            <v>0</v>
          </cell>
          <cell r="AH137">
            <v>0</v>
          </cell>
          <cell r="AJ137">
            <v>0</v>
          </cell>
        </row>
        <row r="138">
          <cell r="A138" t="str">
            <v>SCI AEP ACTIF 2168BUDGET 2012</v>
          </cell>
          <cell r="B138" t="str">
            <v>SCI AEP ACTIF 2168</v>
          </cell>
          <cell r="C138" t="str">
            <v>BUDGET 2012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G138">
            <v>0</v>
          </cell>
          <cell r="AH138">
            <v>0</v>
          </cell>
          <cell r="AJ138">
            <v>0</v>
          </cell>
        </row>
        <row r="139">
          <cell r="A139" t="str">
            <v>SCI AEP ACTIF 2168BUDGET 2013</v>
          </cell>
          <cell r="B139" t="str">
            <v>SCI AEP ACTIF 2168</v>
          </cell>
          <cell r="C139" t="str">
            <v>BUDGET 2013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G139">
            <v>0</v>
          </cell>
          <cell r="AH139">
            <v>0</v>
          </cell>
          <cell r="AJ139">
            <v>0</v>
          </cell>
        </row>
        <row r="140">
          <cell r="A140" t="str">
            <v>SCI AEP ACTIF 2168BUDGET 2014</v>
          </cell>
          <cell r="B140" t="str">
            <v>SCI AEP ACTIF 2168</v>
          </cell>
          <cell r="C140" t="str">
            <v>BUDGET 2014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G140">
            <v>0</v>
          </cell>
          <cell r="AH140">
            <v>0</v>
          </cell>
          <cell r="AJ140">
            <v>0</v>
          </cell>
        </row>
        <row r="141">
          <cell r="A141" t="str">
            <v>SCI AEP ACTIF 2168BUDGET 2015</v>
          </cell>
          <cell r="B141" t="str">
            <v>SCI AEP ACTIF 2168</v>
          </cell>
          <cell r="C141" t="str">
            <v>BUDGET 2015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G141">
            <v>0</v>
          </cell>
          <cell r="AH141">
            <v>0</v>
          </cell>
          <cell r="AJ141">
            <v>0</v>
          </cell>
        </row>
        <row r="142">
          <cell r="A142" t="str">
            <v>SCI AEP ACTIF 2168BUDGET 2016</v>
          </cell>
          <cell r="B142" t="str">
            <v>SCI AEP ACTIF 2168</v>
          </cell>
          <cell r="C142" t="str">
            <v>BUDGET 2016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G142">
            <v>0</v>
          </cell>
          <cell r="AH142">
            <v>0</v>
          </cell>
          <cell r="AJ142">
            <v>0</v>
          </cell>
        </row>
        <row r="143">
          <cell r="A143" t="str">
            <v>SCI AEP ACTIF 2168BUDGET 2017</v>
          </cell>
          <cell r="B143" t="str">
            <v>SCI AEP ACTIF 2168</v>
          </cell>
          <cell r="C143" t="str">
            <v>BUDGET 2017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G143">
            <v>0</v>
          </cell>
          <cell r="AH143">
            <v>0</v>
          </cell>
          <cell r="AJ143">
            <v>0</v>
          </cell>
        </row>
        <row r="144">
          <cell r="A144" t="str">
            <v>SCI AEP ACTIF 217038717</v>
          </cell>
          <cell r="B144" t="str">
            <v>SCI AEP ACTIF 2170</v>
          </cell>
          <cell r="C144">
            <v>38717</v>
          </cell>
          <cell r="D144">
            <v>197.32646</v>
          </cell>
          <cell r="E144">
            <v>5.1483500000000006</v>
          </cell>
          <cell r="F144">
            <v>5.69848</v>
          </cell>
          <cell r="G144">
            <v>3.21001</v>
          </cell>
          <cell r="H144">
            <v>22.773769999999999</v>
          </cell>
          <cell r="I144">
            <v>0</v>
          </cell>
          <cell r="J144">
            <v>0</v>
          </cell>
          <cell r="K144">
            <v>0</v>
          </cell>
          <cell r="L144">
            <v>5.1068299999999995</v>
          </cell>
          <cell r="M144">
            <v>0.32937</v>
          </cell>
          <cell r="N144">
            <v>0</v>
          </cell>
          <cell r="O144">
            <v>0</v>
          </cell>
          <cell r="P144">
            <v>0</v>
          </cell>
          <cell r="Q144">
            <v>0</v>
          </cell>
          <cell r="R144">
            <v>0</v>
          </cell>
          <cell r="S144">
            <v>2.0099999999999998</v>
          </cell>
          <cell r="T144">
            <v>5.638E-2</v>
          </cell>
          <cell r="U144">
            <v>3.21</v>
          </cell>
          <cell r="V144">
            <v>0</v>
          </cell>
          <cell r="W144">
            <v>0</v>
          </cell>
          <cell r="X144">
            <v>0</v>
          </cell>
          <cell r="Y144">
            <v>34.909109999999998</v>
          </cell>
          <cell r="Z144">
            <v>0</v>
          </cell>
          <cell r="AA144">
            <v>4.0000000000000002E-4</v>
          </cell>
          <cell r="AB144">
            <v>3.18425</v>
          </cell>
          <cell r="AD144">
            <v>0</v>
          </cell>
          <cell r="AE144">
            <v>0</v>
          </cell>
          <cell r="AG144">
            <v>0</v>
          </cell>
          <cell r="AH144">
            <v>0</v>
          </cell>
          <cell r="AJ144">
            <v>0</v>
          </cell>
        </row>
        <row r="145">
          <cell r="A145" t="str">
            <v>SCI AEP ACTIF 217039082</v>
          </cell>
          <cell r="B145" t="str">
            <v>SCI AEP ACTIF 2170</v>
          </cell>
          <cell r="C145">
            <v>39082</v>
          </cell>
          <cell r="D145">
            <v>206.70401999999999</v>
          </cell>
          <cell r="E145">
            <v>0</v>
          </cell>
          <cell r="F145">
            <v>6.63096</v>
          </cell>
          <cell r="G145">
            <v>1.0980000000000001</v>
          </cell>
          <cell r="H145">
            <v>0</v>
          </cell>
          <cell r="I145">
            <v>0</v>
          </cell>
          <cell r="J145">
            <v>0</v>
          </cell>
          <cell r="K145">
            <v>0</v>
          </cell>
          <cell r="L145">
            <v>12.544270000000001</v>
          </cell>
          <cell r="M145">
            <v>9.9199999999999997E-2</v>
          </cell>
          <cell r="N145">
            <v>0</v>
          </cell>
          <cell r="O145">
            <v>6.7661600000000002</v>
          </cell>
          <cell r="P145">
            <v>0</v>
          </cell>
          <cell r="Q145">
            <v>0</v>
          </cell>
          <cell r="R145">
            <v>0</v>
          </cell>
          <cell r="S145">
            <v>1</v>
          </cell>
          <cell r="T145">
            <v>0</v>
          </cell>
          <cell r="U145">
            <v>1.0980000000000001</v>
          </cell>
          <cell r="V145">
            <v>0</v>
          </cell>
          <cell r="W145">
            <v>0</v>
          </cell>
          <cell r="X145">
            <v>0</v>
          </cell>
          <cell r="Y145">
            <v>34.646620000000006</v>
          </cell>
          <cell r="Z145">
            <v>0</v>
          </cell>
          <cell r="AA145">
            <v>0</v>
          </cell>
          <cell r="AB145">
            <v>1.5807599999999999</v>
          </cell>
          <cell r="AD145">
            <v>0</v>
          </cell>
          <cell r="AE145">
            <v>0</v>
          </cell>
          <cell r="AG145">
            <v>0</v>
          </cell>
          <cell r="AH145">
            <v>0</v>
          </cell>
          <cell r="AJ145">
            <v>0</v>
          </cell>
        </row>
        <row r="146">
          <cell r="A146" t="str">
            <v>SCI AEP ACTIF 217039447</v>
          </cell>
          <cell r="B146" t="str">
            <v>SCI AEP ACTIF 2170</v>
          </cell>
          <cell r="C146">
            <v>39447</v>
          </cell>
          <cell r="D146">
            <v>217.59154000000001</v>
          </cell>
          <cell r="E146">
            <v>0</v>
          </cell>
          <cell r="F146">
            <v>4.3208500000000001</v>
          </cell>
          <cell r="G146">
            <v>3.4209999999999998</v>
          </cell>
          <cell r="H146">
            <v>-4.2218900000000001</v>
          </cell>
          <cell r="I146">
            <v>0</v>
          </cell>
          <cell r="J146">
            <v>0</v>
          </cell>
          <cell r="K146">
            <v>0</v>
          </cell>
          <cell r="L146">
            <v>5.3565999999999994</v>
          </cell>
          <cell r="M146">
            <v>9.423999999999999E-2</v>
          </cell>
          <cell r="N146">
            <v>0</v>
          </cell>
          <cell r="O146">
            <v>0</v>
          </cell>
          <cell r="P146">
            <v>0</v>
          </cell>
          <cell r="Q146">
            <v>0</v>
          </cell>
          <cell r="R146">
            <v>0</v>
          </cell>
          <cell r="S146">
            <v>2.7</v>
          </cell>
          <cell r="T146">
            <v>0</v>
          </cell>
          <cell r="U146">
            <v>3.4209999999999998</v>
          </cell>
          <cell r="V146">
            <v>0</v>
          </cell>
          <cell r="W146">
            <v>0</v>
          </cell>
          <cell r="X146">
            <v>0</v>
          </cell>
          <cell r="Y146">
            <v>34.646620000000006</v>
          </cell>
          <cell r="Z146">
            <v>0</v>
          </cell>
          <cell r="AA146">
            <v>0</v>
          </cell>
          <cell r="AB146">
            <v>-0.18475999999999998</v>
          </cell>
          <cell r="AD146">
            <v>0</v>
          </cell>
          <cell r="AE146">
            <v>0</v>
          </cell>
          <cell r="AG146">
            <v>0</v>
          </cell>
          <cell r="AH146">
            <v>0</v>
          </cell>
          <cell r="AJ146">
            <v>0</v>
          </cell>
        </row>
        <row r="147">
          <cell r="A147" t="str">
            <v>SCI AEP ACTIF 2170BUDGET 2007</v>
          </cell>
          <cell r="B147" t="str">
            <v>SCI AEP ACTIF 2170</v>
          </cell>
          <cell r="C147" t="str">
            <v>BUDGET 2007</v>
          </cell>
          <cell r="D147">
            <v>215.94499999999999</v>
          </cell>
          <cell r="E147">
            <v>0</v>
          </cell>
          <cell r="F147">
            <v>3.5510000000000002</v>
          </cell>
          <cell r="G147">
            <v>1.1200000000000001</v>
          </cell>
          <cell r="H147">
            <v>0</v>
          </cell>
          <cell r="I147">
            <v>0</v>
          </cell>
          <cell r="J147">
            <v>0</v>
          </cell>
          <cell r="K147">
            <v>0</v>
          </cell>
          <cell r="L147">
            <v>3.45</v>
          </cell>
          <cell r="M147">
            <v>0.10100000000000001</v>
          </cell>
          <cell r="N147">
            <v>0</v>
          </cell>
          <cell r="O147">
            <v>0</v>
          </cell>
          <cell r="P147">
            <v>0</v>
          </cell>
          <cell r="Q147">
            <v>0</v>
          </cell>
          <cell r="R147">
            <v>0</v>
          </cell>
          <cell r="S147">
            <v>0</v>
          </cell>
          <cell r="T147">
            <v>0</v>
          </cell>
          <cell r="U147">
            <v>0.61499999999999999</v>
          </cell>
          <cell r="V147">
            <v>0</v>
          </cell>
          <cell r="W147">
            <v>0.505</v>
          </cell>
          <cell r="X147">
            <v>0</v>
          </cell>
          <cell r="Y147">
            <v>0</v>
          </cell>
          <cell r="Z147">
            <v>0</v>
          </cell>
          <cell r="AA147">
            <v>0</v>
          </cell>
          <cell r="AB147">
            <v>0</v>
          </cell>
          <cell r="AD147">
            <v>0</v>
          </cell>
          <cell r="AE147">
            <v>0</v>
          </cell>
          <cell r="AG147">
            <v>0</v>
          </cell>
          <cell r="AH147">
            <v>0</v>
          </cell>
          <cell r="AJ147">
            <v>0</v>
          </cell>
        </row>
        <row r="148">
          <cell r="A148" t="str">
            <v>SCI AEP ACTIF 2170BUDGET 2008</v>
          </cell>
          <cell r="B148" t="str">
            <v>SCI AEP ACTIF 2170</v>
          </cell>
          <cell r="C148" t="str">
            <v>BUDGET 2008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D148">
            <v>0</v>
          </cell>
          <cell r="AE148">
            <v>0</v>
          </cell>
          <cell r="AG148">
            <v>0</v>
          </cell>
          <cell r="AH148">
            <v>0</v>
          </cell>
          <cell r="AJ148">
            <v>0</v>
          </cell>
        </row>
        <row r="149">
          <cell r="A149" t="str">
            <v>SCI AEP ACTIF 2170BUDGET 2009</v>
          </cell>
          <cell r="B149" t="str">
            <v>SCI AEP ACTIF 2170</v>
          </cell>
          <cell r="C149" t="str">
            <v>BUDGET 2009</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G149">
            <v>0</v>
          </cell>
          <cell r="AH149">
            <v>0</v>
          </cell>
          <cell r="AJ149">
            <v>0</v>
          </cell>
        </row>
        <row r="150">
          <cell r="A150" t="str">
            <v>SCI AEP ACTIF 2170BUDGET 2010</v>
          </cell>
          <cell r="B150" t="str">
            <v>SCI AEP ACTIF 2170</v>
          </cell>
          <cell r="C150" t="str">
            <v>BUDGET 2010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D150">
            <v>0</v>
          </cell>
          <cell r="AE150">
            <v>0</v>
          </cell>
          <cell r="AG150">
            <v>0</v>
          </cell>
          <cell r="AH150">
            <v>0</v>
          </cell>
          <cell r="AJ150">
            <v>0</v>
          </cell>
        </row>
        <row r="151">
          <cell r="A151" t="str">
            <v>SCI AEP ACTIF 2170BUDGET 2011</v>
          </cell>
          <cell r="B151" t="str">
            <v>SCI AEP ACTIF 2170</v>
          </cell>
          <cell r="C151" t="str">
            <v>BUDGET 2011</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D151">
            <v>0</v>
          </cell>
          <cell r="AE151">
            <v>0</v>
          </cell>
          <cell r="AG151">
            <v>0</v>
          </cell>
          <cell r="AH151">
            <v>0</v>
          </cell>
          <cell r="AJ151">
            <v>0</v>
          </cell>
        </row>
        <row r="152">
          <cell r="A152" t="str">
            <v>SCI AEP ACTIF 2170BUDGET 2012</v>
          </cell>
          <cell r="B152" t="str">
            <v>SCI AEP ACTIF 2170</v>
          </cell>
          <cell r="C152" t="str">
            <v>BUDGET 2012</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D152">
            <v>0</v>
          </cell>
          <cell r="AE152">
            <v>0</v>
          </cell>
          <cell r="AG152">
            <v>0</v>
          </cell>
          <cell r="AH152">
            <v>0</v>
          </cell>
          <cell r="AJ152">
            <v>0</v>
          </cell>
        </row>
        <row r="153">
          <cell r="A153" t="str">
            <v>SCI AEP ACTIF 2170BUDGET 2013</v>
          </cell>
          <cell r="B153" t="str">
            <v>SCI AEP ACTIF 2170</v>
          </cell>
          <cell r="C153" t="str">
            <v>BUDGET 2013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D153">
            <v>0</v>
          </cell>
          <cell r="AE153">
            <v>0</v>
          </cell>
          <cell r="AG153">
            <v>0</v>
          </cell>
          <cell r="AH153">
            <v>0</v>
          </cell>
          <cell r="AJ153">
            <v>0</v>
          </cell>
        </row>
        <row r="154">
          <cell r="A154" t="str">
            <v>SCI AEP ACTIF 2170BUDGET 2014</v>
          </cell>
          <cell r="B154" t="str">
            <v>SCI AEP ACTIF 2170</v>
          </cell>
          <cell r="C154" t="str">
            <v>BUDGET 2014</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G154">
            <v>0</v>
          </cell>
          <cell r="AH154">
            <v>0</v>
          </cell>
          <cell r="AJ154">
            <v>0</v>
          </cell>
        </row>
        <row r="155">
          <cell r="A155" t="str">
            <v>SCI AEP ACTIF 2170BUDGET 2015</v>
          </cell>
          <cell r="B155" t="str">
            <v>SCI AEP ACTIF 2170</v>
          </cell>
          <cell r="C155" t="str">
            <v>BUDGET 2015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G155">
            <v>0</v>
          </cell>
          <cell r="AH155">
            <v>0</v>
          </cell>
          <cell r="AJ155">
            <v>0</v>
          </cell>
        </row>
        <row r="156">
          <cell r="A156" t="str">
            <v>SCI AEP ACTIF 2170BUDGET 2016</v>
          </cell>
          <cell r="B156" t="str">
            <v>SCI AEP ACTIF 2170</v>
          </cell>
          <cell r="C156" t="str">
            <v>BUDGET 2016</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D156">
            <v>0</v>
          </cell>
          <cell r="AE156">
            <v>0</v>
          </cell>
          <cell r="AG156">
            <v>0</v>
          </cell>
          <cell r="AH156">
            <v>0</v>
          </cell>
          <cell r="AJ156">
            <v>0</v>
          </cell>
        </row>
        <row r="157">
          <cell r="A157" t="str">
            <v>SCI AEP ACTIF 2170BUDGET 2017</v>
          </cell>
          <cell r="B157" t="str">
            <v>SCI AEP ACTIF 2170</v>
          </cell>
          <cell r="C157" t="str">
            <v>BUDGET 2017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G157">
            <v>0</v>
          </cell>
          <cell r="AH157">
            <v>0</v>
          </cell>
          <cell r="AJ157">
            <v>0</v>
          </cell>
        </row>
        <row r="158">
          <cell r="A158" t="str">
            <v>SCI AEP ACTIF 217138717</v>
          </cell>
          <cell r="B158" t="str">
            <v>SCI AEP ACTIF 2171</v>
          </cell>
          <cell r="C158">
            <v>38717</v>
          </cell>
          <cell r="D158">
            <v>379.19715000000002</v>
          </cell>
          <cell r="E158">
            <v>9.4799299999999995</v>
          </cell>
          <cell r="F158">
            <v>211.10576</v>
          </cell>
          <cell r="G158">
            <v>79.977999999999994</v>
          </cell>
          <cell r="H158">
            <v>30.85568</v>
          </cell>
          <cell r="I158">
            <v>0</v>
          </cell>
          <cell r="J158">
            <v>0</v>
          </cell>
          <cell r="K158">
            <v>0</v>
          </cell>
          <cell r="L158">
            <v>164.75515999999996</v>
          </cell>
          <cell r="M158">
            <v>2.1596100000000003</v>
          </cell>
          <cell r="N158">
            <v>0</v>
          </cell>
          <cell r="O158">
            <v>0</v>
          </cell>
          <cell r="P158">
            <v>0</v>
          </cell>
          <cell r="Q158">
            <v>0</v>
          </cell>
          <cell r="R158">
            <v>0</v>
          </cell>
          <cell r="S158">
            <v>0.36959000000000003</v>
          </cell>
          <cell r="T158">
            <v>10.03332</v>
          </cell>
          <cell r="U158">
            <v>61.603999999999999</v>
          </cell>
          <cell r="V158">
            <v>18.373999999999999</v>
          </cell>
          <cell r="W158">
            <v>0</v>
          </cell>
          <cell r="X158">
            <v>0</v>
          </cell>
          <cell r="Y158">
            <v>251.66446999999999</v>
          </cell>
          <cell r="Z158">
            <v>0</v>
          </cell>
          <cell r="AA158">
            <v>-1E-3</v>
          </cell>
          <cell r="AB158">
            <v>54.488849999999999</v>
          </cell>
          <cell r="AD158">
            <v>0</v>
          </cell>
          <cell r="AE158">
            <v>0</v>
          </cell>
          <cell r="AG158">
            <v>0</v>
          </cell>
          <cell r="AH158">
            <v>0</v>
          </cell>
          <cell r="AJ158">
            <v>0</v>
          </cell>
        </row>
        <row r="159">
          <cell r="A159" t="str">
            <v>SCI AEP ACTIF 217139082</v>
          </cell>
          <cell r="B159" t="str">
            <v>SCI AEP ACTIF 2171</v>
          </cell>
          <cell r="C159">
            <v>39082</v>
          </cell>
          <cell r="D159">
            <v>207.82464999999999</v>
          </cell>
          <cell r="E159">
            <v>1E-4</v>
          </cell>
          <cell r="F159">
            <v>180.30384000000001</v>
          </cell>
          <cell r="G159">
            <v>3.6912899999999973</v>
          </cell>
          <cell r="H159">
            <v>-21.87435</v>
          </cell>
          <cell r="I159">
            <v>0</v>
          </cell>
          <cell r="J159">
            <v>0</v>
          </cell>
          <cell r="K159">
            <v>0</v>
          </cell>
          <cell r="L159">
            <v>279.01991999999996</v>
          </cell>
          <cell r="M159">
            <v>25.667330000000003</v>
          </cell>
          <cell r="N159">
            <v>44.387999999999998</v>
          </cell>
          <cell r="O159">
            <v>6.3222100000000001</v>
          </cell>
          <cell r="P159">
            <v>0</v>
          </cell>
          <cell r="Q159">
            <v>0</v>
          </cell>
          <cell r="R159">
            <v>0</v>
          </cell>
          <cell r="S159">
            <v>22.715190000000003</v>
          </cell>
          <cell r="T159">
            <v>123.00879</v>
          </cell>
          <cell r="U159">
            <v>60.777999999999992</v>
          </cell>
          <cell r="V159">
            <v>18.373999999999999</v>
          </cell>
          <cell r="W159">
            <v>0</v>
          </cell>
          <cell r="X159">
            <v>0</v>
          </cell>
          <cell r="Y159">
            <v>258.54894000000002</v>
          </cell>
          <cell r="Z159">
            <v>93.231160000000003</v>
          </cell>
          <cell r="AA159">
            <v>0</v>
          </cell>
          <cell r="AB159">
            <v>896.20864000000006</v>
          </cell>
          <cell r="AD159">
            <v>0</v>
          </cell>
          <cell r="AE159">
            <v>0</v>
          </cell>
          <cell r="AG159">
            <v>0</v>
          </cell>
          <cell r="AH159">
            <v>361.06096000000002</v>
          </cell>
          <cell r="AJ159">
            <v>0</v>
          </cell>
        </row>
        <row r="160">
          <cell r="A160" t="str">
            <v>SCI AEP ACTIF 217139447</v>
          </cell>
          <cell r="B160" t="str">
            <v>SCI AEP ACTIF 2171</v>
          </cell>
          <cell r="C160">
            <v>39447</v>
          </cell>
          <cell r="D160">
            <v>544.55911000000003</v>
          </cell>
          <cell r="E160">
            <v>1.0000000000000001E-5</v>
          </cell>
          <cell r="F160">
            <v>215.92296999999999</v>
          </cell>
          <cell r="G160">
            <v>83.906999999999996</v>
          </cell>
          <cell r="H160">
            <v>-12.19098</v>
          </cell>
          <cell r="I160">
            <v>0</v>
          </cell>
          <cell r="J160">
            <v>0</v>
          </cell>
          <cell r="K160">
            <v>0</v>
          </cell>
          <cell r="L160">
            <v>234.24079999999998</v>
          </cell>
          <cell r="M160">
            <v>6.6315</v>
          </cell>
          <cell r="N160">
            <v>0</v>
          </cell>
          <cell r="O160">
            <v>0</v>
          </cell>
          <cell r="P160">
            <v>0</v>
          </cell>
          <cell r="Q160">
            <v>0</v>
          </cell>
          <cell r="R160">
            <v>0</v>
          </cell>
          <cell r="S160">
            <v>5.0365000000000002</v>
          </cell>
          <cell r="T160">
            <v>-12.331719999999999</v>
          </cell>
          <cell r="U160">
            <v>65.533000000000001</v>
          </cell>
          <cell r="V160">
            <v>18.373999999999999</v>
          </cell>
          <cell r="W160">
            <v>0</v>
          </cell>
          <cell r="X160">
            <v>0</v>
          </cell>
          <cell r="Y160">
            <v>289.59415999999999</v>
          </cell>
          <cell r="Z160">
            <v>55.865169999999999</v>
          </cell>
          <cell r="AA160">
            <v>0</v>
          </cell>
          <cell r="AB160">
            <v>52.302500000000002</v>
          </cell>
          <cell r="AD160">
            <v>0</v>
          </cell>
          <cell r="AE160">
            <v>0</v>
          </cell>
          <cell r="AG160">
            <v>0</v>
          </cell>
          <cell r="AH160">
            <v>0</v>
          </cell>
          <cell r="AJ160">
            <v>0</v>
          </cell>
        </row>
        <row r="161">
          <cell r="A161" t="str">
            <v>SCI AEP ACTIF 2171BUDGET 2007</v>
          </cell>
          <cell r="B161" t="str">
            <v>SCI AEP ACTIF 2171</v>
          </cell>
          <cell r="C161" t="str">
            <v>BUDGET 2007</v>
          </cell>
          <cell r="D161">
            <v>534.62900000000002</v>
          </cell>
          <cell r="E161">
            <v>0</v>
          </cell>
          <cell r="F161">
            <v>281.779</v>
          </cell>
          <cell r="G161">
            <v>55.5</v>
          </cell>
          <cell r="H161">
            <v>0</v>
          </cell>
          <cell r="I161">
            <v>0</v>
          </cell>
          <cell r="J161">
            <v>0</v>
          </cell>
          <cell r="K161">
            <v>0</v>
          </cell>
          <cell r="L161">
            <v>256.57</v>
          </cell>
          <cell r="M161">
            <v>0.66300000000000003</v>
          </cell>
          <cell r="N161">
            <v>1.9590000000000001</v>
          </cell>
          <cell r="O161">
            <v>0</v>
          </cell>
          <cell r="P161">
            <v>0</v>
          </cell>
          <cell r="Q161">
            <v>0</v>
          </cell>
          <cell r="R161">
            <v>0</v>
          </cell>
          <cell r="S161">
            <v>0</v>
          </cell>
          <cell r="T161">
            <v>0</v>
          </cell>
          <cell r="U161">
            <v>37.125999999999998</v>
          </cell>
          <cell r="V161">
            <v>18.373999999999999</v>
          </cell>
          <cell r="W161">
            <v>0</v>
          </cell>
          <cell r="X161">
            <v>0</v>
          </cell>
          <cell r="Y161">
            <v>0</v>
          </cell>
          <cell r="Z161">
            <v>0</v>
          </cell>
          <cell r="AA161">
            <v>0</v>
          </cell>
          <cell r="AB161">
            <v>117.2</v>
          </cell>
          <cell r="AD161">
            <v>0</v>
          </cell>
          <cell r="AE161">
            <v>0</v>
          </cell>
          <cell r="AG161">
            <v>0</v>
          </cell>
          <cell r="AH161">
            <v>0</v>
          </cell>
          <cell r="AJ161">
            <v>0</v>
          </cell>
        </row>
        <row r="162">
          <cell r="A162" t="str">
            <v>SCI AEP ACTIF 2171BUDGET 2008</v>
          </cell>
          <cell r="B162" t="str">
            <v>SCI AEP ACTIF 2171</v>
          </cell>
          <cell r="C162" t="str">
            <v>BUDGET 2008</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D162">
            <v>0</v>
          </cell>
          <cell r="AE162">
            <v>0</v>
          </cell>
          <cell r="AG162">
            <v>0</v>
          </cell>
          <cell r="AH162">
            <v>0</v>
          </cell>
          <cell r="AJ162">
            <v>0</v>
          </cell>
        </row>
        <row r="163">
          <cell r="A163" t="str">
            <v>SCI AEP ACTIF 2171BUDGET 2009</v>
          </cell>
          <cell r="B163" t="str">
            <v>SCI AEP ACTIF 2171</v>
          </cell>
          <cell r="C163" t="str">
            <v>BUDGET 2009</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D163">
            <v>0</v>
          </cell>
          <cell r="AE163">
            <v>0</v>
          </cell>
          <cell r="AG163">
            <v>0</v>
          </cell>
          <cell r="AH163">
            <v>0</v>
          </cell>
          <cell r="AJ163">
            <v>0</v>
          </cell>
        </row>
        <row r="164">
          <cell r="A164" t="str">
            <v>SCI AEP ACTIF 2171BUDGET 2010</v>
          </cell>
          <cell r="B164" t="str">
            <v>SCI AEP ACTIF 2171</v>
          </cell>
          <cell r="C164" t="str">
            <v>BUDGET 2010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D164">
            <v>0</v>
          </cell>
          <cell r="AE164">
            <v>0</v>
          </cell>
          <cell r="AG164">
            <v>0</v>
          </cell>
          <cell r="AH164">
            <v>0</v>
          </cell>
          <cell r="AJ164">
            <v>0</v>
          </cell>
        </row>
        <row r="165">
          <cell r="A165" t="str">
            <v>SCI AEP ACTIF 2171BUDGET 2011</v>
          </cell>
          <cell r="B165" t="str">
            <v>SCI AEP ACTIF 2171</v>
          </cell>
          <cell r="C165" t="str">
            <v>BUDGET 2011</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D165">
            <v>0</v>
          </cell>
          <cell r="AE165">
            <v>0</v>
          </cell>
          <cell r="AG165">
            <v>0</v>
          </cell>
          <cell r="AH165">
            <v>0</v>
          </cell>
          <cell r="AJ165">
            <v>0</v>
          </cell>
        </row>
        <row r="166">
          <cell r="A166" t="str">
            <v>SCI AEP ACTIF 2171BUDGET 2012</v>
          </cell>
          <cell r="B166" t="str">
            <v>SCI AEP ACTIF 2171</v>
          </cell>
          <cell r="C166" t="str">
            <v>BUDGET 2012</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D166">
            <v>0</v>
          </cell>
          <cell r="AE166">
            <v>0</v>
          </cell>
          <cell r="AG166">
            <v>0</v>
          </cell>
          <cell r="AH166">
            <v>0</v>
          </cell>
          <cell r="AJ166">
            <v>0</v>
          </cell>
        </row>
        <row r="167">
          <cell r="A167" t="str">
            <v>SCI AEP ACTIF 2171BUDGET 2013</v>
          </cell>
          <cell r="B167" t="str">
            <v>SCI AEP ACTIF 2171</v>
          </cell>
          <cell r="C167" t="str">
            <v>BUDGET 2013</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D167">
            <v>0</v>
          </cell>
          <cell r="AE167">
            <v>0</v>
          </cell>
          <cell r="AG167">
            <v>0</v>
          </cell>
          <cell r="AH167">
            <v>0</v>
          </cell>
          <cell r="AJ167">
            <v>0</v>
          </cell>
        </row>
        <row r="168">
          <cell r="A168" t="str">
            <v>SCI AEP ACTIF 2171BUDGET 2014</v>
          </cell>
          <cell r="B168" t="str">
            <v>SCI AEP ACTIF 2171</v>
          </cell>
          <cell r="C168" t="str">
            <v>BUDGET 2014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D168">
            <v>0</v>
          </cell>
          <cell r="AE168">
            <v>0</v>
          </cell>
          <cell r="AG168">
            <v>0</v>
          </cell>
          <cell r="AH168">
            <v>0</v>
          </cell>
          <cell r="AJ168">
            <v>0</v>
          </cell>
        </row>
        <row r="169">
          <cell r="A169" t="str">
            <v>SCI AEP ACTIF 2171BUDGET 2015</v>
          </cell>
          <cell r="B169" t="str">
            <v>SCI AEP ACTIF 2171</v>
          </cell>
          <cell r="C169" t="str">
            <v>BUDGET 2015</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D169">
            <v>0</v>
          </cell>
          <cell r="AE169">
            <v>0</v>
          </cell>
          <cell r="AG169">
            <v>0</v>
          </cell>
          <cell r="AH169">
            <v>0</v>
          </cell>
          <cell r="AJ169">
            <v>0</v>
          </cell>
        </row>
        <row r="170">
          <cell r="A170" t="str">
            <v>SCI AEP ACTIF 2171BUDGET 2016</v>
          </cell>
          <cell r="B170" t="str">
            <v>SCI AEP ACTIF 2171</v>
          </cell>
          <cell r="C170" t="str">
            <v>BUDGET 2016</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D170">
            <v>0</v>
          </cell>
          <cell r="AE170">
            <v>0</v>
          </cell>
          <cell r="AG170">
            <v>0</v>
          </cell>
          <cell r="AH170">
            <v>0</v>
          </cell>
          <cell r="AJ170">
            <v>0</v>
          </cell>
        </row>
        <row r="171">
          <cell r="A171" t="str">
            <v>SCI AEP ACTIF 2171BUDGET 2017</v>
          </cell>
          <cell r="B171" t="str">
            <v>SCI AEP ACTIF 2171</v>
          </cell>
          <cell r="C171" t="str">
            <v>BUDGET 2017</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D171">
            <v>0</v>
          </cell>
          <cell r="AE171">
            <v>0</v>
          </cell>
          <cell r="AG171">
            <v>0</v>
          </cell>
          <cell r="AH171">
            <v>0</v>
          </cell>
          <cell r="AJ171">
            <v>0</v>
          </cell>
        </row>
        <row r="172">
          <cell r="A172" t="str">
            <v>SCI AEP ACTIF 217238717</v>
          </cell>
          <cell r="B172" t="str">
            <v>SCI AEP ACTIF 2172</v>
          </cell>
          <cell r="C172">
            <v>38717</v>
          </cell>
          <cell r="D172">
            <v>259.03888000000001</v>
          </cell>
          <cell r="E172">
            <v>0</v>
          </cell>
          <cell r="F172">
            <v>38.755720000000004</v>
          </cell>
          <cell r="G172">
            <v>12.090999999999999</v>
          </cell>
          <cell r="H172">
            <v>13.23434</v>
          </cell>
          <cell r="I172">
            <v>0</v>
          </cell>
          <cell r="J172">
            <v>0</v>
          </cell>
          <cell r="K172">
            <v>0</v>
          </cell>
          <cell r="L172">
            <v>36.104519999999994</v>
          </cell>
          <cell r="M172">
            <v>1.6934200000000001</v>
          </cell>
          <cell r="N172">
            <v>0</v>
          </cell>
          <cell r="O172">
            <v>0</v>
          </cell>
          <cell r="P172">
            <v>0</v>
          </cell>
          <cell r="Q172">
            <v>0</v>
          </cell>
          <cell r="R172">
            <v>0</v>
          </cell>
          <cell r="S172">
            <v>1.5</v>
          </cell>
          <cell r="T172">
            <v>0</v>
          </cell>
          <cell r="U172">
            <v>12.090999999999999</v>
          </cell>
          <cell r="V172">
            <v>0</v>
          </cell>
          <cell r="W172">
            <v>0</v>
          </cell>
          <cell r="X172">
            <v>0</v>
          </cell>
          <cell r="Y172">
            <v>64.377089999999995</v>
          </cell>
          <cell r="Z172">
            <v>0</v>
          </cell>
          <cell r="AA172">
            <v>0</v>
          </cell>
          <cell r="AB172">
            <v>0.95777999999999996</v>
          </cell>
          <cell r="AD172">
            <v>0</v>
          </cell>
          <cell r="AE172">
            <v>0</v>
          </cell>
          <cell r="AG172">
            <v>0</v>
          </cell>
          <cell r="AH172">
            <v>0</v>
          </cell>
          <cell r="AJ172">
            <v>0</v>
          </cell>
        </row>
        <row r="173">
          <cell r="A173" t="str">
            <v>SCI AEP ACTIF 217239082</v>
          </cell>
          <cell r="B173" t="str">
            <v>SCI AEP ACTIF 2172</v>
          </cell>
          <cell r="C173">
            <v>39082</v>
          </cell>
          <cell r="D173">
            <v>260.87895000000003</v>
          </cell>
          <cell r="E173">
            <v>0</v>
          </cell>
          <cell r="F173">
            <v>37.963140000000003</v>
          </cell>
          <cell r="G173">
            <v>12.484999999999999</v>
          </cell>
          <cell r="H173">
            <v>-5.7434899999999995</v>
          </cell>
          <cell r="I173">
            <v>0</v>
          </cell>
          <cell r="J173">
            <v>0</v>
          </cell>
          <cell r="K173">
            <v>0</v>
          </cell>
          <cell r="L173">
            <v>33.153860000000002</v>
          </cell>
          <cell r="M173">
            <v>0.51</v>
          </cell>
          <cell r="N173">
            <v>0</v>
          </cell>
          <cell r="O173">
            <v>8.6090099999999996</v>
          </cell>
          <cell r="P173">
            <v>0</v>
          </cell>
          <cell r="Q173">
            <v>0</v>
          </cell>
          <cell r="R173">
            <v>0</v>
          </cell>
          <cell r="S173">
            <v>1</v>
          </cell>
          <cell r="T173">
            <v>0</v>
          </cell>
          <cell r="U173">
            <v>12.484999999999999</v>
          </cell>
          <cell r="V173">
            <v>0</v>
          </cell>
          <cell r="W173">
            <v>0</v>
          </cell>
          <cell r="X173">
            <v>0</v>
          </cell>
          <cell r="Y173">
            <v>64.377089999999995</v>
          </cell>
          <cell r="Z173">
            <v>0</v>
          </cell>
          <cell r="AA173">
            <v>0</v>
          </cell>
          <cell r="AB173">
            <v>1.4643199999999998</v>
          </cell>
          <cell r="AD173">
            <v>0</v>
          </cell>
          <cell r="AE173">
            <v>0</v>
          </cell>
          <cell r="AG173">
            <v>0</v>
          </cell>
          <cell r="AH173">
            <v>0</v>
          </cell>
          <cell r="AJ173">
            <v>0</v>
          </cell>
        </row>
        <row r="174">
          <cell r="A174" t="str">
            <v>SCI AEP ACTIF 217239447</v>
          </cell>
          <cell r="B174" t="str">
            <v>SCI AEP ACTIF 2172</v>
          </cell>
          <cell r="C174">
            <v>39447</v>
          </cell>
          <cell r="D174">
            <v>279.27949999999998</v>
          </cell>
          <cell r="E174">
            <v>0</v>
          </cell>
          <cell r="F174">
            <v>37.936779999999999</v>
          </cell>
          <cell r="G174">
            <v>12.861000000000001</v>
          </cell>
          <cell r="H174">
            <v>-8.9337700000000009</v>
          </cell>
          <cell r="I174">
            <v>0</v>
          </cell>
          <cell r="J174">
            <v>0</v>
          </cell>
          <cell r="K174">
            <v>0</v>
          </cell>
          <cell r="L174">
            <v>29.380310000000005</v>
          </cell>
          <cell r="M174">
            <v>0.48449999999999999</v>
          </cell>
          <cell r="N174">
            <v>0</v>
          </cell>
          <cell r="O174">
            <v>0</v>
          </cell>
          <cell r="P174">
            <v>0</v>
          </cell>
          <cell r="Q174">
            <v>0</v>
          </cell>
          <cell r="R174">
            <v>0</v>
          </cell>
          <cell r="S174">
            <v>2.7</v>
          </cell>
          <cell r="T174">
            <v>0</v>
          </cell>
          <cell r="U174">
            <v>12.861000000000001</v>
          </cell>
          <cell r="V174">
            <v>0</v>
          </cell>
          <cell r="W174">
            <v>0</v>
          </cell>
          <cell r="X174">
            <v>0</v>
          </cell>
          <cell r="Y174">
            <v>64.377089999999995</v>
          </cell>
          <cell r="Z174">
            <v>0</v>
          </cell>
          <cell r="AA174">
            <v>0</v>
          </cell>
          <cell r="AB174">
            <v>28.137810000000002</v>
          </cell>
          <cell r="AD174">
            <v>0</v>
          </cell>
          <cell r="AE174">
            <v>0</v>
          </cell>
          <cell r="AG174">
            <v>0</v>
          </cell>
          <cell r="AH174">
            <v>0</v>
          </cell>
          <cell r="AJ174">
            <v>0</v>
          </cell>
        </row>
        <row r="175">
          <cell r="A175" t="str">
            <v>SCI AEP ACTIF 2172BUDGET 2007</v>
          </cell>
          <cell r="B175" t="str">
            <v>SCI AEP ACTIF 2172</v>
          </cell>
          <cell r="C175" t="str">
            <v>BUDGET 2007</v>
          </cell>
          <cell r="D175">
            <v>279.279</v>
          </cell>
          <cell r="E175">
            <v>0</v>
          </cell>
          <cell r="F175">
            <v>32.014000000000003</v>
          </cell>
          <cell r="G175">
            <v>12.734999999999999</v>
          </cell>
          <cell r="H175">
            <v>0</v>
          </cell>
          <cell r="I175">
            <v>0</v>
          </cell>
          <cell r="J175">
            <v>0</v>
          </cell>
          <cell r="K175">
            <v>0</v>
          </cell>
          <cell r="L175">
            <v>31.494</v>
          </cell>
          <cell r="M175">
            <v>0.52</v>
          </cell>
          <cell r="N175">
            <v>0</v>
          </cell>
          <cell r="O175">
            <v>0</v>
          </cell>
          <cell r="P175">
            <v>0</v>
          </cell>
          <cell r="Q175">
            <v>0</v>
          </cell>
          <cell r="R175">
            <v>0</v>
          </cell>
          <cell r="S175">
            <v>0</v>
          </cell>
          <cell r="T175">
            <v>0</v>
          </cell>
          <cell r="U175">
            <v>6.9930000000000003</v>
          </cell>
          <cell r="V175">
            <v>0</v>
          </cell>
          <cell r="W175">
            <v>5.742</v>
          </cell>
          <cell r="X175">
            <v>0</v>
          </cell>
          <cell r="Y175">
            <v>0</v>
          </cell>
          <cell r="Z175">
            <v>0</v>
          </cell>
          <cell r="AA175">
            <v>0</v>
          </cell>
          <cell r="AB175">
            <v>0</v>
          </cell>
          <cell r="AD175">
            <v>0</v>
          </cell>
          <cell r="AE175">
            <v>0</v>
          </cell>
          <cell r="AG175">
            <v>0</v>
          </cell>
          <cell r="AH175">
            <v>0</v>
          </cell>
          <cell r="AJ175">
            <v>0</v>
          </cell>
        </row>
        <row r="176">
          <cell r="A176" t="str">
            <v>SCI AEP ACTIF 2172BUDGET 2008</v>
          </cell>
          <cell r="B176" t="str">
            <v>SCI AEP ACTIF 2172</v>
          </cell>
          <cell r="C176" t="str">
            <v>BUDGET 2008</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G176">
            <v>0</v>
          </cell>
          <cell r="AH176">
            <v>0</v>
          </cell>
          <cell r="AJ176">
            <v>0</v>
          </cell>
        </row>
        <row r="177">
          <cell r="A177" t="str">
            <v>SCI AEP ACTIF 2172BUDGET 2009</v>
          </cell>
          <cell r="B177" t="str">
            <v>SCI AEP ACTIF 2172</v>
          </cell>
          <cell r="C177" t="str">
            <v>BUDGET 2009</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D177">
            <v>0</v>
          </cell>
          <cell r="AE177">
            <v>0</v>
          </cell>
          <cell r="AG177">
            <v>0</v>
          </cell>
          <cell r="AH177">
            <v>0</v>
          </cell>
          <cell r="AJ177">
            <v>0</v>
          </cell>
        </row>
        <row r="178">
          <cell r="A178" t="str">
            <v>SCI AEP ACTIF 2172BUDGET 2010</v>
          </cell>
          <cell r="B178" t="str">
            <v>SCI AEP ACTIF 2172</v>
          </cell>
          <cell r="C178" t="str">
            <v>BUDGET 2010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D178">
            <v>0</v>
          </cell>
          <cell r="AE178">
            <v>0</v>
          </cell>
          <cell r="AG178">
            <v>0</v>
          </cell>
          <cell r="AH178">
            <v>0</v>
          </cell>
          <cell r="AJ178">
            <v>0</v>
          </cell>
        </row>
        <row r="179">
          <cell r="A179" t="str">
            <v>SCI AEP ACTIF 2172BUDGET 2011</v>
          </cell>
          <cell r="B179" t="str">
            <v>SCI AEP ACTIF 2172</v>
          </cell>
          <cell r="C179" t="str">
            <v>BUDGET 2011</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G179">
            <v>0</v>
          </cell>
          <cell r="AH179">
            <v>0</v>
          </cell>
          <cell r="AJ179">
            <v>0</v>
          </cell>
        </row>
        <row r="180">
          <cell r="A180" t="str">
            <v>SCI AEP ACTIF 2172BUDGET 2012</v>
          </cell>
          <cell r="B180" t="str">
            <v>SCI AEP ACTIF 2172</v>
          </cell>
          <cell r="C180" t="str">
            <v>BUDGET 2012</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G180">
            <v>0</v>
          </cell>
          <cell r="AH180">
            <v>0</v>
          </cell>
          <cell r="AJ180">
            <v>0</v>
          </cell>
        </row>
        <row r="181">
          <cell r="A181" t="str">
            <v>SCI AEP ACTIF 2172BUDGET 2013</v>
          </cell>
          <cell r="B181" t="str">
            <v>SCI AEP ACTIF 2172</v>
          </cell>
          <cell r="C181" t="str">
            <v>BUDGET 2013</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G181">
            <v>0</v>
          </cell>
          <cell r="AH181">
            <v>0</v>
          </cell>
          <cell r="AJ181">
            <v>0</v>
          </cell>
        </row>
        <row r="182">
          <cell r="A182" t="str">
            <v>SCI AEP ACTIF 2172BUDGET 2014</v>
          </cell>
          <cell r="B182" t="str">
            <v>SCI AEP ACTIF 2172</v>
          </cell>
          <cell r="C182" t="str">
            <v>BUDGET 2014</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G182">
            <v>0</v>
          </cell>
          <cell r="AH182">
            <v>0</v>
          </cell>
          <cell r="AJ182">
            <v>0</v>
          </cell>
        </row>
        <row r="183">
          <cell r="A183" t="str">
            <v>SCI AEP ACTIF 2172BUDGET 2015</v>
          </cell>
          <cell r="B183" t="str">
            <v>SCI AEP ACTIF 2172</v>
          </cell>
          <cell r="C183" t="str">
            <v>BUDGET 2015</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D183">
            <v>0</v>
          </cell>
          <cell r="AE183">
            <v>0</v>
          </cell>
          <cell r="AG183">
            <v>0</v>
          </cell>
          <cell r="AH183">
            <v>0</v>
          </cell>
          <cell r="AJ183">
            <v>0</v>
          </cell>
        </row>
        <row r="184">
          <cell r="A184" t="str">
            <v>SCI AEP ACTIF 2172BUDGET 2016</v>
          </cell>
          <cell r="B184" t="str">
            <v>SCI AEP ACTIF 2172</v>
          </cell>
          <cell r="C184" t="str">
            <v>BUDGET 2016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G184">
            <v>0</v>
          </cell>
          <cell r="AH184">
            <v>0</v>
          </cell>
          <cell r="AJ184">
            <v>0</v>
          </cell>
        </row>
        <row r="185">
          <cell r="A185" t="str">
            <v>SCI AEP ACTIF 2172BUDGET 2017</v>
          </cell>
          <cell r="B185" t="str">
            <v>SCI AEP ACTIF 2172</v>
          </cell>
          <cell r="C185" t="str">
            <v>BUDGET 2017</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G185">
            <v>0</v>
          </cell>
          <cell r="AH185">
            <v>0</v>
          </cell>
          <cell r="AJ185">
            <v>0</v>
          </cell>
        </row>
        <row r="186">
          <cell r="A186" t="str">
            <v>SCI AEP ACTIF 217338717</v>
          </cell>
          <cell r="B186" t="str">
            <v>SCI AEP ACTIF 2173</v>
          </cell>
          <cell r="C186">
            <v>38717</v>
          </cell>
          <cell r="D186">
            <v>88.219880000000003</v>
          </cell>
          <cell r="E186">
            <v>0</v>
          </cell>
          <cell r="F186">
            <v>17.686070000000001</v>
          </cell>
          <cell r="G186">
            <v>6.9272499999999999</v>
          </cell>
          <cell r="H186">
            <v>-6.7194700000000003</v>
          </cell>
          <cell r="I186">
            <v>0</v>
          </cell>
          <cell r="J186">
            <v>0</v>
          </cell>
          <cell r="K186">
            <v>0</v>
          </cell>
          <cell r="L186">
            <v>18.171979999999998</v>
          </cell>
          <cell r="M186">
            <v>1.0001100000000001</v>
          </cell>
          <cell r="N186">
            <v>0</v>
          </cell>
          <cell r="O186">
            <v>0</v>
          </cell>
          <cell r="P186">
            <v>0</v>
          </cell>
          <cell r="Q186">
            <v>0</v>
          </cell>
          <cell r="R186">
            <v>0</v>
          </cell>
          <cell r="S186">
            <v>1.5</v>
          </cell>
          <cell r="T186">
            <v>0</v>
          </cell>
          <cell r="U186">
            <v>8.6989999999999998</v>
          </cell>
          <cell r="V186">
            <v>0</v>
          </cell>
          <cell r="W186">
            <v>0</v>
          </cell>
          <cell r="X186">
            <v>0</v>
          </cell>
          <cell r="Y186">
            <v>20.527570000000001</v>
          </cell>
          <cell r="Z186">
            <v>0</v>
          </cell>
          <cell r="AA186">
            <v>0</v>
          </cell>
          <cell r="AB186">
            <v>0.72442999999999991</v>
          </cell>
          <cell r="AD186">
            <v>0</v>
          </cell>
          <cell r="AE186">
            <v>0</v>
          </cell>
          <cell r="AG186">
            <v>0</v>
          </cell>
          <cell r="AH186">
            <v>0</v>
          </cell>
          <cell r="AJ186">
            <v>0</v>
          </cell>
        </row>
        <row r="187">
          <cell r="A187" t="str">
            <v>SCI AEP ACTIF 217339082</v>
          </cell>
          <cell r="B187" t="str">
            <v>SCI AEP ACTIF 2173</v>
          </cell>
          <cell r="C187">
            <v>39082</v>
          </cell>
          <cell r="D187">
            <v>88.846519999999998</v>
          </cell>
          <cell r="E187">
            <v>0</v>
          </cell>
          <cell r="F187">
            <v>16.845479999999998</v>
          </cell>
          <cell r="G187">
            <v>3.6560000000000001</v>
          </cell>
          <cell r="H187">
            <v>0</v>
          </cell>
          <cell r="I187">
            <v>0</v>
          </cell>
          <cell r="J187">
            <v>0</v>
          </cell>
          <cell r="K187">
            <v>0</v>
          </cell>
          <cell r="L187">
            <v>15.270390000000001</v>
          </cell>
          <cell r="M187">
            <v>0.30119999999999997</v>
          </cell>
          <cell r="N187">
            <v>0</v>
          </cell>
          <cell r="O187">
            <v>2.9319299999999999</v>
          </cell>
          <cell r="P187">
            <v>0</v>
          </cell>
          <cell r="Q187">
            <v>0</v>
          </cell>
          <cell r="R187">
            <v>0</v>
          </cell>
          <cell r="S187">
            <v>1</v>
          </cell>
          <cell r="T187">
            <v>0</v>
          </cell>
          <cell r="U187">
            <v>8.9849999999999994</v>
          </cell>
          <cell r="V187">
            <v>0</v>
          </cell>
          <cell r="W187">
            <v>0</v>
          </cell>
          <cell r="X187">
            <v>0</v>
          </cell>
          <cell r="Y187">
            <v>20.527570000000001</v>
          </cell>
          <cell r="Z187">
            <v>0</v>
          </cell>
          <cell r="AA187">
            <v>0</v>
          </cell>
          <cell r="AB187">
            <v>0.37541000000000002</v>
          </cell>
          <cell r="AD187">
            <v>0</v>
          </cell>
          <cell r="AE187">
            <v>0</v>
          </cell>
          <cell r="AG187">
            <v>0</v>
          </cell>
          <cell r="AH187">
            <v>0</v>
          </cell>
          <cell r="AJ187">
            <v>0</v>
          </cell>
        </row>
        <row r="188">
          <cell r="A188" t="str">
            <v>SCI AEP ACTIF 217339447</v>
          </cell>
          <cell r="B188" t="str">
            <v>SCI AEP ACTIF 2173</v>
          </cell>
          <cell r="C188">
            <v>39447</v>
          </cell>
          <cell r="D188">
            <v>95.113119999999995</v>
          </cell>
          <cell r="E188">
            <v>0</v>
          </cell>
          <cell r="F188">
            <v>16.476459999999999</v>
          </cell>
          <cell r="G188">
            <v>3.7229999999999999</v>
          </cell>
          <cell r="H188">
            <v>-4.3535600000000008</v>
          </cell>
          <cell r="I188">
            <v>0</v>
          </cell>
          <cell r="J188">
            <v>0</v>
          </cell>
          <cell r="K188">
            <v>0</v>
          </cell>
          <cell r="L188">
            <v>12.98193</v>
          </cell>
          <cell r="M188">
            <v>0.28614000000000001</v>
          </cell>
          <cell r="N188">
            <v>0</v>
          </cell>
          <cell r="O188">
            <v>0</v>
          </cell>
          <cell r="P188">
            <v>0</v>
          </cell>
          <cell r="Q188">
            <v>0</v>
          </cell>
          <cell r="R188">
            <v>0</v>
          </cell>
          <cell r="S188">
            <v>2.7</v>
          </cell>
          <cell r="T188">
            <v>0</v>
          </cell>
          <cell r="U188">
            <v>9.2550000000000008</v>
          </cell>
          <cell r="V188">
            <v>0</v>
          </cell>
          <cell r="W188">
            <v>0</v>
          </cell>
          <cell r="X188">
            <v>0</v>
          </cell>
          <cell r="Y188">
            <v>20.527570000000001</v>
          </cell>
          <cell r="Z188">
            <v>0</v>
          </cell>
          <cell r="AA188">
            <v>0</v>
          </cell>
          <cell r="AB188">
            <v>0</v>
          </cell>
          <cell r="AD188">
            <v>0</v>
          </cell>
          <cell r="AE188">
            <v>0</v>
          </cell>
          <cell r="AG188">
            <v>0</v>
          </cell>
          <cell r="AH188">
            <v>0</v>
          </cell>
          <cell r="AJ188">
            <v>0</v>
          </cell>
        </row>
        <row r="189">
          <cell r="A189" t="str">
            <v>SCI AEP ACTIF 2173BUDGET 2007</v>
          </cell>
          <cell r="B189" t="str">
            <v>SCI AEP ACTIF 2173</v>
          </cell>
          <cell r="C189" t="str">
            <v>BUDGET 2007</v>
          </cell>
          <cell r="D189">
            <v>95.113</v>
          </cell>
          <cell r="E189">
            <v>0</v>
          </cell>
          <cell r="F189">
            <v>16.190999999999999</v>
          </cell>
          <cell r="G189">
            <v>9.4719999999999995</v>
          </cell>
          <cell r="H189">
            <v>0</v>
          </cell>
          <cell r="I189">
            <v>0</v>
          </cell>
          <cell r="J189">
            <v>0</v>
          </cell>
          <cell r="K189">
            <v>0</v>
          </cell>
          <cell r="L189">
            <v>16.190999999999999</v>
          </cell>
          <cell r="M189">
            <v>0.307</v>
          </cell>
          <cell r="N189">
            <v>0</v>
          </cell>
          <cell r="O189">
            <v>0</v>
          </cell>
          <cell r="P189">
            <v>0</v>
          </cell>
          <cell r="Q189">
            <v>0</v>
          </cell>
          <cell r="R189">
            <v>0</v>
          </cell>
          <cell r="S189">
            <v>0</v>
          </cell>
          <cell r="T189">
            <v>0</v>
          </cell>
          <cell r="U189">
            <v>5.0330000000000004</v>
          </cell>
          <cell r="V189">
            <v>0</v>
          </cell>
          <cell r="W189">
            <v>4.1319999999999997</v>
          </cell>
          <cell r="X189">
            <v>0</v>
          </cell>
          <cell r="Y189">
            <v>0</v>
          </cell>
          <cell r="Z189">
            <v>0</v>
          </cell>
          <cell r="AA189">
            <v>0</v>
          </cell>
          <cell r="AB189">
            <v>0</v>
          </cell>
          <cell r="AD189">
            <v>0</v>
          </cell>
          <cell r="AE189">
            <v>0</v>
          </cell>
          <cell r="AG189">
            <v>0</v>
          </cell>
          <cell r="AH189">
            <v>0</v>
          </cell>
          <cell r="AJ189">
            <v>0</v>
          </cell>
        </row>
        <row r="190">
          <cell r="A190" t="str">
            <v>SCI AEP ACTIF 2173BUDGET 2008</v>
          </cell>
          <cell r="B190" t="str">
            <v>SCI AEP ACTIF 2173</v>
          </cell>
          <cell r="C190" t="str">
            <v>BUDGET 2008</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D190">
            <v>0</v>
          </cell>
          <cell r="AE190">
            <v>0</v>
          </cell>
          <cell r="AG190">
            <v>0</v>
          </cell>
          <cell r="AH190">
            <v>0</v>
          </cell>
          <cell r="AJ190">
            <v>0</v>
          </cell>
        </row>
        <row r="191">
          <cell r="A191" t="str">
            <v>SCI AEP ACTIF 2173BUDGET 2009</v>
          </cell>
          <cell r="B191" t="str">
            <v>SCI AEP ACTIF 2173</v>
          </cell>
          <cell r="C191" t="str">
            <v>BUDGET 2009</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D191">
            <v>0</v>
          </cell>
          <cell r="AE191">
            <v>0</v>
          </cell>
          <cell r="AG191">
            <v>0</v>
          </cell>
          <cell r="AH191">
            <v>0</v>
          </cell>
          <cell r="AJ191">
            <v>0</v>
          </cell>
        </row>
        <row r="192">
          <cell r="A192" t="str">
            <v>SCI AEP ACTIF 2173BUDGET 2010</v>
          </cell>
          <cell r="B192" t="str">
            <v>SCI AEP ACTIF 2173</v>
          </cell>
          <cell r="C192" t="str">
            <v>BUDGET 2010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D192">
            <v>0</v>
          </cell>
          <cell r="AE192">
            <v>0</v>
          </cell>
          <cell r="AG192">
            <v>0</v>
          </cell>
          <cell r="AH192">
            <v>0</v>
          </cell>
          <cell r="AJ192">
            <v>0</v>
          </cell>
        </row>
        <row r="193">
          <cell r="A193" t="str">
            <v>SCI AEP ACTIF 2173BUDGET 2011</v>
          </cell>
          <cell r="B193" t="str">
            <v>SCI AEP ACTIF 2173</v>
          </cell>
          <cell r="C193" t="str">
            <v>BUDGET 2011</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G193">
            <v>0</v>
          </cell>
          <cell r="AH193">
            <v>0</v>
          </cell>
          <cell r="AJ193">
            <v>0</v>
          </cell>
        </row>
        <row r="194">
          <cell r="A194" t="str">
            <v>SCI AEP ACTIF 2173BUDGET 2012</v>
          </cell>
          <cell r="B194" t="str">
            <v>SCI AEP ACTIF 2173</v>
          </cell>
          <cell r="C194" t="str">
            <v>BUDGET 2012</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D194">
            <v>0</v>
          </cell>
          <cell r="AE194">
            <v>0</v>
          </cell>
          <cell r="AG194">
            <v>0</v>
          </cell>
          <cell r="AH194">
            <v>0</v>
          </cell>
          <cell r="AJ194">
            <v>0</v>
          </cell>
        </row>
        <row r="195">
          <cell r="A195" t="str">
            <v>SCI AEP ACTIF 2173BUDGET 2013</v>
          </cell>
          <cell r="B195" t="str">
            <v>SCI AEP ACTIF 2173</v>
          </cell>
          <cell r="C195" t="str">
            <v>BUDGET 2013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D195">
            <v>0</v>
          </cell>
          <cell r="AE195">
            <v>0</v>
          </cell>
          <cell r="AG195">
            <v>0</v>
          </cell>
          <cell r="AH195">
            <v>0</v>
          </cell>
          <cell r="AJ195">
            <v>0</v>
          </cell>
        </row>
        <row r="196">
          <cell r="A196" t="str">
            <v>SCI AEP ACTIF 2173BUDGET 2014</v>
          </cell>
          <cell r="B196" t="str">
            <v>SCI AEP ACTIF 2173</v>
          </cell>
          <cell r="C196" t="str">
            <v>BUDGET 2014</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D196">
            <v>0</v>
          </cell>
          <cell r="AE196">
            <v>0</v>
          </cell>
          <cell r="AG196">
            <v>0</v>
          </cell>
          <cell r="AH196">
            <v>0</v>
          </cell>
          <cell r="AJ196">
            <v>0</v>
          </cell>
        </row>
        <row r="197">
          <cell r="A197" t="str">
            <v>SCI AEP ACTIF 2173BUDGET 2015</v>
          </cell>
          <cell r="B197" t="str">
            <v>SCI AEP ACTIF 2173</v>
          </cell>
          <cell r="C197" t="str">
            <v>BUDGET 2015</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G197">
            <v>0</v>
          </cell>
          <cell r="AH197">
            <v>0</v>
          </cell>
          <cell r="AJ197">
            <v>0</v>
          </cell>
        </row>
        <row r="198">
          <cell r="A198" t="str">
            <v>SCI AEP ACTIF 2173BUDGET 2016</v>
          </cell>
          <cell r="B198" t="str">
            <v>SCI AEP ACTIF 2173</v>
          </cell>
          <cell r="C198" t="str">
            <v>BUDGET 2016</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G198">
            <v>0</v>
          </cell>
          <cell r="AH198">
            <v>0</v>
          </cell>
          <cell r="AJ198">
            <v>0</v>
          </cell>
        </row>
        <row r="199">
          <cell r="A199" t="str">
            <v>SCI AEP ACTIF 2173BUDGET 2017</v>
          </cell>
          <cell r="B199" t="str">
            <v>SCI AEP ACTIF 2173</v>
          </cell>
          <cell r="C199" t="str">
            <v>BUDGET 2017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G199">
            <v>0</v>
          </cell>
          <cell r="AH199">
            <v>0</v>
          </cell>
          <cell r="AJ199">
            <v>0</v>
          </cell>
        </row>
        <row r="200">
          <cell r="A200" t="str">
            <v>SCI AEP ACTIF 217438717</v>
          </cell>
          <cell r="B200" t="str">
            <v>SCI AEP ACTIF 2174</v>
          </cell>
          <cell r="C200">
            <v>38717</v>
          </cell>
          <cell r="D200">
            <v>181.5292</v>
          </cell>
          <cell r="E200">
            <v>4.5382299999999995</v>
          </cell>
          <cell r="F200">
            <v>8.2117900000000006</v>
          </cell>
          <cell r="G200">
            <v>19.044</v>
          </cell>
          <cell r="H200">
            <v>0</v>
          </cell>
          <cell r="I200">
            <v>0</v>
          </cell>
          <cell r="J200">
            <v>0</v>
          </cell>
          <cell r="K200">
            <v>0</v>
          </cell>
          <cell r="L200">
            <v>13.029020000000001</v>
          </cell>
          <cell r="M200">
            <v>2.3920100000000004</v>
          </cell>
          <cell r="N200">
            <v>0</v>
          </cell>
          <cell r="O200">
            <v>0</v>
          </cell>
          <cell r="P200">
            <v>0</v>
          </cell>
          <cell r="Q200">
            <v>0</v>
          </cell>
          <cell r="R200">
            <v>0</v>
          </cell>
          <cell r="S200">
            <v>8.1537799999999994</v>
          </cell>
          <cell r="T200">
            <v>0</v>
          </cell>
          <cell r="U200">
            <v>19.044</v>
          </cell>
          <cell r="V200">
            <v>0</v>
          </cell>
          <cell r="W200">
            <v>0</v>
          </cell>
          <cell r="X200">
            <v>0</v>
          </cell>
          <cell r="Y200">
            <v>43.28716</v>
          </cell>
          <cell r="Z200">
            <v>0</v>
          </cell>
          <cell r="AA200">
            <v>0</v>
          </cell>
          <cell r="AB200">
            <v>0</v>
          </cell>
          <cell r="AD200">
            <v>0</v>
          </cell>
          <cell r="AE200">
            <v>0</v>
          </cell>
          <cell r="AG200">
            <v>0</v>
          </cell>
          <cell r="AH200">
            <v>0</v>
          </cell>
          <cell r="AJ200">
            <v>0</v>
          </cell>
        </row>
        <row r="201">
          <cell r="A201" t="str">
            <v>SCI AEP ACTIF 217439082</v>
          </cell>
          <cell r="B201" t="str">
            <v>SCI AEP ACTIF 2174</v>
          </cell>
          <cell r="C201">
            <v>39082</v>
          </cell>
          <cell r="D201">
            <v>198.75901999999999</v>
          </cell>
          <cell r="E201">
            <v>0</v>
          </cell>
          <cell r="F201">
            <v>12.852</v>
          </cell>
          <cell r="G201">
            <v>14.922040000000001</v>
          </cell>
          <cell r="H201">
            <v>3.0823499999999999</v>
          </cell>
          <cell r="I201">
            <v>0</v>
          </cell>
          <cell r="J201">
            <v>0</v>
          </cell>
          <cell r="K201">
            <v>0</v>
          </cell>
          <cell r="L201">
            <v>15.93435</v>
          </cell>
          <cell r="M201">
            <v>0.72039999999999993</v>
          </cell>
          <cell r="N201">
            <v>0</v>
          </cell>
          <cell r="O201">
            <v>6.9579199999999997</v>
          </cell>
          <cell r="P201">
            <v>0</v>
          </cell>
          <cell r="Q201">
            <v>0</v>
          </cell>
          <cell r="R201">
            <v>0</v>
          </cell>
          <cell r="S201">
            <v>0</v>
          </cell>
          <cell r="T201">
            <v>2.5000000000000001E-2</v>
          </cell>
          <cell r="U201">
            <v>14.922000000000001</v>
          </cell>
          <cell r="V201">
            <v>0</v>
          </cell>
          <cell r="W201">
            <v>0</v>
          </cell>
          <cell r="X201">
            <v>0</v>
          </cell>
          <cell r="Y201">
            <v>43.28716</v>
          </cell>
          <cell r="Z201">
            <v>9.4000900000000005</v>
          </cell>
          <cell r="AA201">
            <v>0</v>
          </cell>
          <cell r="AB201">
            <v>0</v>
          </cell>
          <cell r="AD201">
            <v>0</v>
          </cell>
          <cell r="AE201">
            <v>0</v>
          </cell>
          <cell r="AG201">
            <v>5.3579999999999997</v>
          </cell>
          <cell r="AH201">
            <v>0</v>
          </cell>
          <cell r="AJ201">
            <v>0</v>
          </cell>
        </row>
        <row r="202">
          <cell r="A202" t="str">
            <v>SCI AEP ACTIF 217439447</v>
          </cell>
          <cell r="B202" t="str">
            <v>SCI AEP ACTIF 2174</v>
          </cell>
          <cell r="C202">
            <v>39447</v>
          </cell>
          <cell r="D202">
            <v>198.75904</v>
          </cell>
          <cell r="E202">
            <v>0</v>
          </cell>
          <cell r="F202">
            <v>12.876670000000001</v>
          </cell>
          <cell r="G202">
            <v>9.8289599999999986</v>
          </cell>
          <cell r="H202">
            <v>-0.30866000000000005</v>
          </cell>
          <cell r="I202">
            <v>0</v>
          </cell>
          <cell r="J202">
            <v>0</v>
          </cell>
          <cell r="K202">
            <v>0</v>
          </cell>
          <cell r="L202">
            <v>12.66672</v>
          </cell>
          <cell r="M202">
            <v>0.68437999999999999</v>
          </cell>
          <cell r="N202">
            <v>0</v>
          </cell>
          <cell r="O202">
            <v>0</v>
          </cell>
          <cell r="P202">
            <v>0</v>
          </cell>
          <cell r="Q202">
            <v>0</v>
          </cell>
          <cell r="R202">
            <v>0</v>
          </cell>
          <cell r="S202">
            <v>16.016500000000001</v>
          </cell>
          <cell r="T202">
            <v>3.5369999999999999E-2</v>
          </cell>
          <cell r="U202">
            <v>15.186999999999999</v>
          </cell>
          <cell r="V202">
            <v>0</v>
          </cell>
          <cell r="W202">
            <v>0</v>
          </cell>
          <cell r="X202">
            <v>0</v>
          </cell>
          <cell r="Y202">
            <v>43.28716</v>
          </cell>
          <cell r="Z202">
            <v>0</v>
          </cell>
          <cell r="AA202">
            <v>62.8</v>
          </cell>
          <cell r="AB202">
            <v>6.0000000000000001E-3</v>
          </cell>
          <cell r="AD202">
            <v>0</v>
          </cell>
          <cell r="AE202">
            <v>0</v>
          </cell>
          <cell r="AG202">
            <v>0</v>
          </cell>
          <cell r="AH202">
            <v>0</v>
          </cell>
          <cell r="AJ202">
            <v>0</v>
          </cell>
        </row>
        <row r="203">
          <cell r="A203" t="str">
            <v>SCI AEP ACTIF 2174BUDGET 2007</v>
          </cell>
          <cell r="B203" t="str">
            <v>SCI AEP ACTIF 2174</v>
          </cell>
          <cell r="C203" t="str">
            <v>BUDGET 2007</v>
          </cell>
          <cell r="D203">
            <v>202.73400000000001</v>
          </cell>
          <cell r="E203">
            <v>0</v>
          </cell>
          <cell r="F203">
            <v>7.4260000000000002</v>
          </cell>
          <cell r="G203">
            <v>24.677</v>
          </cell>
          <cell r="H203">
            <v>0</v>
          </cell>
          <cell r="I203">
            <v>0</v>
          </cell>
          <cell r="J203">
            <v>0</v>
          </cell>
          <cell r="K203">
            <v>0</v>
          </cell>
          <cell r="L203">
            <v>10.584</v>
          </cell>
          <cell r="M203">
            <v>0.73499999999999999</v>
          </cell>
          <cell r="N203">
            <v>0</v>
          </cell>
          <cell r="O203">
            <v>0</v>
          </cell>
          <cell r="P203">
            <v>0</v>
          </cell>
          <cell r="Q203">
            <v>0</v>
          </cell>
          <cell r="R203">
            <v>0</v>
          </cell>
          <cell r="S203">
            <v>0</v>
          </cell>
          <cell r="T203">
            <v>0</v>
          </cell>
          <cell r="U203">
            <v>14.093</v>
          </cell>
          <cell r="V203">
            <v>0</v>
          </cell>
          <cell r="W203">
            <v>6.6909999999999998</v>
          </cell>
          <cell r="X203">
            <v>0</v>
          </cell>
          <cell r="Y203">
            <v>0</v>
          </cell>
          <cell r="Z203">
            <v>0</v>
          </cell>
          <cell r="AA203">
            <v>0</v>
          </cell>
          <cell r="AB203">
            <v>0</v>
          </cell>
          <cell r="AD203">
            <v>0</v>
          </cell>
          <cell r="AE203">
            <v>0</v>
          </cell>
          <cell r="AG203">
            <v>0</v>
          </cell>
          <cell r="AH203">
            <v>0</v>
          </cell>
          <cell r="AJ203">
            <v>0</v>
          </cell>
        </row>
        <row r="204">
          <cell r="A204" t="str">
            <v>SCI AEP ACTIF 2174BUDGET 2008</v>
          </cell>
          <cell r="B204" t="str">
            <v>SCI AEP ACTIF 2174</v>
          </cell>
          <cell r="C204" t="str">
            <v>BUDGET 2008</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D204">
            <v>0</v>
          </cell>
          <cell r="AE204">
            <v>0</v>
          </cell>
          <cell r="AG204">
            <v>0</v>
          </cell>
          <cell r="AH204">
            <v>0</v>
          </cell>
          <cell r="AJ204">
            <v>0</v>
          </cell>
        </row>
        <row r="205">
          <cell r="A205" t="str">
            <v>SCI AEP ACTIF 2174BUDGET 2009</v>
          </cell>
          <cell r="B205" t="str">
            <v>SCI AEP ACTIF 2174</v>
          </cell>
          <cell r="C205" t="str">
            <v>BUDGET 2009</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D205">
            <v>0</v>
          </cell>
          <cell r="AE205">
            <v>0</v>
          </cell>
          <cell r="AG205">
            <v>0</v>
          </cell>
          <cell r="AH205">
            <v>0</v>
          </cell>
          <cell r="AJ205">
            <v>0</v>
          </cell>
        </row>
        <row r="206">
          <cell r="A206" t="str">
            <v>SCI AEP ACTIF 2174BUDGET 2010</v>
          </cell>
          <cell r="B206" t="str">
            <v>SCI AEP ACTIF 2174</v>
          </cell>
          <cell r="C206" t="str">
            <v>BUDGET 2010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G206">
            <v>0</v>
          </cell>
          <cell r="AH206">
            <v>0</v>
          </cell>
          <cell r="AJ206">
            <v>0</v>
          </cell>
        </row>
        <row r="207">
          <cell r="A207" t="str">
            <v>SCI AEP ACTIF 2174BUDGET 2011</v>
          </cell>
          <cell r="B207" t="str">
            <v>SCI AEP ACTIF 2174</v>
          </cell>
          <cell r="C207" t="str">
            <v>BUDGET 2011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G207">
            <v>0</v>
          </cell>
          <cell r="AH207">
            <v>0</v>
          </cell>
          <cell r="AJ207">
            <v>0</v>
          </cell>
        </row>
        <row r="208">
          <cell r="A208" t="str">
            <v>SCI AEP ACTIF 2174BUDGET 2012</v>
          </cell>
          <cell r="B208" t="str">
            <v>SCI AEP ACTIF 2174</v>
          </cell>
          <cell r="C208" t="str">
            <v>BUDGET 2012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D208">
            <v>0</v>
          </cell>
          <cell r="AE208">
            <v>0</v>
          </cell>
          <cell r="AG208">
            <v>0</v>
          </cell>
          <cell r="AH208">
            <v>0</v>
          </cell>
          <cell r="AJ208">
            <v>0</v>
          </cell>
        </row>
        <row r="209">
          <cell r="A209" t="str">
            <v>SCI AEP ACTIF 2174BUDGET 2013</v>
          </cell>
          <cell r="B209" t="str">
            <v>SCI AEP ACTIF 2174</v>
          </cell>
          <cell r="C209" t="str">
            <v>BUDGET 2013</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D209">
            <v>0</v>
          </cell>
          <cell r="AE209">
            <v>0</v>
          </cell>
          <cell r="AG209">
            <v>0</v>
          </cell>
          <cell r="AH209">
            <v>0</v>
          </cell>
          <cell r="AJ209">
            <v>0</v>
          </cell>
        </row>
        <row r="210">
          <cell r="A210" t="str">
            <v>SCI AEP ACTIF 2174BUDGET 2014</v>
          </cell>
          <cell r="B210" t="str">
            <v>SCI AEP ACTIF 2174</v>
          </cell>
          <cell r="C210" t="str">
            <v>BUDGET 2014</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D210">
            <v>0</v>
          </cell>
          <cell r="AE210">
            <v>0</v>
          </cell>
          <cell r="AG210">
            <v>0</v>
          </cell>
          <cell r="AH210">
            <v>0</v>
          </cell>
          <cell r="AJ210">
            <v>0</v>
          </cell>
        </row>
        <row r="211">
          <cell r="A211" t="str">
            <v>SCI AEP ACTIF 2174BUDGET 2015</v>
          </cell>
          <cell r="B211" t="str">
            <v>SCI AEP ACTIF 2174</v>
          </cell>
          <cell r="C211" t="str">
            <v>BUDGET 2015</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G211">
            <v>0</v>
          </cell>
          <cell r="AH211">
            <v>0</v>
          </cell>
          <cell r="AJ211">
            <v>0</v>
          </cell>
        </row>
        <row r="212">
          <cell r="A212" t="str">
            <v>SCI AEP ACTIF 2174BUDGET 2016</v>
          </cell>
          <cell r="B212" t="str">
            <v>SCI AEP ACTIF 2174</v>
          </cell>
          <cell r="C212" t="str">
            <v>BUDGET 2016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D212">
            <v>0</v>
          </cell>
          <cell r="AE212">
            <v>0</v>
          </cell>
          <cell r="AG212">
            <v>0</v>
          </cell>
          <cell r="AH212">
            <v>0</v>
          </cell>
          <cell r="AJ212">
            <v>0</v>
          </cell>
        </row>
        <row r="213">
          <cell r="A213" t="str">
            <v>SCI AEP ACTIF 2174BUDGET 2017</v>
          </cell>
          <cell r="B213" t="str">
            <v>SCI AEP ACTIF 2174</v>
          </cell>
          <cell r="C213" t="str">
            <v>BUDGET 2017</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D213">
            <v>0</v>
          </cell>
          <cell r="AE213">
            <v>0</v>
          </cell>
          <cell r="AG213">
            <v>0</v>
          </cell>
          <cell r="AH213">
            <v>0</v>
          </cell>
          <cell r="AJ213">
            <v>0</v>
          </cell>
        </row>
        <row r="214">
          <cell r="A214" t="str">
            <v>SCI AEP ACTIF 217538717</v>
          </cell>
          <cell r="B214" t="str">
            <v>SCI AEP ACTIF 2175</v>
          </cell>
          <cell r="C214">
            <v>38717</v>
          </cell>
          <cell r="D214">
            <v>225.02251000000001</v>
          </cell>
          <cell r="E214">
            <v>0</v>
          </cell>
          <cell r="F214">
            <v>21.435009999999998</v>
          </cell>
          <cell r="G214">
            <v>9.2829999999999995</v>
          </cell>
          <cell r="H214">
            <v>-3.6829399999999999</v>
          </cell>
          <cell r="I214">
            <v>0</v>
          </cell>
          <cell r="J214">
            <v>0</v>
          </cell>
          <cell r="K214">
            <v>0</v>
          </cell>
          <cell r="L214">
            <v>14.5175</v>
          </cell>
          <cell r="M214">
            <v>0.64415999999999995</v>
          </cell>
          <cell r="N214">
            <v>0</v>
          </cell>
          <cell r="O214">
            <v>0</v>
          </cell>
          <cell r="P214">
            <v>0</v>
          </cell>
          <cell r="Q214">
            <v>0</v>
          </cell>
          <cell r="R214">
            <v>0</v>
          </cell>
          <cell r="S214">
            <v>1.5</v>
          </cell>
          <cell r="T214">
            <v>0</v>
          </cell>
          <cell r="U214">
            <v>9.2829999999999995</v>
          </cell>
          <cell r="V214">
            <v>0</v>
          </cell>
          <cell r="W214">
            <v>0</v>
          </cell>
          <cell r="X214">
            <v>0</v>
          </cell>
          <cell r="Y214">
            <v>54.104150000000004</v>
          </cell>
          <cell r="Z214">
            <v>0</v>
          </cell>
          <cell r="AA214">
            <v>1.0000000000000001E-5</v>
          </cell>
          <cell r="AB214">
            <v>14.097659999999999</v>
          </cell>
          <cell r="AD214">
            <v>0</v>
          </cell>
          <cell r="AE214">
            <v>0</v>
          </cell>
          <cell r="AG214">
            <v>0</v>
          </cell>
          <cell r="AH214">
            <v>0</v>
          </cell>
          <cell r="AJ214">
            <v>0</v>
          </cell>
        </row>
        <row r="215">
          <cell r="A215" t="str">
            <v>SCI AEP ACTIF 217539082</v>
          </cell>
          <cell r="B215" t="str">
            <v>SCI AEP ACTIF 2175</v>
          </cell>
          <cell r="C215">
            <v>39082</v>
          </cell>
          <cell r="D215">
            <v>235.79646</v>
          </cell>
          <cell r="E215">
            <v>0</v>
          </cell>
          <cell r="F215">
            <v>5.2539199999999999</v>
          </cell>
          <cell r="G215">
            <v>9.5860000000000003</v>
          </cell>
          <cell r="H215">
            <v>7.1159300000000005</v>
          </cell>
          <cell r="I215">
            <v>0</v>
          </cell>
          <cell r="J215">
            <v>0</v>
          </cell>
          <cell r="K215">
            <v>0</v>
          </cell>
          <cell r="L215">
            <v>12.798440000000001</v>
          </cell>
          <cell r="M215">
            <v>0.19400000000000001</v>
          </cell>
          <cell r="N215">
            <v>0</v>
          </cell>
          <cell r="O215">
            <v>7.7290299999999998</v>
          </cell>
          <cell r="P215">
            <v>0</v>
          </cell>
          <cell r="Q215">
            <v>0</v>
          </cell>
          <cell r="R215">
            <v>0</v>
          </cell>
          <cell r="S215">
            <v>1</v>
          </cell>
          <cell r="T215">
            <v>7.3424199999999997</v>
          </cell>
          <cell r="U215">
            <v>9.5860000000000003</v>
          </cell>
          <cell r="V215">
            <v>0</v>
          </cell>
          <cell r="W215">
            <v>0</v>
          </cell>
          <cell r="X215">
            <v>0</v>
          </cell>
          <cell r="Y215">
            <v>54.104150000000004</v>
          </cell>
          <cell r="Z215">
            <v>0</v>
          </cell>
          <cell r="AA215">
            <v>0</v>
          </cell>
          <cell r="AB215">
            <v>4.1501400000000004</v>
          </cell>
          <cell r="AD215">
            <v>0</v>
          </cell>
          <cell r="AE215">
            <v>0</v>
          </cell>
          <cell r="AG215">
            <v>0</v>
          </cell>
          <cell r="AH215">
            <v>0</v>
          </cell>
          <cell r="AJ215">
            <v>0</v>
          </cell>
        </row>
        <row r="216">
          <cell r="A216" t="str">
            <v>SCI AEP ACTIF 217539447</v>
          </cell>
          <cell r="B216" t="str">
            <v>SCI AEP ACTIF 2175</v>
          </cell>
          <cell r="C216">
            <v>39447</v>
          </cell>
          <cell r="D216">
            <v>248.33067000000003</v>
          </cell>
          <cell r="E216">
            <v>0</v>
          </cell>
          <cell r="F216">
            <v>5.5613900000000003</v>
          </cell>
          <cell r="G216">
            <v>9.8729999999999993</v>
          </cell>
          <cell r="H216">
            <v>-6.5338700000000003</v>
          </cell>
          <cell r="I216">
            <v>0</v>
          </cell>
          <cell r="J216">
            <v>0</v>
          </cell>
          <cell r="K216">
            <v>0</v>
          </cell>
          <cell r="L216">
            <v>4.5792799999999998</v>
          </cell>
          <cell r="M216">
            <v>0.18430000000000002</v>
          </cell>
          <cell r="N216">
            <v>0</v>
          </cell>
          <cell r="O216">
            <v>0</v>
          </cell>
          <cell r="P216">
            <v>0</v>
          </cell>
          <cell r="Q216">
            <v>0</v>
          </cell>
          <cell r="R216">
            <v>0</v>
          </cell>
          <cell r="S216">
            <v>2.7</v>
          </cell>
          <cell r="T216">
            <v>6.9276299999999997</v>
          </cell>
          <cell r="U216">
            <v>9.8729999999999993</v>
          </cell>
          <cell r="V216">
            <v>0</v>
          </cell>
          <cell r="W216">
            <v>0</v>
          </cell>
          <cell r="X216">
            <v>0</v>
          </cell>
          <cell r="Y216">
            <v>54.104150000000004</v>
          </cell>
          <cell r="Z216">
            <v>0</v>
          </cell>
          <cell r="AA216">
            <v>1.0000000000000001E-5</v>
          </cell>
          <cell r="AB216">
            <v>0.59582000000000002</v>
          </cell>
          <cell r="AD216">
            <v>0</v>
          </cell>
          <cell r="AE216">
            <v>0</v>
          </cell>
          <cell r="AG216">
            <v>0</v>
          </cell>
          <cell r="AH216">
            <v>0</v>
          </cell>
          <cell r="AJ216">
            <v>0</v>
          </cell>
        </row>
        <row r="217">
          <cell r="A217" t="str">
            <v>SCI AEP ACTIF 2175BUDGET 2007</v>
          </cell>
          <cell r="B217" t="str">
            <v>SCI AEP ACTIF 2175</v>
          </cell>
          <cell r="C217" t="str">
            <v>BUDGET 2007</v>
          </cell>
          <cell r="D217">
            <v>245.358</v>
          </cell>
          <cell r="E217">
            <v>0</v>
          </cell>
          <cell r="F217">
            <v>4.4169999999999998</v>
          </cell>
          <cell r="G217">
            <v>9.7780000000000005</v>
          </cell>
          <cell r="H217">
            <v>0</v>
          </cell>
          <cell r="I217">
            <v>0</v>
          </cell>
          <cell r="J217">
            <v>0</v>
          </cell>
          <cell r="K217">
            <v>0</v>
          </cell>
          <cell r="L217">
            <v>4.2190000000000003</v>
          </cell>
          <cell r="M217">
            <v>0.19800000000000001</v>
          </cell>
          <cell r="N217">
            <v>0</v>
          </cell>
          <cell r="O217">
            <v>0</v>
          </cell>
          <cell r="P217">
            <v>0</v>
          </cell>
          <cell r="Q217">
            <v>0</v>
          </cell>
          <cell r="R217">
            <v>0</v>
          </cell>
          <cell r="S217">
            <v>0</v>
          </cell>
          <cell r="T217">
            <v>0</v>
          </cell>
          <cell r="U217">
            <v>5.3689999999999998</v>
          </cell>
          <cell r="V217">
            <v>0</v>
          </cell>
          <cell r="W217">
            <v>4.4089999999999998</v>
          </cell>
          <cell r="X217">
            <v>0</v>
          </cell>
          <cell r="Y217">
            <v>0</v>
          </cell>
          <cell r="Z217">
            <v>0</v>
          </cell>
          <cell r="AA217">
            <v>0</v>
          </cell>
          <cell r="AB217">
            <v>0</v>
          </cell>
          <cell r="AD217">
            <v>0</v>
          </cell>
          <cell r="AE217">
            <v>0</v>
          </cell>
          <cell r="AG217">
            <v>0</v>
          </cell>
          <cell r="AH217">
            <v>0</v>
          </cell>
          <cell r="AJ217">
            <v>0</v>
          </cell>
        </row>
        <row r="218">
          <cell r="A218" t="str">
            <v>SCI AEP ACTIF 2175BUDGET 2008</v>
          </cell>
          <cell r="B218" t="str">
            <v>SCI AEP ACTIF 2175</v>
          </cell>
          <cell r="C218" t="str">
            <v>BUDGET 2008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D218">
            <v>0</v>
          </cell>
          <cell r="AE218">
            <v>0</v>
          </cell>
          <cell r="AG218">
            <v>0</v>
          </cell>
          <cell r="AH218">
            <v>0</v>
          </cell>
          <cell r="AJ218">
            <v>0</v>
          </cell>
        </row>
        <row r="219">
          <cell r="A219" t="str">
            <v>SCI AEP ACTIF 2175BUDGET 2009</v>
          </cell>
          <cell r="B219" t="str">
            <v>SCI AEP ACTIF 2175</v>
          </cell>
          <cell r="C219" t="str">
            <v>BUDGET 2009</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D219">
            <v>0</v>
          </cell>
          <cell r="AE219">
            <v>0</v>
          </cell>
          <cell r="AG219">
            <v>0</v>
          </cell>
          <cell r="AH219">
            <v>0</v>
          </cell>
          <cell r="AJ219">
            <v>0</v>
          </cell>
        </row>
        <row r="220">
          <cell r="A220" t="str">
            <v>SCI AEP ACTIF 2175BUDGET 2010</v>
          </cell>
          <cell r="B220" t="str">
            <v>SCI AEP ACTIF 2175</v>
          </cell>
          <cell r="C220" t="str">
            <v>BUDGET 2010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D220">
            <v>0</v>
          </cell>
          <cell r="AE220">
            <v>0</v>
          </cell>
          <cell r="AG220">
            <v>0</v>
          </cell>
          <cell r="AH220">
            <v>0</v>
          </cell>
          <cell r="AJ220">
            <v>0</v>
          </cell>
        </row>
        <row r="221">
          <cell r="A221" t="str">
            <v>SCI AEP ACTIF 2175BUDGET 2011</v>
          </cell>
          <cell r="B221" t="str">
            <v>SCI AEP ACTIF 2175</v>
          </cell>
          <cell r="C221" t="str">
            <v>BUDGET 2011</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D221">
            <v>0</v>
          </cell>
          <cell r="AE221">
            <v>0</v>
          </cell>
          <cell r="AG221">
            <v>0</v>
          </cell>
          <cell r="AH221">
            <v>0</v>
          </cell>
          <cell r="AJ221">
            <v>0</v>
          </cell>
        </row>
        <row r="222">
          <cell r="A222" t="str">
            <v>SCI AEP ACTIF 2175BUDGET 2012</v>
          </cell>
          <cell r="B222" t="str">
            <v>SCI AEP ACTIF 2175</v>
          </cell>
          <cell r="C222" t="str">
            <v>BUDGET 2012</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G222">
            <v>0</v>
          </cell>
          <cell r="AH222">
            <v>0</v>
          </cell>
          <cell r="AJ222">
            <v>0</v>
          </cell>
        </row>
        <row r="223">
          <cell r="A223" t="str">
            <v>SCI AEP ACTIF 2175BUDGET 2013</v>
          </cell>
          <cell r="B223" t="str">
            <v>SCI AEP ACTIF 2175</v>
          </cell>
          <cell r="C223" t="str">
            <v>BUDGET 2013</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D223">
            <v>0</v>
          </cell>
          <cell r="AE223">
            <v>0</v>
          </cell>
          <cell r="AG223">
            <v>0</v>
          </cell>
          <cell r="AH223">
            <v>0</v>
          </cell>
          <cell r="AJ223">
            <v>0</v>
          </cell>
        </row>
        <row r="224">
          <cell r="A224" t="str">
            <v>SCI AEP ACTIF 2175BUDGET 2014</v>
          </cell>
          <cell r="B224" t="str">
            <v>SCI AEP ACTIF 2175</v>
          </cell>
          <cell r="C224" t="str">
            <v>BUDGET 2014</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D224">
            <v>0</v>
          </cell>
          <cell r="AE224">
            <v>0</v>
          </cell>
          <cell r="AG224">
            <v>0</v>
          </cell>
          <cell r="AH224">
            <v>0</v>
          </cell>
          <cell r="AJ224">
            <v>0</v>
          </cell>
        </row>
        <row r="225">
          <cell r="A225" t="str">
            <v>SCI AEP ACTIF 2175BUDGET 2015</v>
          </cell>
          <cell r="B225" t="str">
            <v>SCI AEP ACTIF 2175</v>
          </cell>
          <cell r="C225" t="str">
            <v>BUDGET 2015</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D225">
            <v>0</v>
          </cell>
          <cell r="AE225">
            <v>0</v>
          </cell>
          <cell r="AG225">
            <v>0</v>
          </cell>
          <cell r="AH225">
            <v>0</v>
          </cell>
          <cell r="AJ225">
            <v>0</v>
          </cell>
        </row>
        <row r="226">
          <cell r="A226" t="str">
            <v>SCI AEP ACTIF 2175BUDGET 2016</v>
          </cell>
          <cell r="B226" t="str">
            <v>SCI AEP ACTIF 2175</v>
          </cell>
          <cell r="C226" t="str">
            <v>BUDGET 2016</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D226">
            <v>0</v>
          </cell>
          <cell r="AE226">
            <v>0</v>
          </cell>
          <cell r="AG226">
            <v>0</v>
          </cell>
          <cell r="AH226">
            <v>0</v>
          </cell>
          <cell r="AJ226">
            <v>0</v>
          </cell>
        </row>
        <row r="227">
          <cell r="A227" t="str">
            <v>SCI AEP ACTIF 2175BUDGET 2017</v>
          </cell>
          <cell r="B227" t="str">
            <v>SCI AEP ACTIF 2175</v>
          </cell>
          <cell r="C227" t="str">
            <v>BUDGET 2017</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G227">
            <v>0</v>
          </cell>
          <cell r="AH227">
            <v>0</v>
          </cell>
          <cell r="AJ227">
            <v>0</v>
          </cell>
        </row>
        <row r="228">
          <cell r="A228" t="str">
            <v>SCI AEP ACTIF 217738717</v>
          </cell>
          <cell r="B228" t="str">
            <v>SCI AEP ACTIF 2177</v>
          </cell>
          <cell r="C228">
            <v>38717</v>
          </cell>
          <cell r="D228">
            <v>478.34213</v>
          </cell>
          <cell r="E228">
            <v>4.31731</v>
          </cell>
          <cell r="F228">
            <v>208.24105000000003</v>
          </cell>
          <cell r="G228">
            <v>77.728999999999999</v>
          </cell>
          <cell r="H228">
            <v>-35.608429999999998</v>
          </cell>
          <cell r="I228">
            <v>0</v>
          </cell>
          <cell r="J228">
            <v>0</v>
          </cell>
          <cell r="K228">
            <v>0</v>
          </cell>
          <cell r="L228">
            <v>177.31021999999996</v>
          </cell>
          <cell r="M228">
            <v>2.2791399999999999</v>
          </cell>
          <cell r="N228">
            <v>0</v>
          </cell>
          <cell r="O228">
            <v>0</v>
          </cell>
          <cell r="P228">
            <v>0</v>
          </cell>
          <cell r="Q228">
            <v>0</v>
          </cell>
          <cell r="R228">
            <v>0</v>
          </cell>
          <cell r="S228">
            <v>6.8688200000000004</v>
          </cell>
          <cell r="T228">
            <v>2.17211</v>
          </cell>
          <cell r="U228">
            <v>59.354999999999997</v>
          </cell>
          <cell r="V228">
            <v>18.373999999999999</v>
          </cell>
          <cell r="W228">
            <v>0</v>
          </cell>
          <cell r="X228">
            <v>0</v>
          </cell>
          <cell r="Y228">
            <v>181.70367999999999</v>
          </cell>
          <cell r="Z228">
            <v>0</v>
          </cell>
          <cell r="AA228">
            <v>0</v>
          </cell>
          <cell r="AB228">
            <v>95.698639999999997</v>
          </cell>
          <cell r="AD228">
            <v>0</v>
          </cell>
          <cell r="AE228">
            <v>0</v>
          </cell>
          <cell r="AG228">
            <v>0</v>
          </cell>
          <cell r="AH228">
            <v>0</v>
          </cell>
          <cell r="AJ228">
            <v>0</v>
          </cell>
        </row>
        <row r="229">
          <cell r="A229" t="str">
            <v>SCI AEP ACTIF 217739082</v>
          </cell>
          <cell r="B229" t="str">
            <v>SCI AEP ACTIF 2177</v>
          </cell>
          <cell r="C229">
            <v>39082</v>
          </cell>
          <cell r="D229">
            <v>410.05892</v>
          </cell>
          <cell r="E229">
            <v>0</v>
          </cell>
          <cell r="F229">
            <v>355.69378999999998</v>
          </cell>
          <cell r="G229">
            <v>67.14233999999999</v>
          </cell>
          <cell r="H229">
            <v>34.874559999999995</v>
          </cell>
          <cell r="I229">
            <v>0</v>
          </cell>
          <cell r="J229">
            <v>0</v>
          </cell>
          <cell r="K229">
            <v>0</v>
          </cell>
          <cell r="L229">
            <v>355.91677000000004</v>
          </cell>
          <cell r="M229">
            <v>25.703340000000001</v>
          </cell>
          <cell r="N229">
            <v>0</v>
          </cell>
          <cell r="O229">
            <v>18.766169999999999</v>
          </cell>
          <cell r="P229">
            <v>0</v>
          </cell>
          <cell r="Q229">
            <v>0</v>
          </cell>
          <cell r="R229">
            <v>0</v>
          </cell>
          <cell r="S229">
            <v>2.6197300000000001</v>
          </cell>
          <cell r="T229">
            <v>0</v>
          </cell>
          <cell r="U229">
            <v>64.141000000000005</v>
          </cell>
          <cell r="V229">
            <v>18.373999999999999</v>
          </cell>
          <cell r="W229">
            <v>0</v>
          </cell>
          <cell r="X229">
            <v>0</v>
          </cell>
          <cell r="Y229">
            <v>181.70367999999999</v>
          </cell>
          <cell r="Z229">
            <v>87.210800000000006</v>
          </cell>
          <cell r="AA229">
            <v>0</v>
          </cell>
          <cell r="AB229">
            <v>476.14297999999997</v>
          </cell>
          <cell r="AD229">
            <v>0</v>
          </cell>
          <cell r="AE229">
            <v>0</v>
          </cell>
          <cell r="AG229">
            <v>0</v>
          </cell>
          <cell r="AH229">
            <v>0</v>
          </cell>
          <cell r="AJ229">
            <v>0</v>
          </cell>
        </row>
        <row r="230">
          <cell r="A230" t="str">
            <v>SCI AEP ACTIF 217739447</v>
          </cell>
          <cell r="B230" t="str">
            <v>SCI AEP ACTIF 2177</v>
          </cell>
          <cell r="C230">
            <v>39447</v>
          </cell>
          <cell r="D230">
            <v>210.94251</v>
          </cell>
          <cell r="E230">
            <v>1.0000000000000001E-5</v>
          </cell>
          <cell r="F230">
            <v>299.02780999999999</v>
          </cell>
          <cell r="G230">
            <v>54.457999999999998</v>
          </cell>
          <cell r="H230">
            <v>27.277709999999999</v>
          </cell>
          <cell r="I230">
            <v>0</v>
          </cell>
          <cell r="J230">
            <v>0</v>
          </cell>
          <cell r="K230">
            <v>0</v>
          </cell>
          <cell r="L230">
            <v>229.24258</v>
          </cell>
          <cell r="M230">
            <v>9.7756100000000004</v>
          </cell>
          <cell r="N230">
            <v>0</v>
          </cell>
          <cell r="O230">
            <v>0</v>
          </cell>
          <cell r="P230">
            <v>0</v>
          </cell>
          <cell r="Q230">
            <v>0</v>
          </cell>
          <cell r="R230">
            <v>0</v>
          </cell>
          <cell r="S230">
            <v>17.116849999999999</v>
          </cell>
          <cell r="T230">
            <v>0.12593000000000001</v>
          </cell>
          <cell r="U230">
            <v>63.140999999999998</v>
          </cell>
          <cell r="V230">
            <v>18.373999999999999</v>
          </cell>
          <cell r="W230">
            <v>0</v>
          </cell>
          <cell r="X230">
            <v>0</v>
          </cell>
          <cell r="Y230">
            <v>191.42231000000001</v>
          </cell>
          <cell r="Z230">
            <v>14.50484</v>
          </cell>
          <cell r="AA230">
            <v>0</v>
          </cell>
          <cell r="AB230">
            <v>804.99257</v>
          </cell>
          <cell r="AD230">
            <v>0</v>
          </cell>
          <cell r="AE230">
            <v>0</v>
          </cell>
          <cell r="AG230">
            <v>0</v>
          </cell>
          <cell r="AH230">
            <v>462.94914</v>
          </cell>
          <cell r="AJ230">
            <v>0</v>
          </cell>
        </row>
        <row r="231">
          <cell r="A231" t="str">
            <v>SCI AEP ACTIF 2177BUDGET 2007</v>
          </cell>
          <cell r="B231" t="str">
            <v>SCI AEP ACTIF 2177</v>
          </cell>
          <cell r="C231" t="str">
            <v>BUDGET 2007</v>
          </cell>
          <cell r="D231">
            <v>380.41199999999998</v>
          </cell>
          <cell r="E231">
            <v>0</v>
          </cell>
          <cell r="F231">
            <v>182.74600000000001</v>
          </cell>
          <cell r="G231">
            <v>58.302999999999997</v>
          </cell>
          <cell r="H231">
            <v>0</v>
          </cell>
          <cell r="I231">
            <v>0</v>
          </cell>
          <cell r="J231">
            <v>0</v>
          </cell>
          <cell r="K231">
            <v>320</v>
          </cell>
          <cell r="L231">
            <v>239.88499999999999</v>
          </cell>
          <cell r="M231">
            <v>0.7</v>
          </cell>
          <cell r="N231">
            <v>0</v>
          </cell>
          <cell r="O231">
            <v>0</v>
          </cell>
          <cell r="P231">
            <v>0</v>
          </cell>
          <cell r="Q231">
            <v>0</v>
          </cell>
          <cell r="R231">
            <v>1.8879999999999999</v>
          </cell>
          <cell r="S231">
            <v>0</v>
          </cell>
          <cell r="T231">
            <v>0</v>
          </cell>
          <cell r="U231">
            <v>39.180999999999997</v>
          </cell>
          <cell r="V231">
            <v>18.373999999999999</v>
          </cell>
          <cell r="W231">
            <v>26.884</v>
          </cell>
          <cell r="X231">
            <v>0</v>
          </cell>
          <cell r="Y231">
            <v>0</v>
          </cell>
          <cell r="Z231">
            <v>0</v>
          </cell>
          <cell r="AA231">
            <v>107.241</v>
          </cell>
          <cell r="AB231">
            <v>437.74700000000001</v>
          </cell>
          <cell r="AD231">
            <v>0</v>
          </cell>
          <cell r="AE231">
            <v>0</v>
          </cell>
          <cell r="AG231">
            <v>0</v>
          </cell>
          <cell r="AH231">
            <v>0</v>
          </cell>
          <cell r="AJ231">
            <v>0</v>
          </cell>
        </row>
        <row r="232">
          <cell r="A232" t="str">
            <v>SCI AEP ACTIF 2177BUDGET 2008</v>
          </cell>
          <cell r="B232" t="str">
            <v>SCI AEP ACTIF 2177</v>
          </cell>
          <cell r="C232" t="str">
            <v>BUDGET 2008</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D232">
            <v>0</v>
          </cell>
          <cell r="AE232">
            <v>0</v>
          </cell>
          <cell r="AG232">
            <v>0</v>
          </cell>
          <cell r="AH232">
            <v>0</v>
          </cell>
          <cell r="AJ232">
            <v>0</v>
          </cell>
        </row>
        <row r="233">
          <cell r="A233" t="str">
            <v>SCI AEP ACTIF 2177BUDGET 2009</v>
          </cell>
          <cell r="B233" t="str">
            <v>SCI AEP ACTIF 2177</v>
          </cell>
          <cell r="C233" t="str">
            <v>BUDGET 2009</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D233">
            <v>0</v>
          </cell>
          <cell r="AE233">
            <v>0</v>
          </cell>
          <cell r="AG233">
            <v>0</v>
          </cell>
          <cell r="AH233">
            <v>0</v>
          </cell>
          <cell r="AJ233">
            <v>0</v>
          </cell>
        </row>
        <row r="234">
          <cell r="A234" t="str">
            <v>SCI AEP ACTIF 2177BUDGET 2010</v>
          </cell>
          <cell r="B234" t="str">
            <v>SCI AEP ACTIF 2177</v>
          </cell>
          <cell r="C234" t="str">
            <v>BUDGET 2010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D234">
            <v>0</v>
          </cell>
          <cell r="AE234">
            <v>0</v>
          </cell>
          <cell r="AG234">
            <v>0</v>
          </cell>
          <cell r="AH234">
            <v>0</v>
          </cell>
          <cell r="AJ234">
            <v>0</v>
          </cell>
        </row>
        <row r="235">
          <cell r="A235" t="str">
            <v>SCI AEP ACTIF 2177BUDGET 2011</v>
          </cell>
          <cell r="B235" t="str">
            <v>SCI AEP ACTIF 2177</v>
          </cell>
          <cell r="C235" t="str">
            <v>BUDGET 2011</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D235">
            <v>0</v>
          </cell>
          <cell r="AE235">
            <v>0</v>
          </cell>
          <cell r="AG235">
            <v>0</v>
          </cell>
          <cell r="AH235">
            <v>0</v>
          </cell>
          <cell r="AJ235">
            <v>0</v>
          </cell>
        </row>
        <row r="236">
          <cell r="A236" t="str">
            <v>SCI AEP ACTIF 2177BUDGET 2012</v>
          </cell>
          <cell r="B236" t="str">
            <v>SCI AEP ACTIF 2177</v>
          </cell>
          <cell r="C236" t="str">
            <v>BUDGET 2012</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D236">
            <v>0</v>
          </cell>
          <cell r="AE236">
            <v>0</v>
          </cell>
          <cell r="AG236">
            <v>0</v>
          </cell>
          <cell r="AH236">
            <v>0</v>
          </cell>
          <cell r="AJ236">
            <v>0</v>
          </cell>
        </row>
        <row r="237">
          <cell r="A237" t="str">
            <v>SCI AEP ACTIF 2177BUDGET 2013</v>
          </cell>
          <cell r="B237" t="str">
            <v>SCI AEP ACTIF 2177</v>
          </cell>
          <cell r="C237" t="str">
            <v>BUDGET 2013</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D237">
            <v>0</v>
          </cell>
          <cell r="AE237">
            <v>0</v>
          </cell>
          <cell r="AG237">
            <v>0</v>
          </cell>
          <cell r="AH237">
            <v>0</v>
          </cell>
          <cell r="AJ237">
            <v>0</v>
          </cell>
        </row>
        <row r="238">
          <cell r="A238" t="str">
            <v>SCI AEP ACTIF 2177BUDGET 2014</v>
          </cell>
          <cell r="B238" t="str">
            <v>SCI AEP ACTIF 2177</v>
          </cell>
          <cell r="C238" t="str">
            <v>BUDGET 2014</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D238">
            <v>0</v>
          </cell>
          <cell r="AE238">
            <v>0</v>
          </cell>
          <cell r="AG238">
            <v>0</v>
          </cell>
          <cell r="AH238">
            <v>0</v>
          </cell>
          <cell r="AJ238">
            <v>0</v>
          </cell>
        </row>
        <row r="239">
          <cell r="A239" t="str">
            <v>SCI AEP ACTIF 2177BUDGET 2015</v>
          </cell>
          <cell r="B239" t="str">
            <v>SCI AEP ACTIF 2177</v>
          </cell>
          <cell r="C239" t="str">
            <v>BUDGET 2015</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D239">
            <v>0</v>
          </cell>
          <cell r="AE239">
            <v>0</v>
          </cell>
          <cell r="AG239">
            <v>0</v>
          </cell>
          <cell r="AH239">
            <v>0</v>
          </cell>
          <cell r="AJ239">
            <v>0</v>
          </cell>
        </row>
        <row r="240">
          <cell r="A240" t="str">
            <v>SCI AEP ACTIF 2177BUDGET 2016</v>
          </cell>
          <cell r="B240" t="str">
            <v>SCI AEP ACTIF 2177</v>
          </cell>
          <cell r="C240" t="str">
            <v>BUDGET 2016</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D240">
            <v>0</v>
          </cell>
          <cell r="AE240">
            <v>0</v>
          </cell>
          <cell r="AG240">
            <v>0</v>
          </cell>
          <cell r="AH240">
            <v>0</v>
          </cell>
          <cell r="AJ240">
            <v>0</v>
          </cell>
        </row>
        <row r="241">
          <cell r="A241" t="str">
            <v>SCI AEP ACTIF 2177BUDGET 2017</v>
          </cell>
          <cell r="B241" t="str">
            <v>SCI AEP ACTIF 2177</v>
          </cell>
          <cell r="C241" t="str">
            <v>BUDGET 2017</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D241">
            <v>0</v>
          </cell>
          <cell r="AE241">
            <v>0</v>
          </cell>
          <cell r="AG241">
            <v>0</v>
          </cell>
          <cell r="AH241">
            <v>0</v>
          </cell>
          <cell r="AJ241">
            <v>0</v>
          </cell>
        </row>
        <row r="242">
          <cell r="A242" t="str">
            <v>SCI AEP ACTIF 217838717</v>
          </cell>
          <cell r="B242" t="str">
            <v>SCI AEP ACTIF 2178</v>
          </cell>
          <cell r="C242">
            <v>38717</v>
          </cell>
          <cell r="D242">
            <v>1166.1274300000002</v>
          </cell>
          <cell r="E242">
            <v>0.33879999999999999</v>
          </cell>
          <cell r="F242">
            <v>78.422690000000003</v>
          </cell>
          <cell r="G242">
            <v>120.288</v>
          </cell>
          <cell r="H242">
            <v>452.29060999999996</v>
          </cell>
          <cell r="I242">
            <v>0</v>
          </cell>
          <cell r="J242">
            <v>0</v>
          </cell>
          <cell r="K242">
            <v>0</v>
          </cell>
          <cell r="L242">
            <v>483.43448000000006</v>
          </cell>
          <cell r="M242">
            <v>5.3742799999999997</v>
          </cell>
          <cell r="N242">
            <v>0</v>
          </cell>
          <cell r="O242">
            <v>0</v>
          </cell>
          <cell r="P242">
            <v>0</v>
          </cell>
          <cell r="Q242">
            <v>0</v>
          </cell>
          <cell r="R242">
            <v>0</v>
          </cell>
          <cell r="S242">
            <v>6.3620000000000001</v>
          </cell>
          <cell r="T242">
            <v>19.026439999999997</v>
          </cell>
          <cell r="U242">
            <v>75.427000000000007</v>
          </cell>
          <cell r="V242">
            <v>44.860999999999997</v>
          </cell>
          <cell r="W242">
            <v>0</v>
          </cell>
          <cell r="X242">
            <v>0</v>
          </cell>
          <cell r="Y242">
            <v>376.07777000000004</v>
          </cell>
          <cell r="Z242">
            <v>0</v>
          </cell>
          <cell r="AA242">
            <v>0.12182999999999999</v>
          </cell>
          <cell r="AB242">
            <v>2.60283</v>
          </cell>
          <cell r="AD242">
            <v>0</v>
          </cell>
          <cell r="AE242">
            <v>0</v>
          </cell>
          <cell r="AG242">
            <v>0</v>
          </cell>
          <cell r="AH242">
            <v>0</v>
          </cell>
          <cell r="AJ242">
            <v>0</v>
          </cell>
        </row>
        <row r="243">
          <cell r="A243" t="str">
            <v>SCI AEP ACTIF 217839082</v>
          </cell>
          <cell r="B243" t="str">
            <v>SCI AEP ACTIF 2178</v>
          </cell>
          <cell r="C243">
            <v>39082</v>
          </cell>
          <cell r="D243">
            <v>1046.8949299999999</v>
          </cell>
          <cell r="E243">
            <v>0</v>
          </cell>
          <cell r="F243">
            <v>105.98569000000001</v>
          </cell>
          <cell r="G243">
            <v>116.81698</v>
          </cell>
          <cell r="H243">
            <v>67.720230000000001</v>
          </cell>
          <cell r="I243">
            <v>0</v>
          </cell>
          <cell r="J243">
            <v>0</v>
          </cell>
          <cell r="K243">
            <v>0</v>
          </cell>
          <cell r="L243">
            <v>112.61287000000002</v>
          </cell>
          <cell r="M243">
            <v>2.6995999999999998</v>
          </cell>
          <cell r="N243">
            <v>0</v>
          </cell>
          <cell r="O243">
            <v>34.154360000000004</v>
          </cell>
          <cell r="P243">
            <v>0</v>
          </cell>
          <cell r="Q243">
            <v>0</v>
          </cell>
          <cell r="R243">
            <v>0</v>
          </cell>
          <cell r="S243">
            <v>21.655649999999998</v>
          </cell>
          <cell r="T243">
            <v>0</v>
          </cell>
          <cell r="U243">
            <v>78.710999999999999</v>
          </cell>
          <cell r="V243">
            <v>44.860999999999997</v>
          </cell>
          <cell r="W243">
            <v>0</v>
          </cell>
          <cell r="X243">
            <v>0</v>
          </cell>
          <cell r="Y243">
            <v>376.07777000000004</v>
          </cell>
          <cell r="Z243">
            <v>0</v>
          </cell>
          <cell r="AA243">
            <v>-1.64E-3</v>
          </cell>
          <cell r="AB243">
            <v>20.884139999999999</v>
          </cell>
          <cell r="AD243">
            <v>0</v>
          </cell>
          <cell r="AE243">
            <v>0</v>
          </cell>
          <cell r="AG243">
            <v>0</v>
          </cell>
          <cell r="AH243">
            <v>0</v>
          </cell>
          <cell r="AJ243">
            <v>0</v>
          </cell>
        </row>
        <row r="244">
          <cell r="A244" t="str">
            <v>SCI AEP ACTIF 217839447</v>
          </cell>
          <cell r="B244" t="str">
            <v>SCI AEP ACTIF 2178</v>
          </cell>
          <cell r="C244">
            <v>39447</v>
          </cell>
          <cell r="D244">
            <v>1072.35672</v>
          </cell>
          <cell r="E244">
            <v>1.0000000000000001E-5</v>
          </cell>
          <cell r="F244">
            <v>102.58638000000001</v>
          </cell>
          <cell r="G244">
            <v>112.4457</v>
          </cell>
          <cell r="H244">
            <v>11.70256</v>
          </cell>
          <cell r="I244">
            <v>0</v>
          </cell>
          <cell r="J244">
            <v>0</v>
          </cell>
          <cell r="K244">
            <v>0</v>
          </cell>
          <cell r="L244">
            <v>77.96005000000001</v>
          </cell>
          <cell r="M244">
            <v>2.5804999999999998</v>
          </cell>
          <cell r="N244">
            <v>0</v>
          </cell>
          <cell r="O244">
            <v>11.257190000000001</v>
          </cell>
          <cell r="P244">
            <v>0</v>
          </cell>
          <cell r="Q244">
            <v>0</v>
          </cell>
          <cell r="R244">
            <v>0</v>
          </cell>
          <cell r="S244">
            <v>18.085000000000001</v>
          </cell>
          <cell r="T244">
            <v>0</v>
          </cell>
          <cell r="U244">
            <v>81.03</v>
          </cell>
          <cell r="V244">
            <v>44.860999999999997</v>
          </cell>
          <cell r="W244">
            <v>0</v>
          </cell>
          <cell r="X244">
            <v>0</v>
          </cell>
          <cell r="Y244">
            <v>376.07777000000004</v>
          </cell>
          <cell r="Z244">
            <v>199.06558000000001</v>
          </cell>
          <cell r="AA244">
            <v>0</v>
          </cell>
          <cell r="AB244">
            <v>0</v>
          </cell>
          <cell r="AD244">
            <v>0</v>
          </cell>
          <cell r="AE244">
            <v>0</v>
          </cell>
          <cell r="AG244">
            <v>0</v>
          </cell>
          <cell r="AH244">
            <v>0</v>
          </cell>
          <cell r="AJ244">
            <v>0</v>
          </cell>
        </row>
        <row r="245">
          <cell r="A245" t="str">
            <v>SCI AEP ACTIF 2178BUDGET 2007</v>
          </cell>
          <cell r="B245" t="str">
            <v>SCI AEP ACTIF 2178</v>
          </cell>
          <cell r="C245" t="str">
            <v>BUDGET 2007</v>
          </cell>
          <cell r="D245">
            <v>1116.807</v>
          </cell>
          <cell r="E245">
            <v>0</v>
          </cell>
          <cell r="F245">
            <v>137.63900000000001</v>
          </cell>
          <cell r="G245">
            <v>101.42400000000001</v>
          </cell>
          <cell r="H245">
            <v>0</v>
          </cell>
          <cell r="I245">
            <v>0</v>
          </cell>
          <cell r="J245">
            <v>0</v>
          </cell>
          <cell r="K245">
            <v>0</v>
          </cell>
          <cell r="L245">
            <v>98.343999999999994</v>
          </cell>
          <cell r="M245">
            <v>2.754</v>
          </cell>
          <cell r="N245">
            <v>20.265000000000001</v>
          </cell>
          <cell r="O245">
            <v>0</v>
          </cell>
          <cell r="P245">
            <v>0</v>
          </cell>
          <cell r="Q245">
            <v>31.004999999999999</v>
          </cell>
          <cell r="R245">
            <v>0</v>
          </cell>
          <cell r="S245">
            <v>0</v>
          </cell>
          <cell r="T245">
            <v>0</v>
          </cell>
          <cell r="U245">
            <v>59.606999999999999</v>
          </cell>
          <cell r="V245">
            <v>44.860999999999997</v>
          </cell>
          <cell r="W245">
            <v>20.405999999999999</v>
          </cell>
          <cell r="X245">
            <v>0</v>
          </cell>
          <cell r="Y245">
            <v>0</v>
          </cell>
          <cell r="Z245">
            <v>0</v>
          </cell>
          <cell r="AA245">
            <v>0</v>
          </cell>
          <cell r="AB245">
            <v>0</v>
          </cell>
          <cell r="AD245">
            <v>0</v>
          </cell>
          <cell r="AE245">
            <v>0</v>
          </cell>
          <cell r="AG245">
            <v>0</v>
          </cell>
          <cell r="AH245">
            <v>0</v>
          </cell>
          <cell r="AJ245">
            <v>0</v>
          </cell>
        </row>
        <row r="246">
          <cell r="A246" t="str">
            <v>SCI AEP ACTIF 2178BUDGET 2008</v>
          </cell>
          <cell r="B246" t="str">
            <v>SCI AEP ACTIF 2178</v>
          </cell>
          <cell r="C246" t="str">
            <v>BUDGET 2008</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D246">
            <v>0</v>
          </cell>
          <cell r="AE246">
            <v>0</v>
          </cell>
          <cell r="AG246">
            <v>0</v>
          </cell>
          <cell r="AH246">
            <v>0</v>
          </cell>
          <cell r="AJ246">
            <v>0</v>
          </cell>
        </row>
        <row r="247">
          <cell r="A247" t="str">
            <v>SCI AEP ACTIF 2178BUDGET 2009</v>
          </cell>
          <cell r="B247" t="str">
            <v>SCI AEP ACTIF 2178</v>
          </cell>
          <cell r="C247" t="str">
            <v>BUDGET 2009</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G247">
            <v>0</v>
          </cell>
          <cell r="AH247">
            <v>0</v>
          </cell>
          <cell r="AJ247">
            <v>0</v>
          </cell>
        </row>
        <row r="248">
          <cell r="A248" t="str">
            <v>SCI AEP ACTIF 2178BUDGET 2010</v>
          </cell>
          <cell r="B248" t="str">
            <v>SCI AEP ACTIF 2178</v>
          </cell>
          <cell r="C248" t="str">
            <v>BUDGET 2010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D248">
            <v>0</v>
          </cell>
          <cell r="AE248">
            <v>0</v>
          </cell>
          <cell r="AG248">
            <v>0</v>
          </cell>
          <cell r="AH248">
            <v>0</v>
          </cell>
          <cell r="AJ248">
            <v>0</v>
          </cell>
        </row>
        <row r="249">
          <cell r="A249" t="str">
            <v>SCI AEP ACTIF 2178BUDGET 2011</v>
          </cell>
          <cell r="B249" t="str">
            <v>SCI AEP ACTIF 2178</v>
          </cell>
          <cell r="C249" t="str">
            <v>BUDGET 2011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D249">
            <v>0</v>
          </cell>
          <cell r="AE249">
            <v>0</v>
          </cell>
          <cell r="AG249">
            <v>0</v>
          </cell>
          <cell r="AH249">
            <v>0</v>
          </cell>
          <cell r="AJ249">
            <v>0</v>
          </cell>
        </row>
        <row r="250">
          <cell r="A250" t="str">
            <v>SCI AEP ACTIF 2178BUDGET 2012</v>
          </cell>
          <cell r="B250" t="str">
            <v>SCI AEP ACTIF 2178</v>
          </cell>
          <cell r="C250" t="str">
            <v>BUDGET 2012</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D250">
            <v>0</v>
          </cell>
          <cell r="AE250">
            <v>0</v>
          </cell>
          <cell r="AG250">
            <v>0</v>
          </cell>
          <cell r="AH250">
            <v>0</v>
          </cell>
          <cell r="AJ250">
            <v>0</v>
          </cell>
        </row>
        <row r="251">
          <cell r="A251" t="str">
            <v>SCI AEP ACTIF 2178BUDGET 2013</v>
          </cell>
          <cell r="B251" t="str">
            <v>SCI AEP ACTIF 2178</v>
          </cell>
          <cell r="C251" t="str">
            <v>BUDGET 2013</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D251">
            <v>0</v>
          </cell>
          <cell r="AE251">
            <v>0</v>
          </cell>
          <cell r="AG251">
            <v>0</v>
          </cell>
          <cell r="AH251">
            <v>0</v>
          </cell>
          <cell r="AJ251">
            <v>0</v>
          </cell>
        </row>
        <row r="252">
          <cell r="A252" t="str">
            <v>SCI AEP ACTIF 2178BUDGET 2014</v>
          </cell>
          <cell r="B252" t="str">
            <v>SCI AEP ACTIF 2178</v>
          </cell>
          <cell r="C252" t="str">
            <v>BUDGET 2014</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G252">
            <v>0</v>
          </cell>
          <cell r="AH252">
            <v>0</v>
          </cell>
          <cell r="AJ252">
            <v>0</v>
          </cell>
        </row>
        <row r="253">
          <cell r="A253" t="str">
            <v>SCI AEP ACTIF 2178BUDGET 2015</v>
          </cell>
          <cell r="B253" t="str">
            <v>SCI AEP ACTIF 2178</v>
          </cell>
          <cell r="C253" t="str">
            <v>BUDGET 2015</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D253">
            <v>0</v>
          </cell>
          <cell r="AE253">
            <v>0</v>
          </cell>
          <cell r="AG253">
            <v>0</v>
          </cell>
          <cell r="AH253">
            <v>0</v>
          </cell>
          <cell r="AJ253">
            <v>0</v>
          </cell>
        </row>
        <row r="254">
          <cell r="A254" t="str">
            <v>SCI AEP ACTIF 2178BUDGET 2016</v>
          </cell>
          <cell r="B254" t="str">
            <v>SCI AEP ACTIF 2178</v>
          </cell>
          <cell r="C254" t="str">
            <v>BUDGET 2016</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D254">
            <v>0</v>
          </cell>
          <cell r="AE254">
            <v>0</v>
          </cell>
          <cell r="AG254">
            <v>0</v>
          </cell>
          <cell r="AH254">
            <v>0</v>
          </cell>
          <cell r="AJ254">
            <v>0</v>
          </cell>
        </row>
        <row r="255">
          <cell r="A255" t="str">
            <v>SCI AEP ACTIF 2178BUDGET 2017</v>
          </cell>
          <cell r="B255" t="str">
            <v>SCI AEP ACTIF 2178</v>
          </cell>
          <cell r="C255" t="str">
            <v>BUDGET 2017</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D255">
            <v>0</v>
          </cell>
          <cell r="AE255">
            <v>0</v>
          </cell>
          <cell r="AG255">
            <v>0</v>
          </cell>
          <cell r="AH255">
            <v>0</v>
          </cell>
          <cell r="AJ255">
            <v>0</v>
          </cell>
        </row>
        <row r="256">
          <cell r="A256" t="str">
            <v>SCI AEP ACTIF 273738717</v>
          </cell>
          <cell r="B256" t="str">
            <v>SCI AEP ACTIF 2737</v>
          </cell>
          <cell r="C256">
            <v>38717</v>
          </cell>
          <cell r="D256">
            <v>2019.8102699999999</v>
          </cell>
          <cell r="E256">
            <v>5.0000000000000002E-5</v>
          </cell>
          <cell r="F256">
            <v>497.34165000000002</v>
          </cell>
          <cell r="G256">
            <v>202.36312000000001</v>
          </cell>
          <cell r="H256">
            <v>55.590879999999999</v>
          </cell>
          <cell r="I256">
            <v>0</v>
          </cell>
          <cell r="J256">
            <v>2.7789299999999999</v>
          </cell>
          <cell r="K256">
            <v>0</v>
          </cell>
          <cell r="L256">
            <v>561.20212000000004</v>
          </cell>
          <cell r="M256">
            <v>3.3112499999999998</v>
          </cell>
          <cell r="N256">
            <v>162.23257000000001</v>
          </cell>
          <cell r="O256">
            <v>0</v>
          </cell>
          <cell r="P256">
            <v>0</v>
          </cell>
          <cell r="Q256">
            <v>0</v>
          </cell>
          <cell r="R256">
            <v>0</v>
          </cell>
          <cell r="S256">
            <v>-15.308459999999998</v>
          </cell>
          <cell r="T256">
            <v>9.4560000000000005E-2</v>
          </cell>
          <cell r="U256">
            <v>268.79617000000002</v>
          </cell>
          <cell r="V256">
            <v>0</v>
          </cell>
          <cell r="W256">
            <v>0</v>
          </cell>
          <cell r="X256">
            <v>0</v>
          </cell>
          <cell r="Y256">
            <v>485.35991999999999</v>
          </cell>
          <cell r="Z256">
            <v>0</v>
          </cell>
          <cell r="AA256">
            <v>2.7792999999999997</v>
          </cell>
          <cell r="AB256">
            <v>18.337479999999999</v>
          </cell>
          <cell r="AD256">
            <v>0</v>
          </cell>
          <cell r="AE256">
            <v>0</v>
          </cell>
          <cell r="AG256">
            <v>0</v>
          </cell>
          <cell r="AH256">
            <v>0</v>
          </cell>
          <cell r="AJ256">
            <v>0</v>
          </cell>
        </row>
        <row r="257">
          <cell r="A257" t="str">
            <v>SCI AEP ACTIF 273739082</v>
          </cell>
          <cell r="B257" t="str">
            <v>SCI AEP ACTIF 2737</v>
          </cell>
          <cell r="C257">
            <v>39082</v>
          </cell>
          <cell r="D257">
            <v>2117.6288300000001</v>
          </cell>
          <cell r="E257">
            <v>1.40435</v>
          </cell>
          <cell r="F257">
            <v>585.29852000000005</v>
          </cell>
          <cell r="G257">
            <v>218.57757999999998</v>
          </cell>
          <cell r="H257">
            <v>-50.540239999999997</v>
          </cell>
          <cell r="I257">
            <v>0</v>
          </cell>
          <cell r="J257">
            <v>0</v>
          </cell>
          <cell r="K257">
            <v>0</v>
          </cell>
          <cell r="L257">
            <v>529.19126000000006</v>
          </cell>
          <cell r="M257">
            <v>2.6614100000000001</v>
          </cell>
          <cell r="N257">
            <v>168.58070000000001</v>
          </cell>
          <cell r="O257">
            <v>40.133839999999999</v>
          </cell>
          <cell r="P257">
            <v>0</v>
          </cell>
          <cell r="Q257">
            <v>0</v>
          </cell>
          <cell r="R257">
            <v>0</v>
          </cell>
          <cell r="S257">
            <v>2.9125000000000001</v>
          </cell>
          <cell r="T257">
            <v>13.909509999999999</v>
          </cell>
          <cell r="U257">
            <v>203.81925000000001</v>
          </cell>
          <cell r="V257">
            <v>0</v>
          </cell>
          <cell r="W257">
            <v>0</v>
          </cell>
          <cell r="X257">
            <v>0</v>
          </cell>
          <cell r="Y257">
            <v>487.89816000000002</v>
          </cell>
          <cell r="Z257">
            <v>4.1384799999999995</v>
          </cell>
          <cell r="AA257">
            <v>1.0000000000000001E-5</v>
          </cell>
          <cell r="AB257">
            <v>8.2001399999999993</v>
          </cell>
          <cell r="AD257">
            <v>0</v>
          </cell>
          <cell r="AE257">
            <v>0</v>
          </cell>
          <cell r="AG257">
            <v>0</v>
          </cell>
          <cell r="AH257">
            <v>0</v>
          </cell>
          <cell r="AJ257">
            <v>0</v>
          </cell>
        </row>
        <row r="258">
          <cell r="A258" t="str">
            <v>SCI AEP ACTIF 273739447</v>
          </cell>
          <cell r="B258" t="str">
            <v>SCI AEP ACTIF 2737</v>
          </cell>
          <cell r="C258">
            <v>39447</v>
          </cell>
          <cell r="D258">
            <v>2386.1637599999999</v>
          </cell>
          <cell r="E258">
            <v>0</v>
          </cell>
          <cell r="F258">
            <v>477.19753000000003</v>
          </cell>
          <cell r="G258">
            <v>123.08475</v>
          </cell>
          <cell r="H258">
            <v>-106.8695</v>
          </cell>
          <cell r="I258">
            <v>0</v>
          </cell>
          <cell r="J258">
            <v>2.4956</v>
          </cell>
          <cell r="K258">
            <v>0</v>
          </cell>
          <cell r="L258">
            <v>324.73906999999997</v>
          </cell>
          <cell r="M258">
            <v>2.5529999999999999</v>
          </cell>
          <cell r="N258">
            <v>180.95660000000001</v>
          </cell>
          <cell r="O258">
            <v>12.54762</v>
          </cell>
          <cell r="P258">
            <v>0</v>
          </cell>
          <cell r="Q258">
            <v>0</v>
          </cell>
          <cell r="R258">
            <v>0</v>
          </cell>
          <cell r="S258">
            <v>8.3365100000000005</v>
          </cell>
          <cell r="T258">
            <v>15.43103</v>
          </cell>
          <cell r="U258">
            <v>208.95750000000001</v>
          </cell>
          <cell r="V258">
            <v>0</v>
          </cell>
          <cell r="W258">
            <v>0</v>
          </cell>
          <cell r="X258">
            <v>0</v>
          </cell>
          <cell r="Y258">
            <v>486.88974999999994</v>
          </cell>
          <cell r="Z258">
            <v>59.133800000000001</v>
          </cell>
          <cell r="AA258">
            <v>9.4730000000000009E-2</v>
          </cell>
          <cell r="AB258">
            <v>-0.50281999999999971</v>
          </cell>
          <cell r="AD258">
            <v>0</v>
          </cell>
          <cell r="AE258">
            <v>0</v>
          </cell>
          <cell r="AG258">
            <v>0</v>
          </cell>
          <cell r="AH258">
            <v>0</v>
          </cell>
          <cell r="AJ258">
            <v>0</v>
          </cell>
        </row>
        <row r="259">
          <cell r="A259" t="str">
            <v>SCI AEP ACTIF 2737BUDGET 2007</v>
          </cell>
          <cell r="B259" t="str">
            <v>SCI AEP ACTIF 2737</v>
          </cell>
          <cell r="C259" t="str">
            <v>BUDGET 2007</v>
          </cell>
          <cell r="D259">
            <v>2353.9290000000001</v>
          </cell>
          <cell r="E259">
            <v>0</v>
          </cell>
          <cell r="F259">
            <v>443.54624999999999</v>
          </cell>
          <cell r="G259">
            <v>195.3</v>
          </cell>
          <cell r="H259">
            <v>0</v>
          </cell>
          <cell r="I259">
            <v>0</v>
          </cell>
          <cell r="J259">
            <v>0</v>
          </cell>
          <cell r="K259">
            <v>0</v>
          </cell>
          <cell r="L259">
            <v>451.95</v>
          </cell>
          <cell r="M259">
            <v>2.7974999999999999</v>
          </cell>
          <cell r="N259">
            <v>183.8775</v>
          </cell>
          <cell r="O259">
            <v>0</v>
          </cell>
          <cell r="P259">
            <v>0</v>
          </cell>
          <cell r="Q259">
            <v>0</v>
          </cell>
          <cell r="R259">
            <v>0</v>
          </cell>
          <cell r="S259">
            <v>0</v>
          </cell>
          <cell r="T259">
            <v>0</v>
          </cell>
          <cell r="U259">
            <v>210</v>
          </cell>
          <cell r="V259">
            <v>0</v>
          </cell>
          <cell r="W259">
            <v>0</v>
          </cell>
          <cell r="X259">
            <v>0</v>
          </cell>
          <cell r="Y259">
            <v>0</v>
          </cell>
          <cell r="Z259">
            <v>0</v>
          </cell>
          <cell r="AA259">
            <v>0</v>
          </cell>
          <cell r="AB259">
            <v>40.8795</v>
          </cell>
          <cell r="AD259">
            <v>0</v>
          </cell>
          <cell r="AE259">
            <v>0</v>
          </cell>
          <cell r="AG259">
            <v>0</v>
          </cell>
          <cell r="AH259">
            <v>0</v>
          </cell>
          <cell r="AJ259">
            <v>0</v>
          </cell>
        </row>
        <row r="260">
          <cell r="A260" t="str">
            <v>SCI AEP ACTIF 2737BUDGET 2008</v>
          </cell>
          <cell r="B260" t="str">
            <v>SCI AEP ACTIF 2737</v>
          </cell>
          <cell r="C260" t="str">
            <v>BUDGET 2008</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D260">
            <v>0</v>
          </cell>
          <cell r="AE260">
            <v>0</v>
          </cell>
          <cell r="AG260">
            <v>0</v>
          </cell>
          <cell r="AH260">
            <v>0</v>
          </cell>
          <cell r="AJ260">
            <v>0</v>
          </cell>
        </row>
        <row r="261">
          <cell r="A261" t="str">
            <v>SCI AEP ACTIF 2737BUDGET 2009</v>
          </cell>
          <cell r="B261" t="str">
            <v>SCI AEP ACTIF 2737</v>
          </cell>
          <cell r="C261" t="str">
            <v>BUDGET 2009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D261">
            <v>0</v>
          </cell>
          <cell r="AE261">
            <v>0</v>
          </cell>
          <cell r="AG261">
            <v>0</v>
          </cell>
          <cell r="AH261">
            <v>0</v>
          </cell>
          <cell r="AJ261">
            <v>0</v>
          </cell>
        </row>
        <row r="262">
          <cell r="A262" t="str">
            <v>SCI AEP ACTIF 2737BUDGET 2010</v>
          </cell>
          <cell r="B262" t="str">
            <v>SCI AEP ACTIF 2737</v>
          </cell>
          <cell r="C262" t="str">
            <v>BUDGET 2010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D262">
            <v>0</v>
          </cell>
          <cell r="AE262">
            <v>0</v>
          </cell>
          <cell r="AG262">
            <v>0</v>
          </cell>
          <cell r="AH262">
            <v>0</v>
          </cell>
          <cell r="AJ262">
            <v>0</v>
          </cell>
        </row>
        <row r="263">
          <cell r="A263" t="str">
            <v>SCI AEP ACTIF 2737BUDGET 2011</v>
          </cell>
          <cell r="B263" t="str">
            <v>SCI AEP ACTIF 2737</v>
          </cell>
          <cell r="C263" t="str">
            <v>BUDGET 2011</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D263">
            <v>0</v>
          </cell>
          <cell r="AE263">
            <v>0</v>
          </cell>
          <cell r="AG263">
            <v>0</v>
          </cell>
          <cell r="AH263">
            <v>0</v>
          </cell>
          <cell r="AJ263">
            <v>0</v>
          </cell>
        </row>
        <row r="264">
          <cell r="A264" t="str">
            <v>SCI AEP ACTIF 2737BUDGET 2012</v>
          </cell>
          <cell r="B264" t="str">
            <v>SCI AEP ACTIF 2737</v>
          </cell>
          <cell r="C264" t="str">
            <v>BUDGET 2012</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D264">
            <v>0</v>
          </cell>
          <cell r="AE264">
            <v>0</v>
          </cell>
          <cell r="AG264">
            <v>0</v>
          </cell>
          <cell r="AH264">
            <v>0</v>
          </cell>
          <cell r="AJ264">
            <v>0</v>
          </cell>
        </row>
        <row r="265">
          <cell r="A265" t="str">
            <v>SCI AEP ACTIF 2737BUDGET 2013</v>
          </cell>
          <cell r="B265" t="str">
            <v>SCI AEP ACTIF 2737</v>
          </cell>
          <cell r="C265" t="str">
            <v>BUDGET 2013</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D265">
            <v>0</v>
          </cell>
          <cell r="AE265">
            <v>0</v>
          </cell>
          <cell r="AG265">
            <v>0</v>
          </cell>
          <cell r="AH265">
            <v>0</v>
          </cell>
          <cell r="AJ265">
            <v>0</v>
          </cell>
        </row>
        <row r="266">
          <cell r="A266" t="str">
            <v>SCI AEP ACTIF 2737BUDGET 2014</v>
          </cell>
          <cell r="B266" t="str">
            <v>SCI AEP ACTIF 2737</v>
          </cell>
          <cell r="C266" t="str">
            <v>BUDGET 2014</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D266">
            <v>0</v>
          </cell>
          <cell r="AE266">
            <v>0</v>
          </cell>
          <cell r="AG266">
            <v>0</v>
          </cell>
          <cell r="AH266">
            <v>0</v>
          </cell>
          <cell r="AJ266">
            <v>0</v>
          </cell>
        </row>
        <row r="267">
          <cell r="A267" t="str">
            <v>SCI AEP ACTIF 2737BUDGET 2015</v>
          </cell>
          <cell r="B267" t="str">
            <v>SCI AEP ACTIF 2737</v>
          </cell>
          <cell r="C267" t="str">
            <v>BUDGET 2015</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D267">
            <v>0</v>
          </cell>
          <cell r="AE267">
            <v>0</v>
          </cell>
          <cell r="AG267">
            <v>0</v>
          </cell>
          <cell r="AH267">
            <v>0</v>
          </cell>
          <cell r="AJ267">
            <v>0</v>
          </cell>
        </row>
        <row r="268">
          <cell r="A268" t="str">
            <v>SCI AEP ACTIF 2737BUDGET 2016</v>
          </cell>
          <cell r="B268" t="str">
            <v>SCI AEP ACTIF 2737</v>
          </cell>
          <cell r="C268" t="str">
            <v>BUDGET 2016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D268">
            <v>0</v>
          </cell>
          <cell r="AE268">
            <v>0</v>
          </cell>
          <cell r="AG268">
            <v>0</v>
          </cell>
          <cell r="AH268">
            <v>0</v>
          </cell>
          <cell r="AJ268">
            <v>0</v>
          </cell>
        </row>
        <row r="269">
          <cell r="A269" t="str">
            <v>SCI AEP ACTIF 2737BUDGET 2017</v>
          </cell>
          <cell r="B269" t="str">
            <v>SCI AEP ACTIF 2737</v>
          </cell>
          <cell r="C269" t="str">
            <v>BUDGET 2017</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D269">
            <v>0</v>
          </cell>
          <cell r="AE269">
            <v>0</v>
          </cell>
          <cell r="AG269">
            <v>0</v>
          </cell>
          <cell r="AH269">
            <v>0</v>
          </cell>
          <cell r="AJ269">
            <v>0</v>
          </cell>
        </row>
        <row r="270">
          <cell r="A270" t="str">
            <v>SCI AEP ACTIF 273838717</v>
          </cell>
          <cell r="B270" t="str">
            <v>SCI AEP ACTIF 2738</v>
          </cell>
          <cell r="C270">
            <v>38717</v>
          </cell>
          <cell r="D270">
            <v>1165.5905400000001</v>
          </cell>
          <cell r="E270">
            <v>3.19245</v>
          </cell>
          <cell r="F270">
            <v>300.31115</v>
          </cell>
          <cell r="G270">
            <v>68.117840000000001</v>
          </cell>
          <cell r="H270">
            <v>-31.081209999999999</v>
          </cell>
          <cell r="I270">
            <v>0</v>
          </cell>
          <cell r="J270">
            <v>0</v>
          </cell>
          <cell r="K270">
            <v>0</v>
          </cell>
          <cell r="L270">
            <v>285.97922000000005</v>
          </cell>
          <cell r="M270">
            <v>1.62</v>
          </cell>
          <cell r="N270">
            <v>161.51623999999998</v>
          </cell>
          <cell r="O270">
            <v>0</v>
          </cell>
          <cell r="P270">
            <v>0</v>
          </cell>
          <cell r="Q270">
            <v>0</v>
          </cell>
          <cell r="R270">
            <v>0</v>
          </cell>
          <cell r="S270">
            <v>5.6421700000000001</v>
          </cell>
          <cell r="T270">
            <v>2.5690000000000001E-2</v>
          </cell>
          <cell r="U270">
            <v>59.657530000000001</v>
          </cell>
          <cell r="V270">
            <v>0</v>
          </cell>
          <cell r="W270">
            <v>0</v>
          </cell>
          <cell r="X270">
            <v>0</v>
          </cell>
          <cell r="Y270">
            <v>283.64130999999998</v>
          </cell>
          <cell r="Z270">
            <v>0</v>
          </cell>
          <cell r="AA270">
            <v>1.7999999999999998E-4</v>
          </cell>
          <cell r="AB270">
            <v>2.71157</v>
          </cell>
          <cell r="AD270">
            <v>0</v>
          </cell>
          <cell r="AE270">
            <v>0</v>
          </cell>
          <cell r="AG270">
            <v>1.45991</v>
          </cell>
          <cell r="AH270">
            <v>0</v>
          </cell>
          <cell r="AJ270">
            <v>0</v>
          </cell>
        </row>
        <row r="271">
          <cell r="A271" t="str">
            <v>SCI AEP ACTIF 273839082</v>
          </cell>
          <cell r="B271" t="str">
            <v>SCI AEP ACTIF 2738</v>
          </cell>
          <cell r="C271">
            <v>39082</v>
          </cell>
          <cell r="D271">
            <v>1199.0305000000001</v>
          </cell>
          <cell r="E271">
            <v>0.22993</v>
          </cell>
          <cell r="F271">
            <v>589.38085000000001</v>
          </cell>
          <cell r="G271">
            <v>52.396699999999989</v>
          </cell>
          <cell r="H271">
            <v>-11.83169</v>
          </cell>
          <cell r="I271">
            <v>0</v>
          </cell>
          <cell r="J271">
            <v>0</v>
          </cell>
          <cell r="K271">
            <v>0</v>
          </cell>
          <cell r="L271">
            <v>284.65778999999992</v>
          </cell>
          <cell r="M271">
            <v>1.53955</v>
          </cell>
          <cell r="N271">
            <v>121.15363000000001</v>
          </cell>
          <cell r="O271">
            <v>22.519220000000001</v>
          </cell>
          <cell r="P271">
            <v>0</v>
          </cell>
          <cell r="Q271">
            <v>0</v>
          </cell>
          <cell r="R271">
            <v>0</v>
          </cell>
          <cell r="S271">
            <v>5.8675100000000002</v>
          </cell>
          <cell r="T271">
            <v>3.8548100000000005</v>
          </cell>
          <cell r="U271">
            <v>71.057000000000002</v>
          </cell>
          <cell r="V271">
            <v>0</v>
          </cell>
          <cell r="W271">
            <v>0</v>
          </cell>
          <cell r="X271">
            <v>0</v>
          </cell>
          <cell r="Y271">
            <v>283.51740999999998</v>
          </cell>
          <cell r="Z271">
            <v>0</v>
          </cell>
          <cell r="AA271">
            <v>2.308E-2</v>
          </cell>
          <cell r="AB271">
            <v>5.9441099999999993</v>
          </cell>
          <cell r="AD271">
            <v>5</v>
          </cell>
          <cell r="AE271">
            <v>0</v>
          </cell>
          <cell r="AG271">
            <v>0</v>
          </cell>
          <cell r="AH271">
            <v>0</v>
          </cell>
          <cell r="AJ271">
            <v>0</v>
          </cell>
        </row>
        <row r="272">
          <cell r="A272" t="str">
            <v>SCI AEP ACTIF 273839447</v>
          </cell>
          <cell r="B272" t="str">
            <v>SCI AEP ACTIF 2738</v>
          </cell>
          <cell r="C272">
            <v>39447</v>
          </cell>
          <cell r="D272">
            <v>1299.0638999999999</v>
          </cell>
          <cell r="E272">
            <v>0.1905</v>
          </cell>
          <cell r="F272">
            <v>355.47440999999998</v>
          </cell>
          <cell r="G272">
            <v>72.909729999999996</v>
          </cell>
          <cell r="H272">
            <v>-286.87903999999997</v>
          </cell>
          <cell r="I272">
            <v>0</v>
          </cell>
          <cell r="J272">
            <v>0</v>
          </cell>
          <cell r="K272">
            <v>0</v>
          </cell>
          <cell r="L272">
            <v>322.45177000000001</v>
          </cell>
          <cell r="M272">
            <v>1.4804999999999999</v>
          </cell>
          <cell r="N272">
            <v>114.07033</v>
          </cell>
          <cell r="O272">
            <v>7.1927399999999997</v>
          </cell>
          <cell r="P272">
            <v>0</v>
          </cell>
          <cell r="Q272">
            <v>0</v>
          </cell>
          <cell r="R272">
            <v>0</v>
          </cell>
          <cell r="S272">
            <v>7.1990200000000009</v>
          </cell>
          <cell r="T272">
            <v>5.0908100000000003</v>
          </cell>
          <cell r="U272">
            <v>73.638149999999996</v>
          </cell>
          <cell r="V272">
            <v>0</v>
          </cell>
          <cell r="W272">
            <v>0</v>
          </cell>
          <cell r="X272">
            <v>0</v>
          </cell>
          <cell r="Y272">
            <v>283.99005999999997</v>
          </cell>
          <cell r="Z272">
            <v>111.75</v>
          </cell>
          <cell r="AA272">
            <v>9.4719999999999999E-2</v>
          </cell>
          <cell r="AB272">
            <v>4.3241800000000001</v>
          </cell>
          <cell r="AD272">
            <v>0</v>
          </cell>
          <cell r="AE272">
            <v>0</v>
          </cell>
          <cell r="AG272">
            <v>0</v>
          </cell>
          <cell r="AH272">
            <v>0</v>
          </cell>
          <cell r="AJ272">
            <v>0</v>
          </cell>
        </row>
        <row r="273">
          <cell r="A273" t="str">
            <v>SCI AEP ACTIF 2738BUDGET 2007</v>
          </cell>
          <cell r="B273" t="str">
            <v>SCI AEP ACTIF 2738</v>
          </cell>
          <cell r="C273" t="str">
            <v>BUDGET 2007</v>
          </cell>
          <cell r="D273">
            <v>1426.16933365</v>
          </cell>
          <cell r="E273">
            <v>0</v>
          </cell>
          <cell r="F273">
            <v>119.0060445</v>
          </cell>
          <cell r="G273">
            <v>351.96255530000002</v>
          </cell>
          <cell r="H273">
            <v>0</v>
          </cell>
          <cell r="I273">
            <v>0</v>
          </cell>
          <cell r="J273">
            <v>0</v>
          </cell>
          <cell r="K273">
            <v>200</v>
          </cell>
          <cell r="L273">
            <v>689.04540599999996</v>
          </cell>
          <cell r="M273">
            <v>0</v>
          </cell>
          <cell r="N273">
            <v>140.136</v>
          </cell>
          <cell r="O273">
            <v>0</v>
          </cell>
          <cell r="P273">
            <v>0</v>
          </cell>
          <cell r="Q273">
            <v>0</v>
          </cell>
          <cell r="R273">
            <v>0</v>
          </cell>
          <cell r="S273">
            <v>0</v>
          </cell>
          <cell r="T273">
            <v>0</v>
          </cell>
          <cell r="U273">
            <v>119.0060445</v>
          </cell>
          <cell r="V273">
            <v>0</v>
          </cell>
          <cell r="W273">
            <v>0</v>
          </cell>
          <cell r="X273">
            <v>0</v>
          </cell>
          <cell r="Y273">
            <v>0</v>
          </cell>
          <cell r="Z273">
            <v>0</v>
          </cell>
          <cell r="AA273">
            <v>0</v>
          </cell>
          <cell r="AB273">
            <v>18.5</v>
          </cell>
          <cell r="AD273">
            <v>0</v>
          </cell>
          <cell r="AE273">
            <v>0</v>
          </cell>
          <cell r="AG273">
            <v>0</v>
          </cell>
          <cell r="AH273">
            <v>0</v>
          </cell>
          <cell r="AJ273">
            <v>0</v>
          </cell>
        </row>
        <row r="274">
          <cell r="A274" t="str">
            <v>SCI AEP ACTIF 2738BUDGET 2008</v>
          </cell>
          <cell r="B274" t="str">
            <v>SCI AEP ACTIF 2738</v>
          </cell>
          <cell r="C274" t="str">
            <v>BUDGET 2008</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D274">
            <v>0</v>
          </cell>
          <cell r="AE274">
            <v>0</v>
          </cell>
          <cell r="AG274">
            <v>0</v>
          </cell>
          <cell r="AH274">
            <v>0</v>
          </cell>
          <cell r="AJ274">
            <v>0</v>
          </cell>
        </row>
        <row r="275">
          <cell r="A275" t="str">
            <v>SCI AEP ACTIF 2738BUDGET 2009</v>
          </cell>
          <cell r="B275" t="str">
            <v>SCI AEP ACTIF 2738</v>
          </cell>
          <cell r="C275" t="str">
            <v>BUDGET 2009</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D275">
            <v>0</v>
          </cell>
          <cell r="AE275">
            <v>0</v>
          </cell>
          <cell r="AG275">
            <v>0</v>
          </cell>
          <cell r="AH275">
            <v>0</v>
          </cell>
          <cell r="AJ275">
            <v>0</v>
          </cell>
        </row>
        <row r="276">
          <cell r="A276" t="str">
            <v>SCI AEP ACTIF 2738BUDGET 2010</v>
          </cell>
          <cell r="B276" t="str">
            <v>SCI AEP ACTIF 2738</v>
          </cell>
          <cell r="C276" t="str">
            <v>BUDGET 2010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D276">
            <v>0</v>
          </cell>
          <cell r="AE276">
            <v>0</v>
          </cell>
          <cell r="AG276">
            <v>0</v>
          </cell>
          <cell r="AH276">
            <v>0</v>
          </cell>
          <cell r="AJ276">
            <v>0</v>
          </cell>
        </row>
        <row r="277">
          <cell r="A277" t="str">
            <v>SCI AEP ACTIF 2738BUDGET 2011</v>
          </cell>
          <cell r="B277" t="str">
            <v>SCI AEP ACTIF 2738</v>
          </cell>
          <cell r="C277" t="str">
            <v>BUDGET 2011</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D277">
            <v>0</v>
          </cell>
          <cell r="AE277">
            <v>0</v>
          </cell>
          <cell r="AG277">
            <v>0</v>
          </cell>
          <cell r="AH277">
            <v>0</v>
          </cell>
          <cell r="AJ277">
            <v>0</v>
          </cell>
        </row>
        <row r="278">
          <cell r="A278" t="str">
            <v>SCI AEP ACTIF 2738BUDGET 2012</v>
          </cell>
          <cell r="B278" t="str">
            <v>SCI AEP ACTIF 2738</v>
          </cell>
          <cell r="C278" t="str">
            <v>BUDGET 2012</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D278">
            <v>0</v>
          </cell>
          <cell r="AE278">
            <v>0</v>
          </cell>
          <cell r="AG278">
            <v>0</v>
          </cell>
          <cell r="AH278">
            <v>0</v>
          </cell>
          <cell r="AJ278">
            <v>0</v>
          </cell>
        </row>
        <row r="279">
          <cell r="A279" t="str">
            <v>SCI AEP ACTIF 2738BUDGET 2013</v>
          </cell>
          <cell r="B279" t="str">
            <v>SCI AEP ACTIF 2738</v>
          </cell>
          <cell r="C279" t="str">
            <v>BUDGET 2013</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D279">
            <v>0</v>
          </cell>
          <cell r="AE279">
            <v>0</v>
          </cell>
          <cell r="AG279">
            <v>0</v>
          </cell>
          <cell r="AH279">
            <v>0</v>
          </cell>
          <cell r="AJ279">
            <v>0</v>
          </cell>
        </row>
        <row r="280">
          <cell r="A280" t="str">
            <v>SCI AEP ACTIF 2738BUDGET 2014</v>
          </cell>
          <cell r="B280" t="str">
            <v>SCI AEP ACTIF 2738</v>
          </cell>
          <cell r="C280" t="str">
            <v>BUDGET 2014</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D280">
            <v>0</v>
          </cell>
          <cell r="AE280">
            <v>0</v>
          </cell>
          <cell r="AG280">
            <v>0</v>
          </cell>
          <cell r="AH280">
            <v>0</v>
          </cell>
          <cell r="AJ280">
            <v>0</v>
          </cell>
        </row>
        <row r="281">
          <cell r="A281" t="str">
            <v>SCI AEP ACTIF 2738BUDGET 2015</v>
          </cell>
          <cell r="B281" t="str">
            <v>SCI AEP ACTIF 2738</v>
          </cell>
          <cell r="C281" t="str">
            <v>BUDGET 2015</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D281">
            <v>0</v>
          </cell>
          <cell r="AE281">
            <v>0</v>
          </cell>
          <cell r="AG281">
            <v>0</v>
          </cell>
          <cell r="AH281">
            <v>0</v>
          </cell>
          <cell r="AJ281">
            <v>0</v>
          </cell>
        </row>
        <row r="282">
          <cell r="A282" t="str">
            <v>SCI AEP ACTIF 2738BUDGET 2016</v>
          </cell>
          <cell r="B282" t="str">
            <v>SCI AEP ACTIF 2738</v>
          </cell>
          <cell r="C282" t="str">
            <v>BUDGET 2016</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D282">
            <v>0</v>
          </cell>
          <cell r="AE282">
            <v>0</v>
          </cell>
          <cell r="AG282">
            <v>0</v>
          </cell>
          <cell r="AH282">
            <v>0</v>
          </cell>
          <cell r="AJ282">
            <v>0</v>
          </cell>
        </row>
        <row r="283">
          <cell r="A283" t="str">
            <v>SCI AEP ACTIF 2738BUDGET 2017</v>
          </cell>
          <cell r="B283" t="str">
            <v>SCI AEP ACTIF 2738</v>
          </cell>
          <cell r="C283" t="str">
            <v>BUDGET 2017</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D283">
            <v>0</v>
          </cell>
          <cell r="AE283">
            <v>0</v>
          </cell>
          <cell r="AG283">
            <v>0</v>
          </cell>
          <cell r="AH283">
            <v>0</v>
          </cell>
          <cell r="AJ283">
            <v>0</v>
          </cell>
        </row>
        <row r="284">
          <cell r="A284" t="str">
            <v>SCI AEP ACTIF 273938717</v>
          </cell>
          <cell r="B284" t="str">
            <v>SCI AEP ACTIF 2739</v>
          </cell>
          <cell r="C284">
            <v>38717</v>
          </cell>
          <cell r="D284">
            <v>1321.5101200000001</v>
          </cell>
          <cell r="E284">
            <v>3.96E-3</v>
          </cell>
          <cell r="F284">
            <v>349.75146000000001</v>
          </cell>
          <cell r="G284">
            <v>105.59871</v>
          </cell>
          <cell r="H284">
            <v>-30.75911</v>
          </cell>
          <cell r="I284">
            <v>0</v>
          </cell>
          <cell r="J284">
            <v>7.1430000000000007E-2</v>
          </cell>
          <cell r="K284">
            <v>0</v>
          </cell>
          <cell r="L284">
            <v>325.02135000000004</v>
          </cell>
          <cell r="M284">
            <v>1.9259999999999999</v>
          </cell>
          <cell r="N284">
            <v>132.44076999999999</v>
          </cell>
          <cell r="O284">
            <v>0</v>
          </cell>
          <cell r="P284">
            <v>0</v>
          </cell>
          <cell r="Q284">
            <v>0</v>
          </cell>
          <cell r="R284">
            <v>0</v>
          </cell>
          <cell r="S284">
            <v>5.8064200000000001</v>
          </cell>
          <cell r="T284">
            <v>2.5530000000000001E-2</v>
          </cell>
          <cell r="U284">
            <v>101.23399999999999</v>
          </cell>
          <cell r="V284">
            <v>0</v>
          </cell>
          <cell r="W284">
            <v>0</v>
          </cell>
          <cell r="X284">
            <v>0</v>
          </cell>
          <cell r="Y284">
            <v>312.30814000000004</v>
          </cell>
          <cell r="Z284">
            <v>0</v>
          </cell>
          <cell r="AA284">
            <v>2.4588899999999998</v>
          </cell>
          <cell r="AB284">
            <v>7.9260999999999999</v>
          </cell>
          <cell r="AD284">
            <v>0</v>
          </cell>
          <cell r="AE284">
            <v>0</v>
          </cell>
          <cell r="AG284">
            <v>0</v>
          </cell>
          <cell r="AH284">
            <v>0</v>
          </cell>
          <cell r="AJ284">
            <v>0</v>
          </cell>
        </row>
        <row r="285">
          <cell r="A285" t="str">
            <v>SCI AEP ACTIF 273939082</v>
          </cell>
          <cell r="B285" t="str">
            <v>SCI AEP ACTIF 2739</v>
          </cell>
          <cell r="C285">
            <v>39082</v>
          </cell>
          <cell r="D285">
            <v>1332.8688200000001</v>
          </cell>
          <cell r="E285">
            <v>1.4209200000000002</v>
          </cell>
          <cell r="F285">
            <v>363.02206999999999</v>
          </cell>
          <cell r="G285">
            <v>94.463890000000006</v>
          </cell>
          <cell r="H285">
            <v>-33.456650000000003</v>
          </cell>
          <cell r="I285">
            <v>0</v>
          </cell>
          <cell r="J285">
            <v>0</v>
          </cell>
          <cell r="K285">
            <v>0</v>
          </cell>
          <cell r="L285">
            <v>329.45434999999998</v>
          </cell>
          <cell r="M285">
            <v>1.8301400000000001</v>
          </cell>
          <cell r="N285">
            <v>132.59215</v>
          </cell>
          <cell r="O285">
            <v>24.54702</v>
          </cell>
          <cell r="P285">
            <v>0</v>
          </cell>
          <cell r="Q285">
            <v>0</v>
          </cell>
          <cell r="R285">
            <v>0</v>
          </cell>
          <cell r="S285">
            <v>0.46394999999999997</v>
          </cell>
          <cell r="T285">
            <v>3.2868300000000001</v>
          </cell>
          <cell r="U285">
            <v>99.35</v>
          </cell>
          <cell r="V285">
            <v>0</v>
          </cell>
          <cell r="W285">
            <v>0</v>
          </cell>
          <cell r="X285">
            <v>0</v>
          </cell>
          <cell r="Y285">
            <v>312.34449999999998</v>
          </cell>
          <cell r="Z285">
            <v>2.7364899999999999</v>
          </cell>
          <cell r="AA285">
            <v>135.00395999999998</v>
          </cell>
          <cell r="AB285">
            <v>-6.5</v>
          </cell>
          <cell r="AD285">
            <v>0</v>
          </cell>
          <cell r="AE285">
            <v>0</v>
          </cell>
          <cell r="AG285">
            <v>0</v>
          </cell>
          <cell r="AH285">
            <v>0</v>
          </cell>
          <cell r="AJ285">
            <v>0</v>
          </cell>
        </row>
        <row r="286">
          <cell r="A286" t="str">
            <v>SCI AEP ACTIF 273939447</v>
          </cell>
          <cell r="B286" t="str">
            <v>SCI AEP ACTIF 2739</v>
          </cell>
          <cell r="C286">
            <v>39447</v>
          </cell>
          <cell r="D286">
            <v>1315.55441</v>
          </cell>
          <cell r="E286">
            <v>201.33025000000001</v>
          </cell>
          <cell r="F286">
            <v>404.29482999999999</v>
          </cell>
          <cell r="G286">
            <v>103.4802</v>
          </cell>
          <cell r="H286">
            <v>-27.161729999999999</v>
          </cell>
          <cell r="I286">
            <v>0</v>
          </cell>
          <cell r="J286">
            <v>2.7364899999999999</v>
          </cell>
          <cell r="K286">
            <v>0</v>
          </cell>
          <cell r="L286">
            <v>318.37184999999999</v>
          </cell>
          <cell r="M286">
            <v>1.6705000000000001</v>
          </cell>
          <cell r="N286">
            <v>131.88479999999998</v>
          </cell>
          <cell r="O286">
            <v>8.6010100000000005</v>
          </cell>
          <cell r="P286">
            <v>0</v>
          </cell>
          <cell r="Q286">
            <v>0</v>
          </cell>
          <cell r="R286">
            <v>0</v>
          </cell>
          <cell r="S286">
            <v>7.5488600000000003</v>
          </cell>
          <cell r="T286">
            <v>5.4905600000000003</v>
          </cell>
          <cell r="U286">
            <v>107.206</v>
          </cell>
          <cell r="V286">
            <v>0</v>
          </cell>
          <cell r="W286">
            <v>0</v>
          </cell>
          <cell r="X286">
            <v>0</v>
          </cell>
          <cell r="Y286">
            <v>312.34449999999998</v>
          </cell>
          <cell r="Z286">
            <v>71.483679999999993</v>
          </cell>
          <cell r="AA286">
            <v>243.00054999999998</v>
          </cell>
          <cell r="AB286">
            <v>7.44848</v>
          </cell>
          <cell r="AD286">
            <v>0</v>
          </cell>
          <cell r="AE286">
            <v>0</v>
          </cell>
          <cell r="AG286">
            <v>0</v>
          </cell>
          <cell r="AH286">
            <v>0</v>
          </cell>
          <cell r="AJ286">
            <v>0</v>
          </cell>
        </row>
        <row r="287">
          <cell r="A287" t="str">
            <v>SCI AEP ACTIF 2739BUDGET 2007</v>
          </cell>
          <cell r="B287" t="str">
            <v>SCI AEP ACTIF 2739</v>
          </cell>
          <cell r="C287" t="str">
            <v>BUDGET 2007</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D287">
            <v>0</v>
          </cell>
          <cell r="AE287">
            <v>0</v>
          </cell>
          <cell r="AG287">
            <v>0</v>
          </cell>
          <cell r="AH287">
            <v>0</v>
          </cell>
          <cell r="AJ287">
            <v>0</v>
          </cell>
        </row>
        <row r="288">
          <cell r="A288" t="str">
            <v>SCI AEP ACTIF 2739BUDGET 2008</v>
          </cell>
          <cell r="B288" t="str">
            <v>SCI AEP ACTIF 2739</v>
          </cell>
          <cell r="C288" t="str">
            <v>BUDGET 2008</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D288">
            <v>0</v>
          </cell>
          <cell r="AE288">
            <v>0</v>
          </cell>
          <cell r="AG288">
            <v>0</v>
          </cell>
          <cell r="AH288">
            <v>0</v>
          </cell>
          <cell r="AJ288">
            <v>0</v>
          </cell>
        </row>
        <row r="289">
          <cell r="A289" t="str">
            <v>SCI AEP ACTIF 2739BUDGET 2009</v>
          </cell>
          <cell r="B289" t="str">
            <v>SCI AEP ACTIF 2739</v>
          </cell>
          <cell r="C289" t="str">
            <v>BUDGET 2009</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D289">
            <v>0</v>
          </cell>
          <cell r="AE289">
            <v>0</v>
          </cell>
          <cell r="AG289">
            <v>0</v>
          </cell>
          <cell r="AH289">
            <v>0</v>
          </cell>
          <cell r="AJ289">
            <v>0</v>
          </cell>
        </row>
        <row r="290">
          <cell r="A290" t="str">
            <v>SCI AEP ACTIF 2739BUDGET 2010</v>
          </cell>
          <cell r="B290" t="str">
            <v>SCI AEP ACTIF 2739</v>
          </cell>
          <cell r="C290" t="str">
            <v>BUDGET 2010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D290">
            <v>0</v>
          </cell>
          <cell r="AE290">
            <v>0</v>
          </cell>
          <cell r="AG290">
            <v>0</v>
          </cell>
          <cell r="AH290">
            <v>0</v>
          </cell>
          <cell r="AJ290">
            <v>0</v>
          </cell>
        </row>
        <row r="291">
          <cell r="A291" t="str">
            <v>SCI AEP ACTIF 2739BUDGET 2011</v>
          </cell>
          <cell r="B291" t="str">
            <v>SCI AEP ACTIF 2739</v>
          </cell>
          <cell r="C291" t="str">
            <v>BUDGET 2011</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D291">
            <v>0</v>
          </cell>
          <cell r="AE291">
            <v>0</v>
          </cell>
          <cell r="AG291">
            <v>0</v>
          </cell>
          <cell r="AH291">
            <v>0</v>
          </cell>
          <cell r="AJ291">
            <v>0</v>
          </cell>
        </row>
        <row r="292">
          <cell r="A292" t="str">
            <v>SCI AEP ACTIF 2739BUDGET 2012</v>
          </cell>
          <cell r="B292" t="str">
            <v>SCI AEP ACTIF 2739</v>
          </cell>
          <cell r="C292" t="str">
            <v>BUDGET 2012</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D292">
            <v>0</v>
          </cell>
          <cell r="AE292">
            <v>0</v>
          </cell>
          <cell r="AG292">
            <v>0</v>
          </cell>
          <cell r="AH292">
            <v>0</v>
          </cell>
          <cell r="AJ292">
            <v>0</v>
          </cell>
        </row>
        <row r="293">
          <cell r="A293" t="str">
            <v>SCI AEP ACTIF 2739BUDGET 2013</v>
          </cell>
          <cell r="B293" t="str">
            <v>SCI AEP ACTIF 2739</v>
          </cell>
          <cell r="C293" t="str">
            <v>BUDGET 2013</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D293">
            <v>0</v>
          </cell>
          <cell r="AE293">
            <v>0</v>
          </cell>
          <cell r="AG293">
            <v>0</v>
          </cell>
          <cell r="AH293">
            <v>0</v>
          </cell>
          <cell r="AJ293">
            <v>0</v>
          </cell>
        </row>
        <row r="294">
          <cell r="A294" t="str">
            <v>SCI AEP ACTIF 2739BUDGET 2014</v>
          </cell>
          <cell r="B294" t="str">
            <v>SCI AEP ACTIF 2739</v>
          </cell>
          <cell r="C294" t="str">
            <v>BUDGET 2014</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D294">
            <v>0</v>
          </cell>
          <cell r="AE294">
            <v>0</v>
          </cell>
          <cell r="AG294">
            <v>0</v>
          </cell>
          <cell r="AH294">
            <v>0</v>
          </cell>
          <cell r="AJ294">
            <v>0</v>
          </cell>
        </row>
        <row r="295">
          <cell r="A295" t="str">
            <v>SCI AEP ACTIF 2739BUDGET 2015</v>
          </cell>
          <cell r="B295" t="str">
            <v>SCI AEP ACTIF 2739</v>
          </cell>
          <cell r="C295" t="str">
            <v>BUDGET 2015</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D295">
            <v>0</v>
          </cell>
          <cell r="AE295">
            <v>0</v>
          </cell>
          <cell r="AG295">
            <v>0</v>
          </cell>
          <cell r="AH295">
            <v>0</v>
          </cell>
          <cell r="AJ295">
            <v>0</v>
          </cell>
        </row>
        <row r="296">
          <cell r="A296" t="str">
            <v>SCI AEP ACTIF 2739BUDGET 2016</v>
          </cell>
          <cell r="B296" t="str">
            <v>SCI AEP ACTIF 2739</v>
          </cell>
          <cell r="C296" t="str">
            <v>BUDGET 2016</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D296">
            <v>0</v>
          </cell>
          <cell r="AE296">
            <v>0</v>
          </cell>
          <cell r="AG296">
            <v>0</v>
          </cell>
          <cell r="AH296">
            <v>0</v>
          </cell>
          <cell r="AJ296">
            <v>0</v>
          </cell>
        </row>
        <row r="297">
          <cell r="A297" t="str">
            <v>SCI AEP ACTIF 2739BUDGET 2017</v>
          </cell>
          <cell r="B297" t="str">
            <v>SCI AEP ACTIF 2739</v>
          </cell>
          <cell r="C297" t="str">
            <v>BUDGET 2017</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D297">
            <v>0</v>
          </cell>
          <cell r="AE297">
            <v>0</v>
          </cell>
          <cell r="AG297">
            <v>0</v>
          </cell>
          <cell r="AH297">
            <v>0</v>
          </cell>
          <cell r="AJ297">
            <v>0</v>
          </cell>
        </row>
        <row r="298">
          <cell r="A298" t="str">
            <v>SCI AEP 7 STE 511938717</v>
          </cell>
          <cell r="B298" t="str">
            <v>SCI AEP 7 STE 5119</v>
          </cell>
          <cell r="C298">
            <v>38717</v>
          </cell>
          <cell r="D298">
            <v>588.74890000000005</v>
          </cell>
          <cell r="E298">
            <v>1.2129799999999999</v>
          </cell>
          <cell r="F298">
            <v>64.647069999999999</v>
          </cell>
          <cell r="G298">
            <v>0</v>
          </cell>
          <cell r="H298">
            <v>8.8612700000000011</v>
          </cell>
          <cell r="I298">
            <v>0</v>
          </cell>
          <cell r="J298">
            <v>0</v>
          </cell>
          <cell r="K298">
            <v>0</v>
          </cell>
          <cell r="L298">
            <v>103.55798</v>
          </cell>
          <cell r="M298">
            <v>0.61702000000000001</v>
          </cell>
          <cell r="N298">
            <v>0</v>
          </cell>
          <cell r="O298">
            <v>62.86439</v>
          </cell>
          <cell r="P298">
            <v>0</v>
          </cell>
          <cell r="Q298">
            <v>0</v>
          </cell>
          <cell r="R298">
            <v>0</v>
          </cell>
          <cell r="S298">
            <v>5.5135599999999991</v>
          </cell>
          <cell r="T298">
            <v>0.30819000000000002</v>
          </cell>
          <cell r="U298">
            <v>44.47</v>
          </cell>
          <cell r="V298">
            <v>0</v>
          </cell>
          <cell r="W298">
            <v>0</v>
          </cell>
          <cell r="X298">
            <v>0</v>
          </cell>
          <cell r="Y298">
            <v>358.86727000000002</v>
          </cell>
          <cell r="Z298">
            <v>0</v>
          </cell>
          <cell r="AA298">
            <v>0</v>
          </cell>
          <cell r="AB298">
            <v>0</v>
          </cell>
          <cell r="AD298">
            <v>33.078209999999999</v>
          </cell>
          <cell r="AE298">
            <v>1.0000000000000001E-5</v>
          </cell>
          <cell r="AG298">
            <v>0</v>
          </cell>
          <cell r="AH298">
            <v>0</v>
          </cell>
          <cell r="AJ298">
            <v>0</v>
          </cell>
        </row>
        <row r="299">
          <cell r="A299" t="str">
            <v>SCI AEP 7 STE 511939082</v>
          </cell>
          <cell r="B299" t="str">
            <v>SCI AEP 7 STE 5119</v>
          </cell>
          <cell r="C299">
            <v>39082</v>
          </cell>
          <cell r="D299">
            <v>609.88330000000008</v>
          </cell>
          <cell r="E299">
            <v>0</v>
          </cell>
          <cell r="F299">
            <v>59.976690000000005</v>
          </cell>
          <cell r="G299">
            <v>0</v>
          </cell>
          <cell r="H299">
            <v>19.550930000000001</v>
          </cell>
          <cell r="I299">
            <v>0</v>
          </cell>
          <cell r="J299">
            <v>0</v>
          </cell>
          <cell r="K299">
            <v>0</v>
          </cell>
          <cell r="L299">
            <v>118.47251999999999</v>
          </cell>
          <cell r="M299">
            <v>0.76229999999999998</v>
          </cell>
          <cell r="N299">
            <v>0</v>
          </cell>
          <cell r="O299">
            <v>64.697670000000002</v>
          </cell>
          <cell r="P299">
            <v>0</v>
          </cell>
          <cell r="Q299">
            <v>0</v>
          </cell>
          <cell r="R299">
            <v>0</v>
          </cell>
          <cell r="S299">
            <v>13.836690000000001</v>
          </cell>
          <cell r="T299">
            <v>0.30137999999999998</v>
          </cell>
          <cell r="U299">
            <v>47.16384</v>
          </cell>
          <cell r="V299">
            <v>0</v>
          </cell>
          <cell r="W299">
            <v>0</v>
          </cell>
          <cell r="X299">
            <v>0</v>
          </cell>
          <cell r="Y299">
            <v>358.86727000000002</v>
          </cell>
          <cell r="Z299">
            <v>0</v>
          </cell>
          <cell r="AA299">
            <v>0</v>
          </cell>
          <cell r="AB299">
            <v>0</v>
          </cell>
          <cell r="AD299">
            <v>52.434309999999996</v>
          </cell>
          <cell r="AE299">
            <v>0</v>
          </cell>
          <cell r="AG299">
            <v>2.25</v>
          </cell>
          <cell r="AH299">
            <v>7.1419499999999996</v>
          </cell>
          <cell r="AJ299">
            <v>0</v>
          </cell>
        </row>
        <row r="300">
          <cell r="A300" t="str">
            <v>SCI AEP 7 STE 511939447</v>
          </cell>
          <cell r="B300" t="str">
            <v>SCI AEP 7 STE 5119</v>
          </cell>
          <cell r="C300">
            <v>39447</v>
          </cell>
          <cell r="D300">
            <v>628.08015999999998</v>
          </cell>
          <cell r="E300">
            <v>0</v>
          </cell>
          <cell r="F300">
            <v>63.797609999999999</v>
          </cell>
          <cell r="G300">
            <v>0</v>
          </cell>
          <cell r="H300">
            <v>7.9083300000000003</v>
          </cell>
          <cell r="I300">
            <v>0</v>
          </cell>
          <cell r="J300">
            <v>0</v>
          </cell>
          <cell r="K300">
            <v>0</v>
          </cell>
          <cell r="L300">
            <v>137.14111</v>
          </cell>
          <cell r="M300">
            <v>0.76288</v>
          </cell>
          <cell r="N300">
            <v>0.51051000000000002</v>
          </cell>
          <cell r="O300">
            <v>67.349260000000001</v>
          </cell>
          <cell r="P300">
            <v>0</v>
          </cell>
          <cell r="Q300">
            <v>0</v>
          </cell>
          <cell r="R300">
            <v>0</v>
          </cell>
          <cell r="S300">
            <v>19.186210000000003</v>
          </cell>
          <cell r="T300">
            <v>0.46482999999999997</v>
          </cell>
          <cell r="U300">
            <v>49.052999999999997</v>
          </cell>
          <cell r="V300">
            <v>0</v>
          </cell>
          <cell r="W300">
            <v>0</v>
          </cell>
          <cell r="X300">
            <v>0</v>
          </cell>
          <cell r="Y300">
            <v>358.86727000000002</v>
          </cell>
          <cell r="Z300">
            <v>0</v>
          </cell>
          <cell r="AA300">
            <v>0</v>
          </cell>
          <cell r="AB300">
            <v>10.763999999999999</v>
          </cell>
          <cell r="AD300">
            <v>88.51688</v>
          </cell>
          <cell r="AE300">
            <v>0</v>
          </cell>
          <cell r="AG300">
            <v>0</v>
          </cell>
          <cell r="AH300">
            <v>0</v>
          </cell>
          <cell r="AJ300">
            <v>0</v>
          </cell>
        </row>
        <row r="301">
          <cell r="A301" t="str">
            <v>SCI AEP 7 STE 5119BUDGET 2007</v>
          </cell>
          <cell r="B301" t="str">
            <v>SCI AEP 7 STE 5119</v>
          </cell>
          <cell r="C301" t="str">
            <v>BUDGET 2007</v>
          </cell>
          <cell r="D301">
            <v>623</v>
          </cell>
          <cell r="E301">
            <v>0</v>
          </cell>
          <cell r="F301">
            <v>73.919386099999997</v>
          </cell>
          <cell r="G301">
            <v>6.9966045999999995</v>
          </cell>
          <cell r="H301">
            <v>0</v>
          </cell>
          <cell r="I301">
            <v>0</v>
          </cell>
          <cell r="J301">
            <v>0</v>
          </cell>
          <cell r="K301">
            <v>0</v>
          </cell>
          <cell r="L301">
            <v>119.35011350000001</v>
          </cell>
          <cell r="M301">
            <v>0.77754600000000007</v>
          </cell>
          <cell r="N301">
            <v>0</v>
          </cell>
          <cell r="O301">
            <v>66.638600099999991</v>
          </cell>
          <cell r="P301">
            <v>0</v>
          </cell>
          <cell r="Q301">
            <v>0</v>
          </cell>
          <cell r="R301">
            <v>6.8940000000000001</v>
          </cell>
          <cell r="S301">
            <v>13.663103999999999</v>
          </cell>
          <cell r="T301">
            <v>0</v>
          </cell>
          <cell r="U301">
            <v>48.578755199999996</v>
          </cell>
          <cell r="V301">
            <v>0</v>
          </cell>
          <cell r="W301">
            <v>0</v>
          </cell>
          <cell r="X301">
            <v>0</v>
          </cell>
          <cell r="Y301">
            <v>358.86727000000002</v>
          </cell>
          <cell r="Z301">
            <v>0</v>
          </cell>
          <cell r="AA301">
            <v>0</v>
          </cell>
          <cell r="AB301">
            <v>93.35</v>
          </cell>
          <cell r="AD301">
            <v>50.126730858668999</v>
          </cell>
          <cell r="AE301">
            <v>0</v>
          </cell>
          <cell r="AG301">
            <v>0</v>
          </cell>
          <cell r="AH301">
            <v>0</v>
          </cell>
          <cell r="AJ301">
            <v>0</v>
          </cell>
        </row>
        <row r="302">
          <cell r="A302" t="str">
            <v>SCI AEP 7 STE 5119BUDGET 2008</v>
          </cell>
          <cell r="B302" t="str">
            <v>SCI AEP 7 STE 5119</v>
          </cell>
          <cell r="C302" t="str">
            <v>BUDGET 2008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D302">
            <v>0</v>
          </cell>
          <cell r="AE302">
            <v>0</v>
          </cell>
          <cell r="AG302">
            <v>0</v>
          </cell>
          <cell r="AH302">
            <v>0</v>
          </cell>
          <cell r="AJ302">
            <v>0</v>
          </cell>
        </row>
        <row r="303">
          <cell r="A303" t="str">
            <v>SCI AEP 7 STE 5119BUDGET 2009</v>
          </cell>
          <cell r="B303" t="str">
            <v>SCI AEP 7 STE 5119</v>
          </cell>
          <cell r="C303" t="str">
            <v>BUDGET 2009</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D303">
            <v>0</v>
          </cell>
          <cell r="AE303">
            <v>0</v>
          </cell>
          <cell r="AG303">
            <v>0</v>
          </cell>
          <cell r="AH303">
            <v>0</v>
          </cell>
          <cell r="AJ303">
            <v>0</v>
          </cell>
        </row>
        <row r="304">
          <cell r="A304" t="str">
            <v>SCI AEP 7 STE 5119BUDGET 2010</v>
          </cell>
          <cell r="B304" t="str">
            <v>SCI AEP 7 STE 5119</v>
          </cell>
          <cell r="C304" t="str">
            <v>BUDGET 2010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D304">
            <v>0</v>
          </cell>
          <cell r="AE304">
            <v>0</v>
          </cell>
          <cell r="AG304">
            <v>0</v>
          </cell>
          <cell r="AH304">
            <v>0</v>
          </cell>
          <cell r="AJ304">
            <v>0</v>
          </cell>
        </row>
        <row r="305">
          <cell r="A305" t="str">
            <v>SCI AEP 7 STE 5119BUDGET 2011</v>
          </cell>
          <cell r="B305" t="str">
            <v>SCI AEP 7 STE 5119</v>
          </cell>
          <cell r="C305" t="str">
            <v>BUDGET 2011</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D305">
            <v>0</v>
          </cell>
          <cell r="AE305">
            <v>0</v>
          </cell>
          <cell r="AG305">
            <v>0</v>
          </cell>
          <cell r="AH305">
            <v>0</v>
          </cell>
          <cell r="AJ305">
            <v>0</v>
          </cell>
        </row>
        <row r="306">
          <cell r="A306" t="str">
            <v>SCI AEP 7 STE 5119BUDGET 2012</v>
          </cell>
          <cell r="B306" t="str">
            <v>SCI AEP 7 STE 5119</v>
          </cell>
          <cell r="C306" t="str">
            <v>BUDGET 2012</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D306">
            <v>0</v>
          </cell>
          <cell r="AE306">
            <v>0</v>
          </cell>
          <cell r="AG306">
            <v>0</v>
          </cell>
          <cell r="AH306">
            <v>0</v>
          </cell>
          <cell r="AJ306">
            <v>0</v>
          </cell>
        </row>
        <row r="307">
          <cell r="A307" t="str">
            <v>SCI AEP 7 STE 5119BUDGET 2013</v>
          </cell>
          <cell r="B307" t="str">
            <v>SCI AEP 7 STE 5119</v>
          </cell>
          <cell r="C307" t="str">
            <v>BUDGET 2013</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D307">
            <v>0</v>
          </cell>
          <cell r="AE307">
            <v>0</v>
          </cell>
          <cell r="AG307">
            <v>0</v>
          </cell>
          <cell r="AH307">
            <v>0</v>
          </cell>
          <cell r="AJ307">
            <v>0</v>
          </cell>
        </row>
        <row r="308">
          <cell r="A308" t="str">
            <v>SCI AEP 7 STE 5119BUDGET 2014</v>
          </cell>
          <cell r="B308" t="str">
            <v>SCI AEP 7 STE 5119</v>
          </cell>
          <cell r="C308" t="str">
            <v>BUDGET 2014</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D308">
            <v>0</v>
          </cell>
          <cell r="AE308">
            <v>0</v>
          </cell>
          <cell r="AG308">
            <v>0</v>
          </cell>
          <cell r="AH308">
            <v>0</v>
          </cell>
          <cell r="AJ308">
            <v>0</v>
          </cell>
        </row>
        <row r="309">
          <cell r="A309" t="str">
            <v>SCI AEP 7 STE 5119BUDGET 2015</v>
          </cell>
          <cell r="B309" t="str">
            <v>SCI AEP 7 STE 5119</v>
          </cell>
          <cell r="C309" t="str">
            <v>BUDGET 2015</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D309">
            <v>0</v>
          </cell>
          <cell r="AE309">
            <v>0</v>
          </cell>
          <cell r="AG309">
            <v>0</v>
          </cell>
          <cell r="AH309">
            <v>0</v>
          </cell>
          <cell r="AJ309">
            <v>0</v>
          </cell>
        </row>
        <row r="310">
          <cell r="A310" t="str">
            <v>SCI AEP 7 STE 5119BUDGET 2016</v>
          </cell>
          <cell r="B310" t="str">
            <v>SCI AEP 7 STE 5119</v>
          </cell>
          <cell r="C310" t="str">
            <v>BUDGET 2016</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D310">
            <v>0</v>
          </cell>
          <cell r="AE310">
            <v>0</v>
          </cell>
          <cell r="AG310">
            <v>0</v>
          </cell>
          <cell r="AH310">
            <v>0</v>
          </cell>
          <cell r="AJ310">
            <v>0</v>
          </cell>
        </row>
        <row r="311">
          <cell r="A311" t="str">
            <v>SCI AEP 7 STE 5119BUDGET 2017</v>
          </cell>
          <cell r="B311" t="str">
            <v>SCI AEP 7 STE 5119</v>
          </cell>
          <cell r="C311" t="str">
            <v>BUDGET 2017</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D311">
            <v>0</v>
          </cell>
          <cell r="AE311">
            <v>0</v>
          </cell>
          <cell r="AG311">
            <v>0</v>
          </cell>
          <cell r="AH311">
            <v>0</v>
          </cell>
          <cell r="AJ311">
            <v>0</v>
          </cell>
        </row>
        <row r="312">
          <cell r="A312" t="str">
            <v>SCI RUE DE BOURGOGNE STE 512338717</v>
          </cell>
          <cell r="B312" t="str">
            <v>SCI RUE DE BOURGOGNE STE 5123</v>
          </cell>
          <cell r="C312">
            <v>38717</v>
          </cell>
          <cell r="D312">
            <v>791.84190000000001</v>
          </cell>
          <cell r="E312">
            <v>0.14410999999999999</v>
          </cell>
          <cell r="F312">
            <v>95.486030000000014</v>
          </cell>
          <cell r="G312">
            <v>0</v>
          </cell>
          <cell r="H312">
            <v>13.944330000000001</v>
          </cell>
          <cell r="I312">
            <v>0</v>
          </cell>
          <cell r="J312">
            <v>0</v>
          </cell>
          <cell r="K312">
            <v>0</v>
          </cell>
          <cell r="L312">
            <v>129.01607000000001</v>
          </cell>
          <cell r="M312">
            <v>4.7218500000000008</v>
          </cell>
          <cell r="N312">
            <v>7.9069700000000003</v>
          </cell>
          <cell r="O312">
            <v>78.206410000000005</v>
          </cell>
          <cell r="P312">
            <v>0</v>
          </cell>
          <cell r="Q312">
            <v>0</v>
          </cell>
          <cell r="R312">
            <v>0</v>
          </cell>
          <cell r="S312">
            <v>6.07456</v>
          </cell>
          <cell r="T312">
            <v>1.8646799999999999</v>
          </cell>
          <cell r="U312">
            <v>28.875</v>
          </cell>
          <cell r="V312">
            <v>0</v>
          </cell>
          <cell r="W312">
            <v>19.716999999999999</v>
          </cell>
          <cell r="X312">
            <v>0</v>
          </cell>
          <cell r="Y312">
            <v>89.860500000000002</v>
          </cell>
          <cell r="Z312">
            <v>1.6785099999999999</v>
          </cell>
          <cell r="AA312">
            <v>1.6899999999999999E-3</v>
          </cell>
          <cell r="AB312">
            <v>71.992689999999996</v>
          </cell>
          <cell r="AD312">
            <v>11.073510000000001</v>
          </cell>
          <cell r="AE312">
            <v>1.0000000000000001E-5</v>
          </cell>
          <cell r="AG312">
            <v>1.30189</v>
          </cell>
          <cell r="AH312">
            <v>0</v>
          </cell>
          <cell r="AJ312">
            <v>0</v>
          </cell>
        </row>
        <row r="313">
          <cell r="A313" t="str">
            <v>SCI RUE DE BOURGOGNE STE 512339082</v>
          </cell>
          <cell r="B313" t="str">
            <v>SCI RUE DE BOURGOGNE STE 5123</v>
          </cell>
          <cell r="C313">
            <v>39082</v>
          </cell>
          <cell r="D313">
            <v>844.43056000000001</v>
          </cell>
          <cell r="E313">
            <v>1.57E-3</v>
          </cell>
          <cell r="F313">
            <v>104.09014000000001</v>
          </cell>
          <cell r="G313">
            <v>0</v>
          </cell>
          <cell r="H313">
            <v>9.8798500000000011</v>
          </cell>
          <cell r="I313">
            <v>0</v>
          </cell>
          <cell r="J313">
            <v>1.0523800000000001</v>
          </cell>
          <cell r="K313">
            <v>0</v>
          </cell>
          <cell r="L313">
            <v>120.83188</v>
          </cell>
          <cell r="M313">
            <v>2.7818200000000002</v>
          </cell>
          <cell r="N313">
            <v>2.1404800000000006</v>
          </cell>
          <cell r="O313">
            <v>96.937389999999994</v>
          </cell>
          <cell r="P313">
            <v>0</v>
          </cell>
          <cell r="Q313">
            <v>0</v>
          </cell>
          <cell r="R313">
            <v>0</v>
          </cell>
          <cell r="S313">
            <v>11.8087</v>
          </cell>
          <cell r="T313">
            <v>0.47243999999999992</v>
          </cell>
          <cell r="U313">
            <v>29.821000000000002</v>
          </cell>
          <cell r="V313">
            <v>0</v>
          </cell>
          <cell r="W313">
            <v>20.963000000000001</v>
          </cell>
          <cell r="X313">
            <v>0</v>
          </cell>
          <cell r="Y313">
            <v>89.628360000000001</v>
          </cell>
          <cell r="Z313">
            <v>2.8920000000000001E-2</v>
          </cell>
          <cell r="AA313">
            <v>1.0355300000000001</v>
          </cell>
          <cell r="AB313">
            <v>65.251319999999993</v>
          </cell>
          <cell r="AD313">
            <v>20.03248</v>
          </cell>
          <cell r="AE313">
            <v>0</v>
          </cell>
          <cell r="AG313">
            <v>0.29524</v>
          </cell>
          <cell r="AH313">
            <v>0</v>
          </cell>
          <cell r="AJ313">
            <v>0</v>
          </cell>
        </row>
        <row r="314">
          <cell r="A314" t="str">
            <v>SCI RUE DE BOURGOGNE STE 512339447</v>
          </cell>
          <cell r="B314" t="str">
            <v>SCI RUE DE BOURGOGNE STE 5123</v>
          </cell>
          <cell r="C314">
            <v>39447</v>
          </cell>
          <cell r="D314">
            <v>866.32246999999995</v>
          </cell>
          <cell r="E314">
            <v>2.7799999999999999E-3</v>
          </cell>
          <cell r="F314">
            <v>83.665030000000002</v>
          </cell>
          <cell r="G314">
            <v>0</v>
          </cell>
          <cell r="H314">
            <v>17.049289999999999</v>
          </cell>
          <cell r="I314">
            <v>0</v>
          </cell>
          <cell r="J314">
            <v>0</v>
          </cell>
          <cell r="K314">
            <v>0</v>
          </cell>
          <cell r="L314">
            <v>346.32680000000005</v>
          </cell>
          <cell r="M314">
            <v>2.7371799999999999</v>
          </cell>
          <cell r="N314">
            <v>15.16127</v>
          </cell>
          <cell r="O314">
            <v>84.316039999999987</v>
          </cell>
          <cell r="P314">
            <v>0</v>
          </cell>
          <cell r="Q314">
            <v>0</v>
          </cell>
          <cell r="R314">
            <v>0</v>
          </cell>
          <cell r="S314">
            <v>17.589760000000002</v>
          </cell>
          <cell r="T314">
            <v>0.32391000000000003</v>
          </cell>
          <cell r="U314">
            <v>30.722000000000001</v>
          </cell>
          <cell r="V314">
            <v>0</v>
          </cell>
          <cell r="W314">
            <v>19.539000000000001</v>
          </cell>
          <cell r="X314">
            <v>0</v>
          </cell>
          <cell r="Y314">
            <v>89.628349999999998</v>
          </cell>
          <cell r="Z314">
            <v>10</v>
          </cell>
          <cell r="AA314">
            <v>0.19052000000000002</v>
          </cell>
          <cell r="AB314">
            <v>7.9662499999999996</v>
          </cell>
          <cell r="AD314">
            <v>30.41761</v>
          </cell>
          <cell r="AE314">
            <v>0</v>
          </cell>
          <cell r="AG314">
            <v>0</v>
          </cell>
          <cell r="AH314">
            <v>0</v>
          </cell>
          <cell r="AJ314">
            <v>0</v>
          </cell>
        </row>
        <row r="315">
          <cell r="A315" t="str">
            <v>SCI RUE DE BOURGOGNE STE 5123BUDGET 2007</v>
          </cell>
          <cell r="B315" t="str">
            <v>SCI RUE DE BOURGOGNE STE 5123</v>
          </cell>
          <cell r="C315" t="str">
            <v>BUDGET 2007</v>
          </cell>
          <cell r="D315">
            <v>862</v>
          </cell>
          <cell r="E315">
            <v>0</v>
          </cell>
          <cell r="F315">
            <v>103.2</v>
          </cell>
          <cell r="G315">
            <v>12.1</v>
          </cell>
          <cell r="H315">
            <v>0</v>
          </cell>
          <cell r="I315">
            <v>0</v>
          </cell>
          <cell r="J315">
            <v>0</v>
          </cell>
          <cell r="K315">
            <v>0</v>
          </cell>
          <cell r="L315">
            <v>132.19999999999999</v>
          </cell>
          <cell r="M315">
            <v>2.8374564000000002</v>
          </cell>
          <cell r="N315">
            <v>30.475000000000001</v>
          </cell>
          <cell r="O315">
            <v>99.8</v>
          </cell>
          <cell r="P315">
            <v>0</v>
          </cell>
          <cell r="Q315">
            <v>9.5</v>
          </cell>
          <cell r="R315">
            <v>17.414000000000001</v>
          </cell>
          <cell r="S315">
            <v>5.8</v>
          </cell>
          <cell r="T315">
            <v>0</v>
          </cell>
          <cell r="U315">
            <v>19.149999999999999</v>
          </cell>
          <cell r="V315">
            <v>0</v>
          </cell>
          <cell r="W315">
            <v>32.564999999999998</v>
          </cell>
          <cell r="X315">
            <v>0</v>
          </cell>
          <cell r="Y315">
            <v>89.656999999999996</v>
          </cell>
          <cell r="Z315">
            <v>0</v>
          </cell>
          <cell r="AA315">
            <v>2.7905300000000004</v>
          </cell>
          <cell r="AB315">
            <v>224.5</v>
          </cell>
          <cell r="AD315">
            <v>16.915950000000002</v>
          </cell>
          <cell r="AE315">
            <v>0</v>
          </cell>
          <cell r="AG315">
            <v>0</v>
          </cell>
          <cell r="AH315">
            <v>0</v>
          </cell>
          <cell r="AJ315">
            <v>0</v>
          </cell>
        </row>
        <row r="316">
          <cell r="A316" t="str">
            <v>SCI RUE DE BOURGOGNE STE 5123BUDGET 2008</v>
          </cell>
          <cell r="B316" t="str">
            <v>SCI RUE DE BOURGOGNE STE 5123</v>
          </cell>
          <cell r="C316" t="str">
            <v>BUDGET 2008</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D316">
            <v>0</v>
          </cell>
          <cell r="AE316">
            <v>0</v>
          </cell>
          <cell r="AG316">
            <v>0</v>
          </cell>
          <cell r="AH316">
            <v>0</v>
          </cell>
          <cell r="AJ316">
            <v>0</v>
          </cell>
        </row>
        <row r="317">
          <cell r="A317" t="str">
            <v>SCI RUE DE BOURGOGNE STE 5123BUDGET 2009</v>
          </cell>
          <cell r="B317" t="str">
            <v>SCI RUE DE BOURGOGNE STE 5123</v>
          </cell>
          <cell r="C317" t="str">
            <v>BUDGET 2009</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D317">
            <v>0</v>
          </cell>
          <cell r="AE317">
            <v>0</v>
          </cell>
          <cell r="AG317">
            <v>0</v>
          </cell>
          <cell r="AH317">
            <v>0</v>
          </cell>
          <cell r="AJ317">
            <v>0</v>
          </cell>
        </row>
        <row r="318">
          <cell r="A318" t="str">
            <v>SCI RUE DE BOURGOGNE STE 5123BUDGET 2010</v>
          </cell>
          <cell r="B318" t="str">
            <v>SCI RUE DE BOURGOGNE STE 5123</v>
          </cell>
          <cell r="C318" t="str">
            <v>BUDGET 2010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D318">
            <v>0</v>
          </cell>
          <cell r="AE318">
            <v>0</v>
          </cell>
          <cell r="AG318">
            <v>0</v>
          </cell>
          <cell r="AH318">
            <v>0</v>
          </cell>
          <cell r="AJ318">
            <v>0</v>
          </cell>
        </row>
        <row r="319">
          <cell r="A319" t="str">
            <v>SCI RUE DE BOURGOGNE STE 5123BUDGET 2011</v>
          </cell>
          <cell r="B319" t="str">
            <v>SCI RUE DE BOURGOGNE STE 5123</v>
          </cell>
          <cell r="C319" t="str">
            <v>BUDGET 2011</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D319">
            <v>0</v>
          </cell>
          <cell r="AE319">
            <v>0</v>
          </cell>
          <cell r="AG319">
            <v>0</v>
          </cell>
          <cell r="AH319">
            <v>0</v>
          </cell>
          <cell r="AJ319">
            <v>0</v>
          </cell>
        </row>
        <row r="320">
          <cell r="A320" t="str">
            <v>SCI RUE DE BOURGOGNE STE 5123BUDGET 2012</v>
          </cell>
          <cell r="B320" t="str">
            <v>SCI RUE DE BOURGOGNE STE 5123</v>
          </cell>
          <cell r="C320" t="str">
            <v>BUDGET 2012</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D320">
            <v>0</v>
          </cell>
          <cell r="AE320">
            <v>0</v>
          </cell>
          <cell r="AG320">
            <v>0</v>
          </cell>
          <cell r="AH320">
            <v>0</v>
          </cell>
          <cell r="AJ320">
            <v>0</v>
          </cell>
        </row>
        <row r="321">
          <cell r="A321" t="str">
            <v>SCI RUE DE BOURGOGNE STE 5123BUDGET 2013</v>
          </cell>
          <cell r="B321" t="str">
            <v>SCI RUE DE BOURGOGNE STE 5123</v>
          </cell>
          <cell r="C321" t="str">
            <v>BUDGET 2013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D321">
            <v>0</v>
          </cell>
          <cell r="AE321">
            <v>0</v>
          </cell>
          <cell r="AG321">
            <v>0</v>
          </cell>
          <cell r="AH321">
            <v>0</v>
          </cell>
          <cell r="AJ321">
            <v>0</v>
          </cell>
        </row>
        <row r="322">
          <cell r="A322" t="str">
            <v>SCI RUE DE BOURGOGNE STE 5123BUDGET 2014</v>
          </cell>
          <cell r="B322" t="str">
            <v>SCI RUE DE BOURGOGNE STE 5123</v>
          </cell>
          <cell r="C322" t="str">
            <v>BUDGET 2014</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D322">
            <v>0</v>
          </cell>
          <cell r="AE322">
            <v>0</v>
          </cell>
          <cell r="AG322">
            <v>0</v>
          </cell>
          <cell r="AH322">
            <v>0</v>
          </cell>
          <cell r="AJ322">
            <v>0</v>
          </cell>
        </row>
        <row r="323">
          <cell r="A323" t="str">
            <v>SCI RUE DE BOURGOGNE STE 5123BUDGET 2015</v>
          </cell>
          <cell r="B323" t="str">
            <v>SCI RUE DE BOURGOGNE STE 5123</v>
          </cell>
          <cell r="C323" t="str">
            <v>BUDGET 2015</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D323">
            <v>0</v>
          </cell>
          <cell r="AE323">
            <v>0</v>
          </cell>
          <cell r="AG323">
            <v>0</v>
          </cell>
          <cell r="AH323">
            <v>0</v>
          </cell>
          <cell r="AJ323">
            <v>0</v>
          </cell>
        </row>
        <row r="324">
          <cell r="A324" t="str">
            <v>SCI RUE DE BOURGOGNE STE 5123BUDGET 2016</v>
          </cell>
          <cell r="B324" t="str">
            <v>SCI RUE DE BOURGOGNE STE 5123</v>
          </cell>
          <cell r="C324" t="str">
            <v>BUDGET 2016</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D324">
            <v>0</v>
          </cell>
          <cell r="AE324">
            <v>0</v>
          </cell>
          <cell r="AG324">
            <v>0</v>
          </cell>
          <cell r="AH324">
            <v>0</v>
          </cell>
          <cell r="AJ324">
            <v>0</v>
          </cell>
        </row>
        <row r="325">
          <cell r="A325" t="str">
            <v>SCI RUE DE BOURGOGNE STE 5123BUDGET 2017</v>
          </cell>
          <cell r="B325" t="str">
            <v>SCI RUE DE BOURGOGNE STE 5123</v>
          </cell>
          <cell r="C325" t="str">
            <v>BUDGET 2017</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D325">
            <v>0</v>
          </cell>
          <cell r="AE325">
            <v>0</v>
          </cell>
          <cell r="AG325">
            <v>0</v>
          </cell>
          <cell r="AH325">
            <v>0</v>
          </cell>
          <cell r="AJ325">
            <v>0</v>
          </cell>
        </row>
        <row r="326">
          <cell r="A326" t="str">
            <v>SCI CAMPDOLENT STE 512638717</v>
          </cell>
          <cell r="B326" t="str">
            <v>SCI CAMPDOLENT STE 5126</v>
          </cell>
          <cell r="C326">
            <v>38717</v>
          </cell>
          <cell r="D326">
            <v>457.82365999999996</v>
          </cell>
          <cell r="E326">
            <v>1.83E-3</v>
          </cell>
          <cell r="F326">
            <v>104.33422999999999</v>
          </cell>
          <cell r="G326">
            <v>28.800639999999994</v>
          </cell>
          <cell r="H326">
            <v>5.8828500000000057</v>
          </cell>
          <cell r="I326">
            <v>0</v>
          </cell>
          <cell r="J326">
            <v>0.62988999999999995</v>
          </cell>
          <cell r="K326">
            <v>0</v>
          </cell>
          <cell r="L326">
            <v>108.27251999999999</v>
          </cell>
          <cell r="M326">
            <v>1.21557</v>
          </cell>
          <cell r="N326">
            <v>36.77272</v>
          </cell>
          <cell r="O326">
            <v>40.41527</v>
          </cell>
          <cell r="P326">
            <v>0</v>
          </cell>
          <cell r="Q326">
            <v>0</v>
          </cell>
          <cell r="R326">
            <v>0</v>
          </cell>
          <cell r="S326">
            <v>-0.83988000000000052</v>
          </cell>
          <cell r="T326">
            <v>0.45527999999999996</v>
          </cell>
          <cell r="U326">
            <v>45.052719999999994</v>
          </cell>
          <cell r="V326">
            <v>0</v>
          </cell>
          <cell r="W326">
            <v>0</v>
          </cell>
          <cell r="X326">
            <v>0</v>
          </cell>
          <cell r="Y326">
            <v>87.963809999999995</v>
          </cell>
          <cell r="Z326">
            <v>0</v>
          </cell>
          <cell r="AA326">
            <v>0.6315400000000001</v>
          </cell>
          <cell r="AB326">
            <v>4.1565000000000003</v>
          </cell>
          <cell r="AD326">
            <v>7.3511300000000004</v>
          </cell>
          <cell r="AE326">
            <v>87.520870000000002</v>
          </cell>
          <cell r="AG326">
            <v>3.1E-4</v>
          </cell>
          <cell r="AH326">
            <v>0</v>
          </cell>
          <cell r="AJ326">
            <v>0</v>
          </cell>
        </row>
        <row r="327">
          <cell r="A327" t="str">
            <v>SCI CAMPDOLENT STE 512639082</v>
          </cell>
          <cell r="B327" t="str">
            <v>SCI CAMPDOLENT STE 5126</v>
          </cell>
          <cell r="C327">
            <v>39082</v>
          </cell>
          <cell r="D327">
            <v>479.99584999999996</v>
          </cell>
          <cell r="E327">
            <v>6.4000000000000005E-4</v>
          </cell>
          <cell r="F327">
            <v>134.27473000000001</v>
          </cell>
          <cell r="G327">
            <v>42.799589999999995</v>
          </cell>
          <cell r="H327">
            <v>-5.1190200000000008</v>
          </cell>
          <cell r="I327">
            <v>0</v>
          </cell>
          <cell r="J327">
            <v>0</v>
          </cell>
          <cell r="K327">
            <v>0</v>
          </cell>
          <cell r="L327">
            <v>128.29049000000003</v>
          </cell>
          <cell r="M327">
            <v>1.1948099999999999</v>
          </cell>
          <cell r="N327">
            <v>38.21163</v>
          </cell>
          <cell r="O327">
            <v>42.545739999999995</v>
          </cell>
          <cell r="P327">
            <v>0</v>
          </cell>
          <cell r="Q327">
            <v>0</v>
          </cell>
          <cell r="R327">
            <v>0</v>
          </cell>
          <cell r="S327">
            <v>6.3766800000000003</v>
          </cell>
          <cell r="T327">
            <v>0.44405999999999995</v>
          </cell>
          <cell r="U327">
            <v>46.19903</v>
          </cell>
          <cell r="V327">
            <v>0</v>
          </cell>
          <cell r="W327">
            <v>0</v>
          </cell>
          <cell r="X327">
            <v>0</v>
          </cell>
          <cell r="Y327">
            <v>77.84802999999998</v>
          </cell>
          <cell r="Z327">
            <v>0</v>
          </cell>
          <cell r="AA327">
            <v>2.66E-3</v>
          </cell>
          <cell r="AB327">
            <v>1.8320999999999998</v>
          </cell>
          <cell r="AD327">
            <v>8.4177999999999997</v>
          </cell>
          <cell r="AE327">
            <v>87.23939</v>
          </cell>
          <cell r="AG327">
            <v>2.2107899999999998</v>
          </cell>
          <cell r="AH327">
            <v>0</v>
          </cell>
          <cell r="AJ327">
            <v>0</v>
          </cell>
        </row>
        <row r="328">
          <cell r="A328" t="str">
            <v>SCI CAMPDOLENT STE 512639447</v>
          </cell>
          <cell r="B328" t="str">
            <v>SCI CAMPDOLENT STE 5126</v>
          </cell>
          <cell r="C328">
            <v>39447</v>
          </cell>
          <cell r="D328">
            <v>406.69054999999997</v>
          </cell>
          <cell r="E328">
            <v>2.4300000000000003E-3</v>
          </cell>
          <cell r="F328">
            <v>86.516829999999985</v>
          </cell>
          <cell r="G328">
            <v>33.456760000000003</v>
          </cell>
          <cell r="H328">
            <v>-8.3871900000000004</v>
          </cell>
          <cell r="I328">
            <v>0</v>
          </cell>
          <cell r="J328">
            <v>0</v>
          </cell>
          <cell r="K328">
            <v>0</v>
          </cell>
          <cell r="L328">
            <v>51.647399999999998</v>
          </cell>
          <cell r="M328">
            <v>0.58953999999999995</v>
          </cell>
          <cell r="N328">
            <v>31.796590000000002</v>
          </cell>
          <cell r="O328">
            <v>44.123820000000002</v>
          </cell>
          <cell r="P328">
            <v>0</v>
          </cell>
          <cell r="Q328">
            <v>0</v>
          </cell>
          <cell r="R328">
            <v>0</v>
          </cell>
          <cell r="S328">
            <v>2.9525700000000001</v>
          </cell>
          <cell r="T328">
            <v>0.63224999999999998</v>
          </cell>
          <cell r="U328">
            <v>23.1</v>
          </cell>
          <cell r="V328">
            <v>0</v>
          </cell>
          <cell r="W328">
            <v>0</v>
          </cell>
          <cell r="X328">
            <v>0</v>
          </cell>
          <cell r="Y328">
            <v>38.473109999999998</v>
          </cell>
          <cell r="Z328">
            <v>6.55246</v>
          </cell>
          <cell r="AA328">
            <v>5.6000000000000006E-4</v>
          </cell>
          <cell r="AB328">
            <v>-2.0261300000000002</v>
          </cell>
          <cell r="AD328">
            <v>9.4815400000000007</v>
          </cell>
          <cell r="AE328">
            <v>49.160559999999997</v>
          </cell>
          <cell r="AG328">
            <v>0</v>
          </cell>
          <cell r="AH328">
            <v>0</v>
          </cell>
          <cell r="AJ328">
            <v>0</v>
          </cell>
        </row>
        <row r="329">
          <cell r="A329" t="str">
            <v>SCI CAMPDOLENT STE 5126BUDGET 2007</v>
          </cell>
          <cell r="B329" t="str">
            <v>SCI CAMPDOLENT STE 5126</v>
          </cell>
          <cell r="C329" t="str">
            <v>BUDGET 2007</v>
          </cell>
          <cell r="D329">
            <v>533.55723999999998</v>
          </cell>
          <cell r="E329">
            <v>0</v>
          </cell>
          <cell r="F329">
            <v>97.205149999999989</v>
          </cell>
          <cell r="G329">
            <v>47.6</v>
          </cell>
          <cell r="H329">
            <v>0</v>
          </cell>
          <cell r="I329">
            <v>0</v>
          </cell>
          <cell r="J329">
            <v>0</v>
          </cell>
          <cell r="K329">
            <v>0</v>
          </cell>
          <cell r="L329">
            <v>102.44199999999999</v>
          </cell>
          <cell r="M329">
            <v>0.6341</v>
          </cell>
          <cell r="N329">
            <v>41.678899999999999</v>
          </cell>
          <cell r="O329">
            <v>33.874503400000002</v>
          </cell>
          <cell r="P329">
            <v>0</v>
          </cell>
          <cell r="Q329">
            <v>0</v>
          </cell>
          <cell r="R329">
            <v>0</v>
          </cell>
          <cell r="S329">
            <v>0</v>
          </cell>
          <cell r="T329">
            <v>16.766020000000001</v>
          </cell>
          <cell r="U329">
            <v>47.6</v>
          </cell>
          <cell r="V329">
            <v>0</v>
          </cell>
          <cell r="W329">
            <v>0</v>
          </cell>
          <cell r="X329">
            <v>1.0853798240000001</v>
          </cell>
          <cell r="Y329">
            <v>77.227170000000001</v>
          </cell>
          <cell r="Z329">
            <v>0</v>
          </cell>
          <cell r="AA329">
            <v>0</v>
          </cell>
          <cell r="AB329">
            <v>0</v>
          </cell>
          <cell r="AD329">
            <v>0</v>
          </cell>
          <cell r="AE329">
            <v>99.163591838595437</v>
          </cell>
          <cell r="AG329">
            <v>0</v>
          </cell>
          <cell r="AH329">
            <v>0</v>
          </cell>
          <cell r="AJ329">
            <v>0</v>
          </cell>
        </row>
        <row r="330">
          <cell r="A330" t="str">
            <v>SCI CAMPDOLENT STE 5126BUDGET 2008</v>
          </cell>
          <cell r="B330" t="str">
            <v>SCI CAMPDOLENT STE 5126</v>
          </cell>
          <cell r="C330" t="str">
            <v>BUDGET 2008</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D330">
            <v>0</v>
          </cell>
          <cell r="AE330">
            <v>0</v>
          </cell>
          <cell r="AG330">
            <v>0</v>
          </cell>
          <cell r="AH330">
            <v>0</v>
          </cell>
          <cell r="AJ330">
            <v>0</v>
          </cell>
        </row>
        <row r="331">
          <cell r="A331" t="str">
            <v>SCI CAMPDOLENT STE 5126BUDGET 2009</v>
          </cell>
          <cell r="B331" t="str">
            <v>SCI CAMPDOLENT STE 5126</v>
          </cell>
          <cell r="C331" t="str">
            <v>BUDGET 2009</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D331">
            <v>0</v>
          </cell>
          <cell r="AE331">
            <v>0</v>
          </cell>
          <cell r="AG331">
            <v>0</v>
          </cell>
          <cell r="AH331">
            <v>0</v>
          </cell>
          <cell r="AJ331">
            <v>0</v>
          </cell>
        </row>
        <row r="332">
          <cell r="A332" t="str">
            <v>SCI CAMPDOLENT STE 5126BUDGET 2010</v>
          </cell>
          <cell r="B332" t="str">
            <v>SCI CAMPDOLENT STE 5126</v>
          </cell>
          <cell r="C332" t="str">
            <v>BUDGET 2010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D332">
            <v>0</v>
          </cell>
          <cell r="AE332">
            <v>0</v>
          </cell>
          <cell r="AG332">
            <v>0</v>
          </cell>
          <cell r="AH332">
            <v>0</v>
          </cell>
          <cell r="AJ332">
            <v>0</v>
          </cell>
        </row>
        <row r="333">
          <cell r="A333" t="str">
            <v>SCI CAMPDOLENT STE 5126BUDGET 2011</v>
          </cell>
          <cell r="B333" t="str">
            <v>SCI CAMPDOLENT STE 5126</v>
          </cell>
          <cell r="C333" t="str">
            <v>BUDGET 2011</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D333">
            <v>0</v>
          </cell>
          <cell r="AE333">
            <v>0</v>
          </cell>
          <cell r="AG333">
            <v>0</v>
          </cell>
          <cell r="AH333">
            <v>0</v>
          </cell>
          <cell r="AJ333">
            <v>0</v>
          </cell>
        </row>
        <row r="334">
          <cell r="A334" t="str">
            <v>SCI CAMPDOLENT STE 5126BUDGET 2012</v>
          </cell>
          <cell r="B334" t="str">
            <v>SCI CAMPDOLENT STE 5126</v>
          </cell>
          <cell r="C334" t="str">
            <v>BUDGET 2012</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D334">
            <v>0</v>
          </cell>
          <cell r="AE334">
            <v>0</v>
          </cell>
          <cell r="AG334">
            <v>0</v>
          </cell>
          <cell r="AH334">
            <v>0</v>
          </cell>
          <cell r="AJ334">
            <v>0</v>
          </cell>
        </row>
        <row r="335">
          <cell r="A335" t="str">
            <v>SCI CAMPDOLENT STE 5126BUDGET 2013</v>
          </cell>
          <cell r="B335" t="str">
            <v>SCI CAMPDOLENT STE 5126</v>
          </cell>
          <cell r="C335" t="str">
            <v>BUDGET 2013</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D335">
            <v>0</v>
          </cell>
          <cell r="AE335">
            <v>0</v>
          </cell>
          <cell r="AG335">
            <v>0</v>
          </cell>
          <cell r="AH335">
            <v>0</v>
          </cell>
          <cell r="AJ335">
            <v>0</v>
          </cell>
        </row>
        <row r="336">
          <cell r="A336" t="str">
            <v>SCI CAMPDOLENT STE 5126BUDGET 2014</v>
          </cell>
          <cell r="B336" t="str">
            <v>SCI CAMPDOLENT STE 5126</v>
          </cell>
          <cell r="C336" t="str">
            <v>BUDGET 2014</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D336">
            <v>0</v>
          </cell>
          <cell r="AE336">
            <v>0</v>
          </cell>
          <cell r="AG336">
            <v>0</v>
          </cell>
          <cell r="AH336">
            <v>0</v>
          </cell>
          <cell r="AJ336">
            <v>0</v>
          </cell>
        </row>
        <row r="337">
          <cell r="A337" t="str">
            <v>SCI CAMPDOLENT STE 5126BUDGET 2015</v>
          </cell>
          <cell r="B337" t="str">
            <v>SCI CAMPDOLENT STE 5126</v>
          </cell>
          <cell r="C337" t="str">
            <v>BUDGET 2015</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D337">
            <v>0</v>
          </cell>
          <cell r="AE337">
            <v>0</v>
          </cell>
          <cell r="AG337">
            <v>0</v>
          </cell>
          <cell r="AH337">
            <v>0</v>
          </cell>
          <cell r="AJ337">
            <v>0</v>
          </cell>
        </row>
        <row r="338">
          <cell r="A338" t="str">
            <v>SCI CAMPDOLENT STE 5126BUDGET 2016</v>
          </cell>
          <cell r="B338" t="str">
            <v>SCI CAMPDOLENT STE 5126</v>
          </cell>
          <cell r="C338" t="str">
            <v>BUDGET 2016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D338">
            <v>0</v>
          </cell>
          <cell r="AE338">
            <v>0</v>
          </cell>
          <cell r="AG338">
            <v>0</v>
          </cell>
          <cell r="AH338">
            <v>0</v>
          </cell>
          <cell r="AJ338">
            <v>0</v>
          </cell>
        </row>
        <row r="339">
          <cell r="A339" t="str">
            <v>SCI CAMPDOLENT STE 5126BUDGET 2017</v>
          </cell>
          <cell r="B339" t="str">
            <v>SCI CAMPDOLENT STE 5126</v>
          </cell>
          <cell r="C339" t="str">
            <v>BUDGET 2017</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D339">
            <v>0</v>
          </cell>
          <cell r="AE339">
            <v>0</v>
          </cell>
          <cell r="AG339">
            <v>0</v>
          </cell>
          <cell r="AH339">
            <v>0</v>
          </cell>
          <cell r="AJ339">
            <v>0</v>
          </cell>
        </row>
        <row r="340">
          <cell r="A340" t="str">
            <v>SAS CENTER VILLEPINTE STE 541438717</v>
          </cell>
          <cell r="B340" t="str">
            <v>SAS CENTER VILLEPINTE STE 5414</v>
          </cell>
          <cell r="C340">
            <v>38717</v>
          </cell>
          <cell r="D340">
            <v>5455.2229800000005</v>
          </cell>
          <cell r="E340">
            <v>1.31016</v>
          </cell>
          <cell r="F340">
            <v>1595.7531399999998</v>
          </cell>
          <cell r="G340">
            <v>240.53577999999999</v>
          </cell>
          <cell r="H340">
            <v>-179.9777</v>
          </cell>
          <cell r="I340">
            <v>0</v>
          </cell>
          <cell r="J340">
            <v>114.58247</v>
          </cell>
          <cell r="K340">
            <v>0</v>
          </cell>
          <cell r="L340">
            <v>1324.4770499999997</v>
          </cell>
          <cell r="M340">
            <v>13.14086</v>
          </cell>
          <cell r="N340">
            <v>450.52962000000002</v>
          </cell>
          <cell r="O340">
            <v>134.53563</v>
          </cell>
          <cell r="P340">
            <v>0</v>
          </cell>
          <cell r="Q340">
            <v>0</v>
          </cell>
          <cell r="R340">
            <v>0</v>
          </cell>
          <cell r="S340">
            <v>34.062870000000004</v>
          </cell>
          <cell r="T340">
            <v>108.61252</v>
          </cell>
          <cell r="U340">
            <v>204.874</v>
          </cell>
          <cell r="V340">
            <v>30.405999999999999</v>
          </cell>
          <cell r="W340">
            <v>0</v>
          </cell>
          <cell r="X340">
            <v>11.009180000000001</v>
          </cell>
          <cell r="Y340">
            <v>1196.3138000000001</v>
          </cell>
          <cell r="Z340">
            <v>15.08948</v>
          </cell>
          <cell r="AA340">
            <v>6.28E-3</v>
          </cell>
          <cell r="AB340">
            <v>-12</v>
          </cell>
          <cell r="AD340">
            <v>84.264009999999999</v>
          </cell>
          <cell r="AE340">
            <v>1270.69901</v>
          </cell>
          <cell r="AG340">
            <v>0.79913000000000001</v>
          </cell>
          <cell r="AH340">
            <v>3.0000000000000001E-3</v>
          </cell>
          <cell r="AJ340">
            <v>0</v>
          </cell>
        </row>
        <row r="341">
          <cell r="A341" t="str">
            <v>SAS CENTER VILLEPINTE STE 541439082</v>
          </cell>
          <cell r="B341" t="str">
            <v>SAS CENTER VILLEPINTE STE 5414</v>
          </cell>
          <cell r="C341">
            <v>39082</v>
          </cell>
          <cell r="D341">
            <v>5621.1694100000004</v>
          </cell>
          <cell r="E341">
            <v>0.66682000000000008</v>
          </cell>
          <cell r="F341">
            <v>1413.2786999999998</v>
          </cell>
          <cell r="G341">
            <v>267.03101999999996</v>
          </cell>
          <cell r="H341">
            <v>-264.14182</v>
          </cell>
          <cell r="I341">
            <v>0</v>
          </cell>
          <cell r="J341">
            <v>32.741439999999997</v>
          </cell>
          <cell r="K341">
            <v>0</v>
          </cell>
          <cell r="L341">
            <v>1131.7777000000001</v>
          </cell>
          <cell r="M341">
            <v>14.67787</v>
          </cell>
          <cell r="N341">
            <v>429.70438999999999</v>
          </cell>
          <cell r="O341">
            <v>133.7029</v>
          </cell>
          <cell r="P341">
            <v>0</v>
          </cell>
          <cell r="Q341">
            <v>0</v>
          </cell>
          <cell r="R341">
            <v>0</v>
          </cell>
          <cell r="S341">
            <v>180.90510999999998</v>
          </cell>
          <cell r="T341">
            <v>109.23062000000002</v>
          </cell>
          <cell r="U341">
            <v>212.87100000000001</v>
          </cell>
          <cell r="V341">
            <v>30.405999999999999</v>
          </cell>
          <cell r="W341">
            <v>0</v>
          </cell>
          <cell r="X341">
            <v>11.20543</v>
          </cell>
          <cell r="Y341">
            <v>1139.85122</v>
          </cell>
          <cell r="Z341">
            <v>133.24591000000001</v>
          </cell>
          <cell r="AA341">
            <v>2.9199999999999999E-3</v>
          </cell>
          <cell r="AB341">
            <v>0</v>
          </cell>
          <cell r="AD341">
            <v>103.74516</v>
          </cell>
          <cell r="AE341">
            <v>1239.39002</v>
          </cell>
          <cell r="AG341">
            <v>0</v>
          </cell>
          <cell r="AH341">
            <v>0</v>
          </cell>
          <cell r="AJ341">
            <v>0</v>
          </cell>
        </row>
        <row r="342">
          <cell r="A342" t="str">
            <v>SAS CENTER VILLEPINTE STE 541439447</v>
          </cell>
          <cell r="B342" t="str">
            <v>SAS CENTER VILLEPINTE STE 5414</v>
          </cell>
          <cell r="C342">
            <v>39447</v>
          </cell>
          <cell r="D342">
            <v>5937.9543899999999</v>
          </cell>
          <cell r="E342">
            <v>9.75E-3</v>
          </cell>
          <cell r="F342">
            <v>1433.99631</v>
          </cell>
          <cell r="G342">
            <v>258.72933</v>
          </cell>
          <cell r="H342">
            <v>-27.138150000000138</v>
          </cell>
          <cell r="I342">
            <v>0</v>
          </cell>
          <cell r="J342">
            <v>137.24825000000001</v>
          </cell>
          <cell r="K342">
            <v>0</v>
          </cell>
          <cell r="L342">
            <v>1386.0876799999999</v>
          </cell>
          <cell r="M342">
            <v>13.83432</v>
          </cell>
          <cell r="N342">
            <v>571.69024999999999</v>
          </cell>
          <cell r="O342">
            <v>148.06254000000001</v>
          </cell>
          <cell r="P342">
            <v>0</v>
          </cell>
          <cell r="Q342">
            <v>0</v>
          </cell>
          <cell r="R342">
            <v>0</v>
          </cell>
          <cell r="S342">
            <v>56.827469999999998</v>
          </cell>
          <cell r="T342">
            <v>117.12294</v>
          </cell>
          <cell r="U342">
            <v>219.583</v>
          </cell>
          <cell r="V342">
            <v>30.61619</v>
          </cell>
          <cell r="W342">
            <v>0</v>
          </cell>
          <cell r="X342">
            <v>11.796700000000001</v>
          </cell>
          <cell r="Y342">
            <v>1139.7676099999999</v>
          </cell>
          <cell r="Z342">
            <v>80.007840000000002</v>
          </cell>
          <cell r="AA342">
            <v>4.4039999999999996E-2</v>
          </cell>
          <cell r="AB342">
            <v>0</v>
          </cell>
          <cell r="AD342">
            <v>107.12113000000001</v>
          </cell>
          <cell r="AE342">
            <v>1469.7882</v>
          </cell>
          <cell r="AG342">
            <v>0</v>
          </cell>
          <cell r="AH342">
            <v>55.770220000000002</v>
          </cell>
          <cell r="AJ342">
            <v>0</v>
          </cell>
        </row>
        <row r="343">
          <cell r="A343" t="str">
            <v>SAS CENTER VILLEPINTE STE 5414BUDGET 2007</v>
          </cell>
          <cell r="B343" t="str">
            <v>SAS CENTER VILLEPINTE STE 5414</v>
          </cell>
          <cell r="C343" t="str">
            <v>BUDGET 2007</v>
          </cell>
          <cell r="D343">
            <v>5981.1509999999998</v>
          </cell>
          <cell r="E343">
            <v>0</v>
          </cell>
          <cell r="F343">
            <v>1420.975101</v>
          </cell>
          <cell r="G343">
            <v>275.03401960000002</v>
          </cell>
          <cell r="H343">
            <v>0</v>
          </cell>
          <cell r="I343">
            <v>0</v>
          </cell>
          <cell r="J343">
            <v>0</v>
          </cell>
          <cell r="K343">
            <v>0.68015639999999999</v>
          </cell>
          <cell r="L343">
            <v>1439.7136731000001</v>
          </cell>
          <cell r="M343">
            <v>15.1182061</v>
          </cell>
          <cell r="N343">
            <v>460</v>
          </cell>
          <cell r="O343">
            <v>137.713987</v>
          </cell>
          <cell r="P343">
            <v>0</v>
          </cell>
          <cell r="Q343">
            <v>0</v>
          </cell>
          <cell r="R343">
            <v>0</v>
          </cell>
          <cell r="S343">
            <v>18.952000000000002</v>
          </cell>
          <cell r="T343">
            <v>111.99420720000001</v>
          </cell>
          <cell r="U343">
            <v>244.62801959999999</v>
          </cell>
          <cell r="V343">
            <v>30.405999999999999</v>
          </cell>
          <cell r="W343">
            <v>0</v>
          </cell>
          <cell r="X343">
            <v>11.3174843</v>
          </cell>
          <cell r="Y343">
            <v>1196.3138000000001</v>
          </cell>
          <cell r="Z343">
            <v>0</v>
          </cell>
          <cell r="AA343">
            <v>0</v>
          </cell>
          <cell r="AB343">
            <v>319.98290000000003</v>
          </cell>
          <cell r="AD343">
            <v>45.257885499999993</v>
          </cell>
          <cell r="AE343">
            <v>1357.3876029999999</v>
          </cell>
          <cell r="AG343">
            <v>0</v>
          </cell>
          <cell r="AH343">
            <v>0</v>
          </cell>
          <cell r="AJ343">
            <v>0</v>
          </cell>
        </row>
        <row r="344">
          <cell r="A344" t="str">
            <v>SAS CENTER VILLEPINTE STE 5414BUDGET 2008</v>
          </cell>
          <cell r="B344" t="str">
            <v>SAS CENTER VILLEPINTE STE 5414</v>
          </cell>
          <cell r="C344" t="str">
            <v>BUDGET 2008</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D344">
            <v>0</v>
          </cell>
          <cell r="AE344">
            <v>0</v>
          </cell>
          <cell r="AG344">
            <v>0</v>
          </cell>
          <cell r="AH344">
            <v>0</v>
          </cell>
          <cell r="AJ344">
            <v>0</v>
          </cell>
        </row>
        <row r="345">
          <cell r="A345" t="str">
            <v>SAS CENTER VILLEPINTE STE 5414BUDGET 2009</v>
          </cell>
          <cell r="B345" t="str">
            <v>SAS CENTER VILLEPINTE STE 5414</v>
          </cell>
          <cell r="C345" t="str">
            <v>BUDGET 2009</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D345">
            <v>0</v>
          </cell>
          <cell r="AE345">
            <v>0</v>
          </cell>
          <cell r="AG345">
            <v>0</v>
          </cell>
          <cell r="AH345">
            <v>0</v>
          </cell>
          <cell r="AJ345">
            <v>0</v>
          </cell>
        </row>
        <row r="346">
          <cell r="A346" t="str">
            <v>SAS CENTER VILLEPINTE STE 5414BUDGET 2010</v>
          </cell>
          <cell r="B346" t="str">
            <v>SAS CENTER VILLEPINTE STE 5414</v>
          </cell>
          <cell r="C346" t="str">
            <v>BUDGET 2010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D346">
            <v>0</v>
          </cell>
          <cell r="AE346">
            <v>0</v>
          </cell>
          <cell r="AG346">
            <v>0</v>
          </cell>
          <cell r="AH346">
            <v>0</v>
          </cell>
          <cell r="AJ346">
            <v>0</v>
          </cell>
        </row>
        <row r="347">
          <cell r="A347" t="str">
            <v>SAS CENTER VILLEPINTE STE 5414BUDGET 2011</v>
          </cell>
          <cell r="B347" t="str">
            <v>SAS CENTER VILLEPINTE STE 5414</v>
          </cell>
          <cell r="C347" t="str">
            <v>BUDGET 2011</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D347">
            <v>0</v>
          </cell>
          <cell r="AE347">
            <v>0</v>
          </cell>
          <cell r="AG347">
            <v>0</v>
          </cell>
          <cell r="AH347">
            <v>0</v>
          </cell>
          <cell r="AJ347">
            <v>0</v>
          </cell>
        </row>
        <row r="348">
          <cell r="A348" t="str">
            <v>SAS CENTER VILLEPINTE STE 5414BUDGET 2012</v>
          </cell>
          <cell r="B348" t="str">
            <v>SAS CENTER VILLEPINTE STE 5414</v>
          </cell>
          <cell r="C348" t="str">
            <v>BUDGET 2012</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D348">
            <v>0</v>
          </cell>
          <cell r="AE348">
            <v>0</v>
          </cell>
          <cell r="AG348">
            <v>0</v>
          </cell>
          <cell r="AH348">
            <v>0</v>
          </cell>
          <cell r="AJ348">
            <v>0</v>
          </cell>
        </row>
        <row r="349">
          <cell r="A349" t="str">
            <v>SAS CENTER VILLEPINTE STE 5414BUDGET 2013</v>
          </cell>
          <cell r="B349" t="str">
            <v>SAS CENTER VILLEPINTE STE 5414</v>
          </cell>
          <cell r="C349" t="str">
            <v>BUDGET 2013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D349">
            <v>0</v>
          </cell>
          <cell r="AE349">
            <v>0</v>
          </cell>
          <cell r="AG349">
            <v>0</v>
          </cell>
          <cell r="AH349">
            <v>0</v>
          </cell>
          <cell r="AJ349">
            <v>0</v>
          </cell>
        </row>
        <row r="350">
          <cell r="A350" t="str">
            <v>SAS CENTER VILLEPINTE STE 5414BUDGET 2014</v>
          </cell>
          <cell r="B350" t="str">
            <v>SAS CENTER VILLEPINTE STE 5414</v>
          </cell>
          <cell r="C350" t="str">
            <v>BUDGET 2014</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D350">
            <v>0</v>
          </cell>
          <cell r="AE350">
            <v>0</v>
          </cell>
          <cell r="AG350">
            <v>0</v>
          </cell>
          <cell r="AH350">
            <v>0</v>
          </cell>
          <cell r="AJ350">
            <v>0</v>
          </cell>
        </row>
        <row r="351">
          <cell r="A351" t="str">
            <v>SAS CENTER VILLEPINTE STE 5414BUDGET 2015</v>
          </cell>
          <cell r="B351" t="str">
            <v>SAS CENTER VILLEPINTE STE 5414</v>
          </cell>
          <cell r="C351" t="str">
            <v>BUDGET 2015</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D351">
            <v>0</v>
          </cell>
          <cell r="AE351">
            <v>0</v>
          </cell>
          <cell r="AG351">
            <v>0</v>
          </cell>
          <cell r="AH351">
            <v>0</v>
          </cell>
          <cell r="AJ351">
            <v>0</v>
          </cell>
        </row>
        <row r="352">
          <cell r="A352" t="str">
            <v>SAS CENTER VILLEPINTE STE 5414BUDGET 2016</v>
          </cell>
          <cell r="B352" t="str">
            <v>SAS CENTER VILLEPINTE STE 5414</v>
          </cell>
          <cell r="C352" t="str">
            <v>BUDGET 2016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D352">
            <v>0</v>
          </cell>
          <cell r="AE352">
            <v>0</v>
          </cell>
          <cell r="AG352">
            <v>0</v>
          </cell>
          <cell r="AH352">
            <v>0</v>
          </cell>
          <cell r="AJ352">
            <v>0</v>
          </cell>
        </row>
        <row r="353">
          <cell r="A353" t="str">
            <v>SAS CENTER VILLEPINTE STE 5414BUDGET 2017</v>
          </cell>
          <cell r="B353" t="str">
            <v>SAS CENTER VILLEPINTE STE 5414</v>
          </cell>
          <cell r="C353" t="str">
            <v>BUDGET 2017</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D353">
            <v>0</v>
          </cell>
          <cell r="AE353">
            <v>0</v>
          </cell>
          <cell r="AG353">
            <v>0</v>
          </cell>
          <cell r="AH353">
            <v>0</v>
          </cell>
          <cell r="AJ353">
            <v>0</v>
          </cell>
        </row>
        <row r="354">
          <cell r="A354" t="str">
            <v>SAS COLVEL STE 546038717</v>
          </cell>
          <cell r="B354" t="str">
            <v>SAS COLVEL STE 5460</v>
          </cell>
          <cell r="C354">
            <v>38717</v>
          </cell>
          <cell r="D354">
            <v>12647.36781</v>
          </cell>
          <cell r="E354">
            <v>2.4100000000000002E-3</v>
          </cell>
          <cell r="F354">
            <v>202.54480999999998</v>
          </cell>
          <cell r="G354">
            <v>423.16980000000001</v>
          </cell>
          <cell r="H354">
            <v>0</v>
          </cell>
          <cell r="I354">
            <v>0</v>
          </cell>
          <cell r="J354">
            <v>0</v>
          </cell>
          <cell r="K354">
            <v>0</v>
          </cell>
          <cell r="L354">
            <v>0</v>
          </cell>
          <cell r="M354">
            <v>202.54480999999998</v>
          </cell>
          <cell r="N354">
            <v>0</v>
          </cell>
          <cell r="O354">
            <v>238.47543999999999</v>
          </cell>
          <cell r="P354">
            <v>0</v>
          </cell>
          <cell r="Q354">
            <v>0</v>
          </cell>
          <cell r="R354">
            <v>0</v>
          </cell>
          <cell r="S354">
            <v>190.86157</v>
          </cell>
          <cell r="T354">
            <v>209.67560999999998</v>
          </cell>
          <cell r="U354">
            <v>283.20499999999998</v>
          </cell>
          <cell r="V354">
            <v>139.9648</v>
          </cell>
          <cell r="W354">
            <v>0</v>
          </cell>
          <cell r="X354">
            <v>23.312000000000001</v>
          </cell>
          <cell r="Y354">
            <v>3712.3940699999998</v>
          </cell>
          <cell r="Z354">
            <v>0</v>
          </cell>
          <cell r="AA354">
            <v>5.9999999999999995E-4</v>
          </cell>
          <cell r="AB354">
            <v>0</v>
          </cell>
          <cell r="AD354">
            <v>34.089750000000002</v>
          </cell>
          <cell r="AE354">
            <v>6691.6984299999995</v>
          </cell>
          <cell r="AG354">
            <v>81.08</v>
          </cell>
          <cell r="AH354">
            <v>0</v>
          </cell>
          <cell r="AJ354">
            <v>3.75</v>
          </cell>
        </row>
        <row r="355">
          <cell r="A355" t="str">
            <v>SAS COLVEL STE 546039082</v>
          </cell>
          <cell r="B355" t="str">
            <v>SAS COLVEL STE 5460</v>
          </cell>
          <cell r="C355">
            <v>39082</v>
          </cell>
          <cell r="D355">
            <v>13250.81763</v>
          </cell>
          <cell r="E355">
            <v>2.82E-3</v>
          </cell>
          <cell r="F355">
            <v>66.390720000000002</v>
          </cell>
          <cell r="G355">
            <v>426.49200000000002</v>
          </cell>
          <cell r="H355">
            <v>-20.2531</v>
          </cell>
          <cell r="I355">
            <v>0</v>
          </cell>
          <cell r="J355">
            <v>0</v>
          </cell>
          <cell r="K355">
            <v>0</v>
          </cell>
          <cell r="L355">
            <v>50.291640000000001</v>
          </cell>
          <cell r="M355">
            <v>62.479519999999994</v>
          </cell>
          <cell r="N355">
            <v>0</v>
          </cell>
          <cell r="O355">
            <v>480.8</v>
          </cell>
          <cell r="P355">
            <v>0</v>
          </cell>
          <cell r="Q355">
            <v>0</v>
          </cell>
          <cell r="R355">
            <v>0</v>
          </cell>
          <cell r="S355">
            <v>50.505549999999999</v>
          </cell>
          <cell r="T355">
            <v>1.5733599999999999</v>
          </cell>
          <cell r="U355">
            <v>294.82799999999997</v>
          </cell>
          <cell r="V355">
            <v>131.66399999999999</v>
          </cell>
          <cell r="W355">
            <v>0</v>
          </cell>
          <cell r="X355">
            <v>38.338999999999999</v>
          </cell>
          <cell r="Y355">
            <v>3712.3940699999998</v>
          </cell>
          <cell r="Z355">
            <v>0</v>
          </cell>
          <cell r="AA355">
            <v>6.6E-4</v>
          </cell>
          <cell r="AB355">
            <v>7.6289999999999996</v>
          </cell>
          <cell r="AD355">
            <v>145.75623999999999</v>
          </cell>
          <cell r="AE355">
            <v>5513.3543899999995</v>
          </cell>
          <cell r="AG355">
            <v>0</v>
          </cell>
          <cell r="AH355">
            <v>0</v>
          </cell>
          <cell r="AJ355">
            <v>0</v>
          </cell>
        </row>
        <row r="356">
          <cell r="A356" t="str">
            <v>SAS COLVEL STE 546039447</v>
          </cell>
          <cell r="B356" t="str">
            <v>SAS COLVEL STE 5460</v>
          </cell>
          <cell r="C356">
            <v>39447</v>
          </cell>
          <cell r="D356">
            <v>13952.198410000001</v>
          </cell>
          <cell r="E356">
            <v>1.8700000000000001E-3</v>
          </cell>
          <cell r="F356">
            <v>63.372959999999999</v>
          </cell>
          <cell r="G356">
            <v>551.59100000000001</v>
          </cell>
          <cell r="H356">
            <v>7.5285299999999999</v>
          </cell>
          <cell r="I356">
            <v>0</v>
          </cell>
          <cell r="J356">
            <v>0</v>
          </cell>
          <cell r="K356">
            <v>0</v>
          </cell>
          <cell r="L356">
            <v>0</v>
          </cell>
          <cell r="M356">
            <v>82.038229999999999</v>
          </cell>
          <cell r="N356">
            <v>31.0105</v>
          </cell>
          <cell r="O356">
            <v>499.8</v>
          </cell>
          <cell r="P356">
            <v>0</v>
          </cell>
          <cell r="Q356">
            <v>0</v>
          </cell>
          <cell r="R356">
            <v>0</v>
          </cell>
          <cell r="S356">
            <v>73.509330000000006</v>
          </cell>
          <cell r="T356">
            <v>1.5850199999999999</v>
          </cell>
          <cell r="U356">
            <v>419.92700000000002</v>
          </cell>
          <cell r="V356">
            <v>131.66399999999999</v>
          </cell>
          <cell r="W356">
            <v>0</v>
          </cell>
          <cell r="X356">
            <v>39.722999999999999</v>
          </cell>
          <cell r="Y356">
            <v>3712.3940699999998</v>
          </cell>
          <cell r="Z356">
            <v>0</v>
          </cell>
          <cell r="AA356">
            <v>2.32E-3</v>
          </cell>
          <cell r="AB356">
            <v>0.23</v>
          </cell>
          <cell r="AD356">
            <v>772.48104000000001</v>
          </cell>
          <cell r="AE356">
            <v>6491.08079</v>
          </cell>
          <cell r="AG356">
            <v>0</v>
          </cell>
          <cell r="AH356">
            <v>0</v>
          </cell>
          <cell r="AJ356">
            <v>0</v>
          </cell>
        </row>
        <row r="357">
          <cell r="A357" t="str">
            <v>SAS COLVEL STE 5460BUDGET 2007 V0</v>
          </cell>
          <cell r="B357" t="str">
            <v>SAS COLVEL STE 5460</v>
          </cell>
          <cell r="C357" t="str">
            <v>BUDGET 2007 V0</v>
          </cell>
          <cell r="D357">
            <v>13690.269</v>
          </cell>
          <cell r="E357">
            <v>0</v>
          </cell>
          <cell r="F357">
            <v>63.374000000000002</v>
          </cell>
          <cell r="G357">
            <v>432.38900000000001</v>
          </cell>
          <cell r="H357">
            <v>0</v>
          </cell>
          <cell r="I357">
            <v>0</v>
          </cell>
          <cell r="J357">
            <v>0</v>
          </cell>
          <cell r="K357">
            <v>0</v>
          </cell>
          <cell r="L357">
            <v>0</v>
          </cell>
          <cell r="M357">
            <v>63.374000000000002</v>
          </cell>
          <cell r="N357">
            <v>51.936</v>
          </cell>
          <cell r="O357">
            <v>480.8</v>
          </cell>
          <cell r="P357">
            <v>0</v>
          </cell>
          <cell r="Q357">
            <v>0</v>
          </cell>
          <cell r="R357">
            <v>0</v>
          </cell>
          <cell r="S357">
            <v>28</v>
          </cell>
          <cell r="T357">
            <v>18.271260000000002</v>
          </cell>
          <cell r="U357">
            <v>300.72500000000002</v>
          </cell>
          <cell r="V357">
            <v>131.66399999999999</v>
          </cell>
          <cell r="W357">
            <v>22.53078</v>
          </cell>
          <cell r="X357">
            <v>16.25</v>
          </cell>
          <cell r="Y357">
            <v>3715.7877048671198</v>
          </cell>
          <cell r="Z357">
            <v>0</v>
          </cell>
          <cell r="AA357">
            <v>0</v>
          </cell>
          <cell r="AB357">
            <v>0</v>
          </cell>
          <cell r="AD357">
            <v>36.334702450256003</v>
          </cell>
          <cell r="AE357">
            <v>5607.4304189999993</v>
          </cell>
          <cell r="AG357">
            <v>0</v>
          </cell>
          <cell r="AH357">
            <v>0</v>
          </cell>
          <cell r="AJ357">
            <v>0</v>
          </cell>
        </row>
        <row r="358">
          <cell r="A358" t="str">
            <v>SAS COLVEL STE 5460BUDGET 2007</v>
          </cell>
          <cell r="B358" t="str">
            <v>SAS COLVEL STE 5460</v>
          </cell>
          <cell r="C358" t="str">
            <v>BUDGET 2007</v>
          </cell>
          <cell r="D358">
            <v>13690.269</v>
          </cell>
          <cell r="E358">
            <v>0</v>
          </cell>
          <cell r="F358">
            <v>65.463999999999999</v>
          </cell>
          <cell r="G358">
            <v>435.33699999999999</v>
          </cell>
          <cell r="H358">
            <v>0</v>
          </cell>
          <cell r="I358">
            <v>0</v>
          </cell>
          <cell r="J358">
            <v>0</v>
          </cell>
          <cell r="K358">
            <v>0</v>
          </cell>
          <cell r="L358">
            <v>0</v>
          </cell>
          <cell r="M358">
            <v>80.042839999999998</v>
          </cell>
          <cell r="N358">
            <v>51.936</v>
          </cell>
          <cell r="O358">
            <v>480.8</v>
          </cell>
          <cell r="P358">
            <v>0</v>
          </cell>
          <cell r="Q358">
            <v>0</v>
          </cell>
          <cell r="R358">
            <v>0</v>
          </cell>
          <cell r="S358">
            <v>25.5</v>
          </cell>
          <cell r="T358">
            <v>5.0879599999999998</v>
          </cell>
          <cell r="U358">
            <v>303.673</v>
          </cell>
          <cell r="V358">
            <v>131.66399999999999</v>
          </cell>
          <cell r="W358">
            <v>0</v>
          </cell>
          <cell r="X358">
            <v>38.29</v>
          </cell>
          <cell r="Y358">
            <v>3715.7877048671198</v>
          </cell>
          <cell r="Z358">
            <v>0</v>
          </cell>
          <cell r="AA358">
            <v>0</v>
          </cell>
          <cell r="AB358">
            <v>0</v>
          </cell>
          <cell r="AD358">
            <v>62</v>
          </cell>
          <cell r="AE358">
            <v>5714.9963549969998</v>
          </cell>
          <cell r="AG358">
            <v>0</v>
          </cell>
          <cell r="AH358">
            <v>0</v>
          </cell>
          <cell r="AJ358">
            <v>0</v>
          </cell>
        </row>
        <row r="359">
          <cell r="A359" t="str">
            <v>SAS COLVEL STE 5460BUDGET 2008</v>
          </cell>
          <cell r="B359" t="str">
            <v>SAS COLVEL STE 5460</v>
          </cell>
          <cell r="C359" t="str">
            <v>BUDGET 2008</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D359">
            <v>0</v>
          </cell>
          <cell r="AE359">
            <v>0</v>
          </cell>
          <cell r="AG359">
            <v>0</v>
          </cell>
          <cell r="AH359">
            <v>0</v>
          </cell>
          <cell r="AJ359">
            <v>0</v>
          </cell>
        </row>
        <row r="360">
          <cell r="A360" t="str">
            <v>SAS COLVEL STE 5460BUDGET 2009</v>
          </cell>
          <cell r="B360" t="str">
            <v>SAS COLVEL STE 5460</v>
          </cell>
          <cell r="C360" t="str">
            <v>BUDGET 2009</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D360">
            <v>0</v>
          </cell>
          <cell r="AE360">
            <v>0</v>
          </cell>
          <cell r="AG360">
            <v>0</v>
          </cell>
          <cell r="AH360">
            <v>0</v>
          </cell>
          <cell r="AJ360">
            <v>0</v>
          </cell>
        </row>
        <row r="361">
          <cell r="A361" t="str">
            <v>SAS COLVEL STE 5460BUDGET 2010</v>
          </cell>
          <cell r="B361" t="str">
            <v>SAS COLVEL STE 5460</v>
          </cell>
          <cell r="C361" t="str">
            <v>BUDGET 2010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D361">
            <v>0</v>
          </cell>
          <cell r="AE361">
            <v>0</v>
          </cell>
          <cell r="AG361">
            <v>0</v>
          </cell>
          <cell r="AH361">
            <v>0</v>
          </cell>
          <cell r="AJ361">
            <v>0</v>
          </cell>
        </row>
        <row r="362">
          <cell r="A362" t="str">
            <v>SAS COLVEL STE 5460BUDGET 2011</v>
          </cell>
          <cell r="B362" t="str">
            <v>SAS COLVEL STE 5460</v>
          </cell>
          <cell r="C362" t="str">
            <v>BUDGET 2011</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D362">
            <v>0</v>
          </cell>
          <cell r="AE362">
            <v>0</v>
          </cell>
          <cell r="AG362">
            <v>0</v>
          </cell>
          <cell r="AH362">
            <v>0</v>
          </cell>
          <cell r="AJ362">
            <v>0</v>
          </cell>
        </row>
        <row r="363">
          <cell r="A363" t="str">
            <v>SAS COLVEL STE 5460BUDGET 2012</v>
          </cell>
          <cell r="B363" t="str">
            <v>SAS COLVEL STE 5460</v>
          </cell>
          <cell r="C363" t="str">
            <v>BUDGET 2012</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D363">
            <v>0</v>
          </cell>
          <cell r="AE363">
            <v>0</v>
          </cell>
          <cell r="AG363">
            <v>0</v>
          </cell>
          <cell r="AH363">
            <v>0</v>
          </cell>
          <cell r="AJ363">
            <v>0</v>
          </cell>
        </row>
        <row r="364">
          <cell r="A364" t="str">
            <v>SAS COLVEL STE 5460BUDGET 2013</v>
          </cell>
          <cell r="B364" t="str">
            <v>SAS COLVEL STE 5460</v>
          </cell>
          <cell r="C364" t="str">
            <v>BUDGET 2013</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D364">
            <v>0</v>
          </cell>
          <cell r="AE364">
            <v>0</v>
          </cell>
          <cell r="AG364">
            <v>0</v>
          </cell>
          <cell r="AH364">
            <v>0</v>
          </cell>
          <cell r="AJ364">
            <v>0</v>
          </cell>
        </row>
        <row r="365">
          <cell r="A365" t="str">
            <v>SAS COLVEL STE 5460BUDGET 2014</v>
          </cell>
          <cell r="B365" t="str">
            <v>SAS COLVEL STE 5460</v>
          </cell>
          <cell r="C365" t="str">
            <v>BUDGET 2014</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D365">
            <v>0</v>
          </cell>
          <cell r="AE365">
            <v>0</v>
          </cell>
          <cell r="AG365">
            <v>0</v>
          </cell>
          <cell r="AH365">
            <v>0</v>
          </cell>
          <cell r="AJ365">
            <v>0</v>
          </cell>
        </row>
        <row r="366">
          <cell r="A366" t="str">
            <v>SAS COLVEL STE 5460BUDGET 2015</v>
          </cell>
          <cell r="B366" t="str">
            <v>SAS COLVEL STE 5460</v>
          </cell>
          <cell r="C366" t="str">
            <v>BUDGET 2015</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D366">
            <v>0</v>
          </cell>
          <cell r="AE366">
            <v>0</v>
          </cell>
          <cell r="AG366">
            <v>0</v>
          </cell>
          <cell r="AH366">
            <v>0</v>
          </cell>
          <cell r="AJ366">
            <v>0</v>
          </cell>
        </row>
        <row r="367">
          <cell r="A367" t="str">
            <v>SAS COLVEL STE 5460BUDGET 2016</v>
          </cell>
          <cell r="B367" t="str">
            <v>SAS COLVEL STE 5460</v>
          </cell>
          <cell r="C367" t="str">
            <v>BUDGET 2016</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D367">
            <v>0</v>
          </cell>
          <cell r="AE367">
            <v>0</v>
          </cell>
          <cell r="AG367">
            <v>0</v>
          </cell>
          <cell r="AH367">
            <v>0</v>
          </cell>
          <cell r="AJ367">
            <v>0</v>
          </cell>
        </row>
        <row r="368">
          <cell r="A368" t="str">
            <v>SAS COLVEL STE 5460BUDGET 2017</v>
          </cell>
          <cell r="B368" t="str">
            <v>SAS COLVEL STE 5460</v>
          </cell>
          <cell r="C368" t="str">
            <v>BUDGET 2017</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D368">
            <v>0</v>
          </cell>
          <cell r="AE368">
            <v>0</v>
          </cell>
          <cell r="AG368">
            <v>0</v>
          </cell>
          <cell r="AH368">
            <v>0</v>
          </cell>
          <cell r="AJ368">
            <v>0</v>
          </cell>
        </row>
        <row r="369">
          <cell r="A369" t="str">
            <v>SAS DEFENSE CB3 STE 547238717</v>
          </cell>
          <cell r="B369" t="str">
            <v>SAS DEFENSE CB3 STE 5472</v>
          </cell>
          <cell r="C369">
            <v>38717</v>
          </cell>
          <cell r="D369">
            <v>402.91546999999997</v>
          </cell>
          <cell r="E369">
            <v>19524.239570000002</v>
          </cell>
          <cell r="F369">
            <v>2826.0766699999999</v>
          </cell>
          <cell r="G369">
            <v>327.61282</v>
          </cell>
          <cell r="H369">
            <v>0</v>
          </cell>
          <cell r="I369">
            <v>885.69403</v>
          </cell>
          <cell r="J369">
            <v>0</v>
          </cell>
          <cell r="K369">
            <v>0</v>
          </cell>
          <cell r="L369">
            <v>233.66153</v>
          </cell>
          <cell r="M369">
            <v>734.14792999999997</v>
          </cell>
          <cell r="N369">
            <v>0</v>
          </cell>
          <cell r="O369">
            <v>122.28261000000001</v>
          </cell>
          <cell r="P369">
            <v>0</v>
          </cell>
          <cell r="Q369">
            <v>0</v>
          </cell>
          <cell r="R369">
            <v>0</v>
          </cell>
          <cell r="S369">
            <v>1922.9753999999998</v>
          </cell>
          <cell r="T369">
            <v>21836.052510000001</v>
          </cell>
          <cell r="U369">
            <v>390.78</v>
          </cell>
          <cell r="V369">
            <v>0</v>
          </cell>
          <cell r="W369">
            <v>6.66</v>
          </cell>
          <cell r="X369">
            <v>5.274</v>
          </cell>
          <cell r="Y369">
            <v>3729.2247199999997</v>
          </cell>
          <cell r="Z369">
            <v>0</v>
          </cell>
          <cell r="AA369">
            <v>7.7999999999999999E-4</v>
          </cell>
          <cell r="AB369">
            <v>1869.77881</v>
          </cell>
          <cell r="AD369">
            <v>33.881449999999994</v>
          </cell>
          <cell r="AE369">
            <v>5023.7220599999991</v>
          </cell>
          <cell r="AG369">
            <v>120.72666000000001</v>
          </cell>
          <cell r="AH369">
            <v>329.88952</v>
          </cell>
          <cell r="AJ369">
            <v>0</v>
          </cell>
        </row>
        <row r="370">
          <cell r="A370" t="str">
            <v>SAS DEFENSE CB3 STE 547239082</v>
          </cell>
          <cell r="B370" t="str">
            <v>SAS DEFENSE CB3 STE 5472</v>
          </cell>
          <cell r="C370">
            <v>39082</v>
          </cell>
          <cell r="D370">
            <v>9131.4640600000002</v>
          </cell>
          <cell r="E370">
            <v>2.4599999999999999E-3</v>
          </cell>
          <cell r="F370">
            <v>298.79654999999997</v>
          </cell>
          <cell r="G370">
            <v>734.2521999999999</v>
          </cell>
          <cell r="H370">
            <v>-40.591920000000002</v>
          </cell>
          <cell r="I370">
            <v>0</v>
          </cell>
          <cell r="J370">
            <v>0</v>
          </cell>
          <cell r="K370">
            <v>0</v>
          </cell>
          <cell r="L370">
            <v>-1.3415499999999956</v>
          </cell>
          <cell r="M370">
            <v>386.72255999999999</v>
          </cell>
          <cell r="N370">
            <v>146.43818999999999</v>
          </cell>
          <cell r="O370">
            <v>300</v>
          </cell>
          <cell r="P370">
            <v>0</v>
          </cell>
          <cell r="Q370">
            <v>0</v>
          </cell>
          <cell r="R370">
            <v>0</v>
          </cell>
          <cell r="S370">
            <v>113.35794</v>
          </cell>
          <cell r="T370">
            <v>26.150510000000001</v>
          </cell>
          <cell r="U370">
            <v>406.28100000000001</v>
          </cell>
          <cell r="V370">
            <v>327.97120000000001</v>
          </cell>
          <cell r="W370">
            <v>-4.5096999999999996</v>
          </cell>
          <cell r="X370">
            <v>18.997</v>
          </cell>
          <cell r="Y370">
            <v>4433.7688099999996</v>
          </cell>
          <cell r="Z370">
            <v>0</v>
          </cell>
          <cell r="AA370">
            <v>1.3500000000000001E-3</v>
          </cell>
          <cell r="AB370">
            <v>0</v>
          </cell>
          <cell r="AD370">
            <v>94.909089999999992</v>
          </cell>
          <cell r="AE370">
            <v>5496.1652599999998</v>
          </cell>
          <cell r="AG370">
            <v>220.72987000000001</v>
          </cell>
          <cell r="AH370">
            <v>0</v>
          </cell>
          <cell r="AJ370">
            <v>0</v>
          </cell>
        </row>
        <row r="371">
          <cell r="A371" t="str">
            <v>SAS DEFENSE CB3 STE 547239447</v>
          </cell>
          <cell r="B371" t="str">
            <v>SAS DEFENSE CB3 STE 5472</v>
          </cell>
          <cell r="C371">
            <v>39447</v>
          </cell>
          <cell r="D371">
            <v>15547.215249999999</v>
          </cell>
          <cell r="E371">
            <v>1.2800000000000001E-3</v>
          </cell>
          <cell r="F371">
            <v>271.79528999999997</v>
          </cell>
          <cell r="G371">
            <v>747.13699999999994</v>
          </cell>
          <cell r="H371">
            <v>-1.22268</v>
          </cell>
          <cell r="I371">
            <v>0</v>
          </cell>
          <cell r="J371">
            <v>0</v>
          </cell>
          <cell r="K371">
            <v>0</v>
          </cell>
          <cell r="L371">
            <v>60.523590000000006</v>
          </cell>
          <cell r="M371">
            <v>358.19540000000001</v>
          </cell>
          <cell r="N371">
            <v>155.47207</v>
          </cell>
          <cell r="O371">
            <v>305.42793</v>
          </cell>
          <cell r="P371">
            <v>0</v>
          </cell>
          <cell r="Q371">
            <v>0</v>
          </cell>
          <cell r="R371">
            <v>0</v>
          </cell>
          <cell r="S371">
            <v>122.72217999999999</v>
          </cell>
          <cell r="T371">
            <v>23.820630000000001</v>
          </cell>
          <cell r="U371">
            <v>419.166</v>
          </cell>
          <cell r="V371">
            <v>327.971</v>
          </cell>
          <cell r="W371">
            <v>0</v>
          </cell>
          <cell r="X371">
            <v>42.89</v>
          </cell>
          <cell r="Y371">
            <v>4433.7688099999996</v>
          </cell>
          <cell r="Z371">
            <v>0</v>
          </cell>
          <cell r="AA371">
            <v>1.6999999999999999E-3</v>
          </cell>
          <cell r="AB371">
            <v>0</v>
          </cell>
          <cell r="AD371">
            <v>237.83891</v>
          </cell>
          <cell r="AE371">
            <v>6124.9346299999988</v>
          </cell>
          <cell r="AG371">
            <v>227.12463</v>
          </cell>
          <cell r="AH371">
            <v>0</v>
          </cell>
          <cell r="AJ371">
            <v>0</v>
          </cell>
        </row>
        <row r="372">
          <cell r="A372" t="str">
            <v>SAS DEFENSE CB3 STE 5472BUDGET 2007</v>
          </cell>
          <cell r="B372" t="str">
            <v>SAS DEFENSE CB3 STE 5472</v>
          </cell>
          <cell r="C372" t="str">
            <v>BUDGET 2007</v>
          </cell>
          <cell r="D372">
            <v>15547.215</v>
          </cell>
          <cell r="E372">
            <v>0</v>
          </cell>
          <cell r="F372">
            <v>280.33771000000002</v>
          </cell>
          <cell r="G372">
            <v>746.4</v>
          </cell>
          <cell r="H372">
            <v>0</v>
          </cell>
          <cell r="I372">
            <v>0</v>
          </cell>
          <cell r="J372">
            <v>0</v>
          </cell>
          <cell r="K372">
            <v>0</v>
          </cell>
          <cell r="L372">
            <v>114.28233999999999</v>
          </cell>
          <cell r="M372">
            <v>363.29613000000001</v>
          </cell>
          <cell r="N372">
            <v>155.47215</v>
          </cell>
          <cell r="O372">
            <v>310.99599999999998</v>
          </cell>
          <cell r="P372">
            <v>0</v>
          </cell>
          <cell r="Q372">
            <v>0</v>
          </cell>
          <cell r="R372">
            <v>0</v>
          </cell>
          <cell r="S372">
            <v>117.01346000000001</v>
          </cell>
          <cell r="T372">
            <v>0</v>
          </cell>
          <cell r="U372">
            <v>418.4</v>
          </cell>
          <cell r="V372">
            <v>328</v>
          </cell>
          <cell r="W372">
            <v>16.25</v>
          </cell>
          <cell r="X372">
            <v>0</v>
          </cell>
          <cell r="Y372">
            <v>4433.7690000000002</v>
          </cell>
          <cell r="Z372">
            <v>0</v>
          </cell>
          <cell r="AA372">
            <v>0</v>
          </cell>
          <cell r="AB372">
            <v>0</v>
          </cell>
          <cell r="AD372">
            <v>112</v>
          </cell>
          <cell r="AE372">
            <v>5957.9592226759996</v>
          </cell>
          <cell r="AG372">
            <v>219.27199999999999</v>
          </cell>
          <cell r="AH372">
            <v>0</v>
          </cell>
          <cell r="AJ372">
            <v>0</v>
          </cell>
        </row>
        <row r="373">
          <cell r="A373" t="str">
            <v>SAS DEFENSE CB3 STE 5472BUDGET 2008</v>
          </cell>
          <cell r="B373" t="str">
            <v>SAS DEFENSE CB3 STE 5472</v>
          </cell>
          <cell r="C373" t="str">
            <v>BUDGET 2008</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D373">
            <v>0</v>
          </cell>
          <cell r="AE373">
            <v>0</v>
          </cell>
          <cell r="AG373">
            <v>0</v>
          </cell>
          <cell r="AH373">
            <v>0</v>
          </cell>
          <cell r="AJ373">
            <v>0</v>
          </cell>
        </row>
        <row r="374">
          <cell r="A374" t="str">
            <v>SAS DEFENSE CB3 STE 5472BUDGET 2009</v>
          </cell>
          <cell r="B374" t="str">
            <v>SAS DEFENSE CB3 STE 5472</v>
          </cell>
          <cell r="C374" t="str">
            <v>BUDGET 2009</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D374">
            <v>0</v>
          </cell>
          <cell r="AE374">
            <v>0</v>
          </cell>
          <cell r="AG374">
            <v>0</v>
          </cell>
          <cell r="AH374">
            <v>0</v>
          </cell>
          <cell r="AJ374">
            <v>0</v>
          </cell>
        </row>
        <row r="375">
          <cell r="A375" t="str">
            <v>SAS DEFENSE CB3 STE 5472BUDGET 2010</v>
          </cell>
          <cell r="B375" t="str">
            <v>SAS DEFENSE CB3 STE 5472</v>
          </cell>
          <cell r="C375" t="str">
            <v>BUDGET 2010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D375">
            <v>0</v>
          </cell>
          <cell r="AE375">
            <v>0</v>
          </cell>
          <cell r="AG375">
            <v>0</v>
          </cell>
          <cell r="AH375">
            <v>0</v>
          </cell>
          <cell r="AJ375">
            <v>0</v>
          </cell>
        </row>
        <row r="376">
          <cell r="A376" t="str">
            <v>SAS DEFENSE CB3 STE 5472BUDGET 2011</v>
          </cell>
          <cell r="B376" t="str">
            <v>SAS DEFENSE CB3 STE 5472</v>
          </cell>
          <cell r="C376" t="str">
            <v>BUDGET 2011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D376">
            <v>0</v>
          </cell>
          <cell r="AE376">
            <v>0</v>
          </cell>
          <cell r="AG376">
            <v>0</v>
          </cell>
          <cell r="AH376">
            <v>0</v>
          </cell>
          <cell r="AJ376">
            <v>0</v>
          </cell>
        </row>
        <row r="377">
          <cell r="A377" t="str">
            <v>SAS DEFENSE CB3 STE 5472BUDGET 2012</v>
          </cell>
          <cell r="B377" t="str">
            <v>SAS DEFENSE CB3 STE 5472</v>
          </cell>
          <cell r="C377" t="str">
            <v>BUDGET 2012</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D377">
            <v>0</v>
          </cell>
          <cell r="AE377">
            <v>0</v>
          </cell>
          <cell r="AG377">
            <v>0</v>
          </cell>
          <cell r="AH377">
            <v>0</v>
          </cell>
          <cell r="AJ377">
            <v>0</v>
          </cell>
        </row>
        <row r="378">
          <cell r="A378" t="str">
            <v>SAS DEFENSE CB3 STE 5472BUDGET 2013</v>
          </cell>
          <cell r="B378" t="str">
            <v>SAS DEFENSE CB3 STE 5472</v>
          </cell>
          <cell r="C378" t="str">
            <v>BUDGET 2013</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D378">
            <v>0</v>
          </cell>
          <cell r="AE378">
            <v>0</v>
          </cell>
          <cell r="AG378">
            <v>0</v>
          </cell>
          <cell r="AH378">
            <v>0</v>
          </cell>
          <cell r="AJ378">
            <v>0</v>
          </cell>
        </row>
        <row r="379">
          <cell r="A379" t="str">
            <v>SAS DEFENSE CB3 STE 5472BUDGET 2014</v>
          </cell>
          <cell r="B379" t="str">
            <v>SAS DEFENSE CB3 STE 5472</v>
          </cell>
          <cell r="C379" t="str">
            <v>BUDGET 2014</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D379">
            <v>0</v>
          </cell>
          <cell r="AE379">
            <v>0</v>
          </cell>
          <cell r="AG379">
            <v>0</v>
          </cell>
          <cell r="AH379">
            <v>0</v>
          </cell>
          <cell r="AJ379">
            <v>0</v>
          </cell>
        </row>
        <row r="380">
          <cell r="A380" t="str">
            <v>SAS DEFENSE CB3 STE 5472BUDGET 2015</v>
          </cell>
          <cell r="B380" t="str">
            <v>SAS DEFENSE CB3 STE 5472</v>
          </cell>
          <cell r="C380" t="str">
            <v>BUDGET 2015</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D380">
            <v>0</v>
          </cell>
          <cell r="AE380">
            <v>0</v>
          </cell>
          <cell r="AG380">
            <v>0</v>
          </cell>
          <cell r="AH380">
            <v>0</v>
          </cell>
          <cell r="AJ380">
            <v>0</v>
          </cell>
        </row>
        <row r="381">
          <cell r="A381" t="str">
            <v>SAS DEFENSE CB3 STE 5472BUDGET 2016</v>
          </cell>
          <cell r="B381" t="str">
            <v>SAS DEFENSE CB3 STE 5472</v>
          </cell>
          <cell r="C381" t="str">
            <v>BUDGET 2016</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D381">
            <v>0</v>
          </cell>
          <cell r="AE381">
            <v>0</v>
          </cell>
          <cell r="AG381">
            <v>0</v>
          </cell>
          <cell r="AH381">
            <v>0</v>
          </cell>
          <cell r="AJ381">
            <v>0</v>
          </cell>
        </row>
        <row r="382">
          <cell r="A382" t="str">
            <v>SAS DEFENSE CB3 STE 5472BUDGET 2017</v>
          </cell>
          <cell r="B382" t="str">
            <v>SAS DEFENSE CB3 STE 5472</v>
          </cell>
          <cell r="C382" t="str">
            <v>BUDGET 2017</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D382">
            <v>0</v>
          </cell>
          <cell r="AE382">
            <v>0</v>
          </cell>
          <cell r="AG382">
            <v>0</v>
          </cell>
          <cell r="AH382">
            <v>0</v>
          </cell>
          <cell r="AJ382">
            <v>0</v>
          </cell>
        </row>
        <row r="383">
          <cell r="A383" t="str">
            <v>SAS ETENDARD STE 512938717</v>
          </cell>
          <cell r="B383" t="str">
            <v>SAS ETENDARD STE 5129</v>
          </cell>
          <cell r="C383">
            <v>38717</v>
          </cell>
          <cell r="D383">
            <v>2114.9319300000002</v>
          </cell>
          <cell r="E383">
            <v>-1.09345</v>
          </cell>
          <cell r="F383">
            <v>15.23282</v>
          </cell>
          <cell r="G383">
            <v>149.852</v>
          </cell>
          <cell r="H383">
            <v>-5.6047099999999999</v>
          </cell>
          <cell r="I383">
            <v>0</v>
          </cell>
          <cell r="J383">
            <v>15.971830000000001</v>
          </cell>
          <cell r="K383">
            <v>0</v>
          </cell>
          <cell r="L383">
            <v>1.9371499999999997</v>
          </cell>
          <cell r="M383">
            <v>9.1456100000000013</v>
          </cell>
          <cell r="N383">
            <v>0</v>
          </cell>
          <cell r="O383">
            <v>74.337360000000004</v>
          </cell>
          <cell r="P383">
            <v>0</v>
          </cell>
          <cell r="Q383">
            <v>0</v>
          </cell>
          <cell r="R383">
            <v>0</v>
          </cell>
          <cell r="S383">
            <v>37.330940000000005</v>
          </cell>
          <cell r="T383">
            <v>0.33650000000000002</v>
          </cell>
          <cell r="U383">
            <v>93.837999999999994</v>
          </cell>
          <cell r="V383">
            <v>56.014000000000003</v>
          </cell>
          <cell r="W383">
            <v>0</v>
          </cell>
          <cell r="X383">
            <v>3.6594899999999999</v>
          </cell>
          <cell r="Y383">
            <v>404.30444999999997</v>
          </cell>
          <cell r="Z383">
            <v>0</v>
          </cell>
          <cell r="AA383">
            <v>15.974320000000001</v>
          </cell>
          <cell r="AB383">
            <v>-12</v>
          </cell>
          <cell r="AD383">
            <v>25.833819999999999</v>
          </cell>
          <cell r="AE383">
            <v>516.37270000000001</v>
          </cell>
          <cell r="AG383">
            <v>4.7480200000000004</v>
          </cell>
          <cell r="AH383">
            <v>42.399239999999999</v>
          </cell>
          <cell r="AJ383">
            <v>0</v>
          </cell>
        </row>
        <row r="384">
          <cell r="A384" t="str">
            <v>SAS ETENDARD STE 512939082</v>
          </cell>
          <cell r="B384" t="str">
            <v>SAS ETENDARD STE 5129</v>
          </cell>
          <cell r="C384">
            <v>39082</v>
          </cell>
          <cell r="D384">
            <v>903.62724000000003</v>
          </cell>
          <cell r="E384">
            <v>9.0569199999999999</v>
          </cell>
          <cell r="F384">
            <v>207.86247</v>
          </cell>
          <cell r="G384">
            <v>63.681089999999998</v>
          </cell>
          <cell r="H384">
            <v>0</v>
          </cell>
          <cell r="I384">
            <v>0</v>
          </cell>
          <cell r="J384">
            <v>0</v>
          </cell>
          <cell r="K384">
            <v>0</v>
          </cell>
          <cell r="L384">
            <v>2.7071700000000001</v>
          </cell>
          <cell r="M384">
            <v>6.2162899999999999</v>
          </cell>
          <cell r="N384">
            <v>11</v>
          </cell>
          <cell r="O384">
            <v>32.0931</v>
          </cell>
          <cell r="P384">
            <v>0</v>
          </cell>
          <cell r="Q384">
            <v>0</v>
          </cell>
          <cell r="R384">
            <v>0</v>
          </cell>
          <cell r="S384">
            <v>120.09779999999999</v>
          </cell>
          <cell r="T384">
            <v>13.368029999999999</v>
          </cell>
          <cell r="U384">
            <v>97.917000000000002</v>
          </cell>
          <cell r="V384">
            <v>56.014000000000003</v>
          </cell>
          <cell r="W384">
            <v>0</v>
          </cell>
          <cell r="X384">
            <v>1.87951</v>
          </cell>
          <cell r="Y384">
            <v>404.30444999999997</v>
          </cell>
          <cell r="Z384">
            <v>0</v>
          </cell>
          <cell r="AA384">
            <v>1.2099999999999999E-3</v>
          </cell>
          <cell r="AB384">
            <v>937.75760000000002</v>
          </cell>
          <cell r="AD384">
            <v>52.535530000000001</v>
          </cell>
          <cell r="AE384">
            <v>519.33249999999998</v>
          </cell>
          <cell r="AG384">
            <v>0</v>
          </cell>
          <cell r="AH384">
            <v>0</v>
          </cell>
          <cell r="AJ384">
            <v>0</v>
          </cell>
        </row>
        <row r="385">
          <cell r="A385" t="str">
            <v>SAS ETENDARD STE 512939447</v>
          </cell>
          <cell r="B385" t="str">
            <v>SAS ETENDARD STE 5129</v>
          </cell>
          <cell r="C385">
            <v>39447</v>
          </cell>
          <cell r="D385">
            <v>81.91413</v>
          </cell>
          <cell r="E385">
            <v>9.6956200000000017</v>
          </cell>
          <cell r="F385">
            <v>56.456800000000001</v>
          </cell>
          <cell r="G385">
            <v>21.331400000000002</v>
          </cell>
          <cell r="H385">
            <v>16.19903</v>
          </cell>
          <cell r="I385">
            <v>0</v>
          </cell>
          <cell r="J385">
            <v>0</v>
          </cell>
          <cell r="K385">
            <v>0</v>
          </cell>
          <cell r="L385">
            <v>72.761250000000004</v>
          </cell>
          <cell r="M385">
            <v>4.4728899999999996</v>
          </cell>
          <cell r="N385">
            <v>266.27834999999999</v>
          </cell>
          <cell r="O385">
            <v>-0.14918000000000001</v>
          </cell>
          <cell r="P385">
            <v>0</v>
          </cell>
          <cell r="Q385">
            <v>0</v>
          </cell>
          <cell r="R385">
            <v>0</v>
          </cell>
          <cell r="S385">
            <v>46.811720000000001</v>
          </cell>
          <cell r="T385">
            <v>26.300690000000003</v>
          </cell>
          <cell r="U385">
            <v>100.816</v>
          </cell>
          <cell r="V385">
            <v>56.014000000000003</v>
          </cell>
          <cell r="W385">
            <v>0</v>
          </cell>
          <cell r="X385">
            <v>0</v>
          </cell>
          <cell r="Y385">
            <v>282.74778999999995</v>
          </cell>
          <cell r="Z385">
            <v>0</v>
          </cell>
          <cell r="AA385">
            <v>1.3699999999999999E-3</v>
          </cell>
          <cell r="AB385">
            <v>829.55228</v>
          </cell>
          <cell r="AD385">
            <v>11.05874</v>
          </cell>
          <cell r="AE385">
            <v>690.48662000000002</v>
          </cell>
          <cell r="AG385">
            <v>0</v>
          </cell>
          <cell r="AH385">
            <v>0</v>
          </cell>
          <cell r="AJ385">
            <v>0</v>
          </cell>
        </row>
        <row r="386">
          <cell r="A386" t="str">
            <v>SAS ETENDARD STE 5129BUDGET 2007</v>
          </cell>
          <cell r="B386" t="str">
            <v>SAS ETENDARD STE 5129</v>
          </cell>
          <cell r="C386" t="str">
            <v>BUDGET 2007</v>
          </cell>
          <cell r="D386">
            <v>158.35300000000001</v>
          </cell>
          <cell r="E386">
            <v>0</v>
          </cell>
          <cell r="F386">
            <v>0</v>
          </cell>
          <cell r="G386">
            <v>0</v>
          </cell>
          <cell r="H386">
            <v>0</v>
          </cell>
          <cell r="I386">
            <v>0</v>
          </cell>
          <cell r="J386">
            <v>0</v>
          </cell>
          <cell r="K386">
            <v>0</v>
          </cell>
          <cell r="L386">
            <v>74.498999999999995</v>
          </cell>
          <cell r="M386">
            <v>0</v>
          </cell>
          <cell r="N386">
            <v>254.47</v>
          </cell>
          <cell r="O386">
            <v>90</v>
          </cell>
          <cell r="P386">
            <v>0</v>
          </cell>
          <cell r="Q386">
            <v>0</v>
          </cell>
          <cell r="R386">
            <v>0</v>
          </cell>
          <cell r="S386">
            <v>8</v>
          </cell>
          <cell r="T386">
            <v>0</v>
          </cell>
          <cell r="U386">
            <v>75.686000000000007</v>
          </cell>
          <cell r="V386">
            <v>56.014000000000003</v>
          </cell>
          <cell r="W386">
            <v>0</v>
          </cell>
          <cell r="X386">
            <v>0</v>
          </cell>
          <cell r="Y386">
            <v>354.35879999999997</v>
          </cell>
          <cell r="Z386">
            <v>0</v>
          </cell>
          <cell r="AA386">
            <v>0</v>
          </cell>
          <cell r="AB386">
            <v>0</v>
          </cell>
          <cell r="AD386">
            <v>0</v>
          </cell>
          <cell r="AE386">
            <v>428.80590000000001</v>
          </cell>
          <cell r="AG386">
            <v>0</v>
          </cell>
          <cell r="AH386">
            <v>0</v>
          </cell>
          <cell r="AJ386">
            <v>0</v>
          </cell>
        </row>
        <row r="387">
          <cell r="A387" t="str">
            <v>SAS ETENDARD STE 5129BUDGET 2008</v>
          </cell>
          <cell r="B387" t="str">
            <v>SAS ETENDARD STE 5129</v>
          </cell>
          <cell r="C387" t="str">
            <v>BUDGET 2008</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D387">
            <v>0</v>
          </cell>
          <cell r="AE387">
            <v>0</v>
          </cell>
          <cell r="AG387">
            <v>0</v>
          </cell>
          <cell r="AH387">
            <v>0</v>
          </cell>
          <cell r="AJ387">
            <v>0</v>
          </cell>
        </row>
        <row r="388">
          <cell r="A388" t="str">
            <v>SAS ETENDARD STE 5129BUDGET 2009</v>
          </cell>
          <cell r="B388" t="str">
            <v>SAS ETENDARD STE 5129</v>
          </cell>
          <cell r="C388" t="str">
            <v>BUDGET 2009</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D388">
            <v>0</v>
          </cell>
          <cell r="AE388">
            <v>0</v>
          </cell>
          <cell r="AG388">
            <v>0</v>
          </cell>
          <cell r="AH388">
            <v>0</v>
          </cell>
          <cell r="AJ388">
            <v>0</v>
          </cell>
        </row>
        <row r="389">
          <cell r="A389" t="str">
            <v>SAS ETENDARD STE 5129BUDGET 2010</v>
          </cell>
          <cell r="B389" t="str">
            <v>SAS ETENDARD STE 5129</v>
          </cell>
          <cell r="C389" t="str">
            <v>BUDGET 2010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D389">
            <v>0</v>
          </cell>
          <cell r="AE389">
            <v>0</v>
          </cell>
          <cell r="AG389">
            <v>0</v>
          </cell>
          <cell r="AH389">
            <v>0</v>
          </cell>
          <cell r="AJ389">
            <v>0</v>
          </cell>
        </row>
        <row r="390">
          <cell r="A390" t="str">
            <v>SAS ETENDARD STE 5129BUDGET 2011</v>
          </cell>
          <cell r="B390" t="str">
            <v>SAS ETENDARD STE 5129</v>
          </cell>
          <cell r="C390" t="str">
            <v>BUDGET 2011</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D390">
            <v>0</v>
          </cell>
          <cell r="AE390">
            <v>0</v>
          </cell>
          <cell r="AG390">
            <v>0</v>
          </cell>
          <cell r="AH390">
            <v>0</v>
          </cell>
          <cell r="AJ390">
            <v>0</v>
          </cell>
        </row>
        <row r="391">
          <cell r="A391" t="str">
            <v>SAS ETENDARD STE 5129BUDGET 2012</v>
          </cell>
          <cell r="B391" t="str">
            <v>SAS ETENDARD STE 5129</v>
          </cell>
          <cell r="C391" t="str">
            <v>BUDGET 2012</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D391">
            <v>0</v>
          </cell>
          <cell r="AE391">
            <v>0</v>
          </cell>
          <cell r="AG391">
            <v>0</v>
          </cell>
          <cell r="AH391">
            <v>0</v>
          </cell>
          <cell r="AJ391">
            <v>0</v>
          </cell>
        </row>
        <row r="392">
          <cell r="A392" t="str">
            <v>SAS ETENDARD STE 5129BUDGET 2013</v>
          </cell>
          <cell r="B392" t="str">
            <v>SAS ETENDARD STE 5129</v>
          </cell>
          <cell r="C392" t="str">
            <v>BUDGET 2013</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D392">
            <v>0</v>
          </cell>
          <cell r="AE392">
            <v>0</v>
          </cell>
          <cell r="AG392">
            <v>0</v>
          </cell>
          <cell r="AH392">
            <v>0</v>
          </cell>
          <cell r="AJ392">
            <v>0</v>
          </cell>
        </row>
        <row r="393">
          <cell r="A393" t="str">
            <v>SAS ETENDARD STE 5129BUDGET 2014</v>
          </cell>
          <cell r="B393" t="str">
            <v>SAS ETENDARD STE 5129</v>
          </cell>
          <cell r="C393" t="str">
            <v>BUDGET 2014</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D393">
            <v>0</v>
          </cell>
          <cell r="AE393">
            <v>0</v>
          </cell>
          <cell r="AG393">
            <v>0</v>
          </cell>
          <cell r="AH393">
            <v>0</v>
          </cell>
          <cell r="AJ393">
            <v>0</v>
          </cell>
        </row>
        <row r="394">
          <cell r="A394" t="str">
            <v>SAS ETENDARD STE 5129BUDGET 2015</v>
          </cell>
          <cell r="B394" t="str">
            <v>SAS ETENDARD STE 5129</v>
          </cell>
          <cell r="C394" t="str">
            <v>BUDGET 2015</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D394">
            <v>0</v>
          </cell>
          <cell r="AE394">
            <v>0</v>
          </cell>
          <cell r="AG394">
            <v>0</v>
          </cell>
          <cell r="AH394">
            <v>0</v>
          </cell>
          <cell r="AJ394">
            <v>0</v>
          </cell>
        </row>
        <row r="395">
          <cell r="A395" t="str">
            <v>SAS ETENDARD STE 5129BUDGET 2016</v>
          </cell>
          <cell r="B395" t="str">
            <v>SAS ETENDARD STE 5129</v>
          </cell>
          <cell r="C395" t="str">
            <v>BUDGET 2016</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D395">
            <v>0</v>
          </cell>
          <cell r="AE395">
            <v>0</v>
          </cell>
          <cell r="AG395">
            <v>0</v>
          </cell>
          <cell r="AH395">
            <v>0</v>
          </cell>
          <cell r="AJ395">
            <v>0</v>
          </cell>
        </row>
        <row r="396">
          <cell r="A396" t="str">
            <v>SAS ETENDARD STE 5129BUDGET 2017</v>
          </cell>
          <cell r="B396" t="str">
            <v>SAS ETENDARD STE 5129</v>
          </cell>
          <cell r="C396" t="str">
            <v>BUDGET 2017</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D396">
            <v>0</v>
          </cell>
          <cell r="AE396">
            <v>0</v>
          </cell>
          <cell r="AG396">
            <v>0</v>
          </cell>
          <cell r="AH396">
            <v>0</v>
          </cell>
          <cell r="AJ396">
            <v>0</v>
          </cell>
        </row>
        <row r="397">
          <cell r="A397" t="str">
            <v>SCI GALERIES DRANCEENNES STE 513738717</v>
          </cell>
          <cell r="B397" t="str">
            <v>SCI GALERIES DRANCEENNES STE 5137</v>
          </cell>
          <cell r="C397">
            <v>38717</v>
          </cell>
          <cell r="D397">
            <v>3606.2667900000001</v>
          </cell>
          <cell r="E397">
            <v>1.97E-3</v>
          </cell>
          <cell r="F397">
            <v>820.63562999999999</v>
          </cell>
          <cell r="G397">
            <v>276.01152000000002</v>
          </cell>
          <cell r="H397">
            <v>94.121490000000009</v>
          </cell>
          <cell r="I397">
            <v>0</v>
          </cell>
          <cell r="J397">
            <v>0</v>
          </cell>
          <cell r="K397">
            <v>0</v>
          </cell>
          <cell r="L397">
            <v>758.78607000000011</v>
          </cell>
          <cell r="M397">
            <v>8.6381100000000011</v>
          </cell>
          <cell r="N397">
            <v>289.58769999999998</v>
          </cell>
          <cell r="O397">
            <v>90.156660000000002</v>
          </cell>
          <cell r="P397">
            <v>0</v>
          </cell>
          <cell r="Q397">
            <v>0</v>
          </cell>
          <cell r="R397">
            <v>0</v>
          </cell>
          <cell r="S397">
            <v>-8.59</v>
          </cell>
          <cell r="T397">
            <v>0.39405000000000001</v>
          </cell>
          <cell r="U397">
            <v>258.68799999999999</v>
          </cell>
          <cell r="V397">
            <v>17.899000000000001</v>
          </cell>
          <cell r="W397">
            <v>0</v>
          </cell>
          <cell r="X397">
            <v>0</v>
          </cell>
          <cell r="Y397">
            <v>645.81884000000014</v>
          </cell>
          <cell r="Z397">
            <v>0</v>
          </cell>
          <cell r="AA397">
            <v>0.62082999999999999</v>
          </cell>
          <cell r="AB397">
            <v>69.456330000000008</v>
          </cell>
          <cell r="AD397">
            <v>43.046860000000002</v>
          </cell>
          <cell r="AE397">
            <v>876.83102999999994</v>
          </cell>
          <cell r="AG397">
            <v>0</v>
          </cell>
          <cell r="AH397">
            <v>0</v>
          </cell>
          <cell r="AJ397">
            <v>0</v>
          </cell>
        </row>
        <row r="398">
          <cell r="A398" t="str">
            <v>SCI GALERIES DRANCEENNES STE 513739082</v>
          </cell>
          <cell r="B398" t="str">
            <v>SCI GALERIES DRANCEENNES STE 5137</v>
          </cell>
          <cell r="C398">
            <v>39082</v>
          </cell>
          <cell r="D398">
            <v>3645.5699500000001</v>
          </cell>
          <cell r="E398">
            <v>1.16784</v>
          </cell>
          <cell r="F398">
            <v>828.46868000000006</v>
          </cell>
          <cell r="G398">
            <v>289.76285999999999</v>
          </cell>
          <cell r="H398">
            <v>-98.101450000000071</v>
          </cell>
          <cell r="I398">
            <v>0</v>
          </cell>
          <cell r="J398">
            <v>0</v>
          </cell>
          <cell r="K398">
            <v>0</v>
          </cell>
          <cell r="L398">
            <v>809.96590000000003</v>
          </cell>
          <cell r="M398">
            <v>9.4321200000000012</v>
          </cell>
          <cell r="N398">
            <v>290.54533000000004</v>
          </cell>
          <cell r="O398">
            <v>91.139250000000004</v>
          </cell>
          <cell r="P398">
            <v>0</v>
          </cell>
          <cell r="Q398">
            <v>0</v>
          </cell>
          <cell r="R398">
            <v>0</v>
          </cell>
          <cell r="S398">
            <v>8.1543299999999999</v>
          </cell>
          <cell r="T398">
            <v>1.36555</v>
          </cell>
          <cell r="U398">
            <v>272.05086999999997</v>
          </cell>
          <cell r="V398">
            <v>17.899000000000001</v>
          </cell>
          <cell r="W398">
            <v>0</v>
          </cell>
          <cell r="X398">
            <v>0</v>
          </cell>
          <cell r="Y398">
            <v>585.75729000000001</v>
          </cell>
          <cell r="Z398">
            <v>0</v>
          </cell>
          <cell r="AA398">
            <v>2.5000000000000001E-3</v>
          </cell>
          <cell r="AB398">
            <v>5.6996899999999995</v>
          </cell>
          <cell r="AD398">
            <v>57.845419999999997</v>
          </cell>
          <cell r="AE398">
            <v>780.41751999999997</v>
          </cell>
          <cell r="AG398">
            <v>0</v>
          </cell>
          <cell r="AH398">
            <v>0</v>
          </cell>
          <cell r="AJ398">
            <v>0</v>
          </cell>
        </row>
        <row r="399">
          <cell r="A399" t="str">
            <v>SCI GALERIES DRANCEENNES STE 513739447</v>
          </cell>
          <cell r="B399" t="str">
            <v>SCI GALERIES DRANCEENNES STE 5137</v>
          </cell>
          <cell r="C399">
            <v>39447</v>
          </cell>
          <cell r="D399">
            <v>3978.48245</v>
          </cell>
          <cell r="E399">
            <v>5.3600000000000002E-3</v>
          </cell>
          <cell r="F399">
            <v>804.24330999999995</v>
          </cell>
          <cell r="G399">
            <v>462.24422999999996</v>
          </cell>
          <cell r="H399">
            <v>-60.475540000000002</v>
          </cell>
          <cell r="I399">
            <v>0</v>
          </cell>
          <cell r="J399">
            <v>0</v>
          </cell>
          <cell r="K399">
            <v>0</v>
          </cell>
          <cell r="L399">
            <v>800.31786</v>
          </cell>
          <cell r="M399">
            <v>9.0569400000000009</v>
          </cell>
          <cell r="N399">
            <v>320.56097</v>
          </cell>
          <cell r="O399">
            <v>99.660640000000001</v>
          </cell>
          <cell r="P399">
            <v>0</v>
          </cell>
          <cell r="Q399">
            <v>0</v>
          </cell>
          <cell r="R399">
            <v>0</v>
          </cell>
          <cell r="S399">
            <v>10.733369999999999</v>
          </cell>
          <cell r="T399">
            <v>0.44522</v>
          </cell>
          <cell r="U399">
            <v>444.34500000000003</v>
          </cell>
          <cell r="V399">
            <v>17.899000000000001</v>
          </cell>
          <cell r="W399">
            <v>0</v>
          </cell>
          <cell r="X399">
            <v>0</v>
          </cell>
          <cell r="Y399">
            <v>582.83900000000006</v>
          </cell>
          <cell r="Z399">
            <v>0</v>
          </cell>
          <cell r="AA399">
            <v>0.10487</v>
          </cell>
          <cell r="AB399">
            <v>0.9</v>
          </cell>
          <cell r="AD399">
            <v>91.808630000000008</v>
          </cell>
          <cell r="AE399">
            <v>817.39868000000001</v>
          </cell>
          <cell r="AG399">
            <v>0</v>
          </cell>
          <cell r="AH399">
            <v>0</v>
          </cell>
          <cell r="AJ399">
            <v>0</v>
          </cell>
        </row>
        <row r="400">
          <cell r="A400" t="str">
            <v>SCI GALERIES DRANCEENNES STE 5137BUDGET 2007</v>
          </cell>
          <cell r="B400" t="str">
            <v>SCI GALERIES DRANCEENNES STE 5137</v>
          </cell>
          <cell r="C400" t="str">
            <v>BUDGET 2007</v>
          </cell>
          <cell r="D400">
            <v>3906.2869599999999</v>
          </cell>
          <cell r="E400">
            <v>0</v>
          </cell>
          <cell r="F400">
            <v>1643.3</v>
          </cell>
          <cell r="G400">
            <v>282.89800000000002</v>
          </cell>
          <cell r="H400">
            <v>0</v>
          </cell>
          <cell r="I400">
            <v>0</v>
          </cell>
          <cell r="J400">
            <v>0</v>
          </cell>
          <cell r="K400">
            <v>0</v>
          </cell>
          <cell r="L400">
            <v>1637.3</v>
          </cell>
          <cell r="M400">
            <v>12.2</v>
          </cell>
          <cell r="N400">
            <v>463.82900000000001</v>
          </cell>
          <cell r="O400">
            <v>97.657173999999998</v>
          </cell>
          <cell r="P400">
            <v>0</v>
          </cell>
          <cell r="Q400">
            <v>0</v>
          </cell>
          <cell r="R400">
            <v>0</v>
          </cell>
          <cell r="S400">
            <v>0</v>
          </cell>
          <cell r="T400">
            <v>7.5</v>
          </cell>
          <cell r="U400">
            <v>265</v>
          </cell>
          <cell r="V400">
            <v>17.898</v>
          </cell>
          <cell r="W400">
            <v>0</v>
          </cell>
          <cell r="X400">
            <v>9.331975936000001</v>
          </cell>
          <cell r="Y400">
            <v>584.2964300000001</v>
          </cell>
          <cell r="Z400">
            <v>0</v>
          </cell>
          <cell r="AA400">
            <v>0</v>
          </cell>
          <cell r="AB400">
            <v>0</v>
          </cell>
          <cell r="AD400">
            <v>0</v>
          </cell>
          <cell r="AE400">
            <v>796.28158107677234</v>
          </cell>
          <cell r="AG400">
            <v>0</v>
          </cell>
          <cell r="AH400">
            <v>0</v>
          </cell>
          <cell r="AJ400">
            <v>0</v>
          </cell>
        </row>
        <row r="401">
          <cell r="A401" t="str">
            <v>SCI GALERIES DRANCEENNES STE 5137BUDGET 2008</v>
          </cell>
          <cell r="B401" t="str">
            <v>SCI GALERIES DRANCEENNES STE 5137</v>
          </cell>
          <cell r="C401" t="str">
            <v>BUDGET 2008</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D401">
            <v>0</v>
          </cell>
          <cell r="AE401">
            <v>0</v>
          </cell>
          <cell r="AG401">
            <v>0</v>
          </cell>
          <cell r="AH401">
            <v>0</v>
          </cell>
          <cell r="AJ401">
            <v>0</v>
          </cell>
        </row>
        <row r="402">
          <cell r="A402" t="str">
            <v>SCI GALERIES DRANCEENNES STE 5137BUDGET 2009</v>
          </cell>
          <cell r="B402" t="str">
            <v>SCI GALERIES DRANCEENNES STE 5137</v>
          </cell>
          <cell r="C402" t="str">
            <v>BUDGET 2009</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D402">
            <v>0</v>
          </cell>
          <cell r="AE402">
            <v>0</v>
          </cell>
          <cell r="AG402">
            <v>0</v>
          </cell>
          <cell r="AH402">
            <v>0</v>
          </cell>
          <cell r="AJ402">
            <v>0</v>
          </cell>
        </row>
        <row r="403">
          <cell r="A403" t="str">
            <v>SCI GALERIES DRANCEENNES STE 5137BUDGET 2010</v>
          </cell>
          <cell r="B403" t="str">
            <v>SCI GALERIES DRANCEENNES STE 5137</v>
          </cell>
          <cell r="C403" t="str">
            <v>BUDGET 2010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D403">
            <v>0</v>
          </cell>
          <cell r="AE403">
            <v>0</v>
          </cell>
          <cell r="AG403">
            <v>0</v>
          </cell>
          <cell r="AH403">
            <v>0</v>
          </cell>
          <cell r="AJ403">
            <v>0</v>
          </cell>
        </row>
        <row r="404">
          <cell r="A404" t="str">
            <v>SCI GALERIES DRANCEENNES STE 5137BUDGET 2011</v>
          </cell>
          <cell r="B404" t="str">
            <v>SCI GALERIES DRANCEENNES STE 5137</v>
          </cell>
          <cell r="C404" t="str">
            <v>BUDGET 2011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D404">
            <v>0</v>
          </cell>
          <cell r="AE404">
            <v>0</v>
          </cell>
          <cell r="AG404">
            <v>0</v>
          </cell>
          <cell r="AH404">
            <v>0</v>
          </cell>
          <cell r="AJ404">
            <v>0</v>
          </cell>
        </row>
        <row r="405">
          <cell r="A405" t="str">
            <v>SCI GALERIES DRANCEENNES STE 5137BUDGET 2012</v>
          </cell>
          <cell r="B405" t="str">
            <v>SCI GALERIES DRANCEENNES STE 5137</v>
          </cell>
          <cell r="C405" t="str">
            <v>BUDGET 2012</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D405">
            <v>0</v>
          </cell>
          <cell r="AE405">
            <v>0</v>
          </cell>
          <cell r="AG405">
            <v>0</v>
          </cell>
          <cell r="AH405">
            <v>0</v>
          </cell>
          <cell r="AJ405">
            <v>0</v>
          </cell>
        </row>
        <row r="406">
          <cell r="A406" t="str">
            <v>SCI GALERIES DRANCEENNES STE 5137BUDGET 2013</v>
          </cell>
          <cell r="B406" t="str">
            <v>SCI GALERIES DRANCEENNES STE 5137</v>
          </cell>
          <cell r="C406" t="str">
            <v>BUDGET 2013</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D406">
            <v>0</v>
          </cell>
          <cell r="AE406">
            <v>0</v>
          </cell>
          <cell r="AG406">
            <v>0</v>
          </cell>
          <cell r="AH406">
            <v>0</v>
          </cell>
          <cell r="AJ406">
            <v>0</v>
          </cell>
        </row>
        <row r="407">
          <cell r="A407" t="str">
            <v>SCI GALERIES DRANCEENNES STE 5137BUDGET 2014</v>
          </cell>
          <cell r="B407" t="str">
            <v>SCI GALERIES DRANCEENNES STE 5137</v>
          </cell>
          <cell r="C407" t="str">
            <v>BUDGET 2014</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D407">
            <v>0</v>
          </cell>
          <cell r="AE407">
            <v>0</v>
          </cell>
          <cell r="AG407">
            <v>0</v>
          </cell>
          <cell r="AH407">
            <v>0</v>
          </cell>
          <cell r="AJ407">
            <v>0</v>
          </cell>
        </row>
        <row r="408">
          <cell r="A408" t="str">
            <v>SCI GALERIES DRANCEENNES STE 5137BUDGET 2015</v>
          </cell>
          <cell r="B408" t="str">
            <v>SCI GALERIES DRANCEENNES STE 5137</v>
          </cell>
          <cell r="C408" t="str">
            <v>BUDGET 2015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D408">
            <v>0</v>
          </cell>
          <cell r="AE408">
            <v>0</v>
          </cell>
          <cell r="AG408">
            <v>0</v>
          </cell>
          <cell r="AH408">
            <v>0</v>
          </cell>
          <cell r="AJ408">
            <v>0</v>
          </cell>
        </row>
        <row r="409">
          <cell r="A409" t="str">
            <v>SCI GALERIES DRANCEENNES STE 5137BUDGET 2016</v>
          </cell>
          <cell r="B409" t="str">
            <v>SCI GALERIES DRANCEENNES STE 5137</v>
          </cell>
          <cell r="C409" t="str">
            <v>BUDGET 2016</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D409">
            <v>0</v>
          </cell>
          <cell r="AE409">
            <v>0</v>
          </cell>
          <cell r="AG409">
            <v>0</v>
          </cell>
          <cell r="AH409">
            <v>0</v>
          </cell>
          <cell r="AJ409">
            <v>0</v>
          </cell>
        </row>
        <row r="410">
          <cell r="A410" t="str">
            <v>SCI GALERIES DRANCEENNES STE 5137BUDGET 2017</v>
          </cell>
          <cell r="B410" t="str">
            <v>SCI GALERIES DRANCEENNES STE 5137</v>
          </cell>
          <cell r="C410" t="str">
            <v>BUDGET 2017</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D410">
            <v>0</v>
          </cell>
          <cell r="AE410">
            <v>0</v>
          </cell>
          <cell r="AG410">
            <v>0</v>
          </cell>
          <cell r="AH410">
            <v>0</v>
          </cell>
          <cell r="AJ410">
            <v>0</v>
          </cell>
        </row>
        <row r="411">
          <cell r="A411" t="str">
            <v>SCI HEROUVILLE STE 513838717</v>
          </cell>
          <cell r="B411" t="str">
            <v>SCI HEROUVILLE STE 5138</v>
          </cell>
          <cell r="C411">
            <v>38717</v>
          </cell>
          <cell r="D411">
            <v>1505.8179499999999</v>
          </cell>
          <cell r="E411">
            <v>1.34E-3</v>
          </cell>
          <cell r="F411">
            <v>332.19704999999999</v>
          </cell>
          <cell r="G411">
            <v>0.11537</v>
          </cell>
          <cell r="H411">
            <v>26.619799999999998</v>
          </cell>
          <cell r="I411">
            <v>0</v>
          </cell>
          <cell r="J411">
            <v>2.1254299999999997</v>
          </cell>
          <cell r="K411">
            <v>0</v>
          </cell>
          <cell r="L411">
            <v>253.30988999999997</v>
          </cell>
          <cell r="M411">
            <v>8.1227499999999999</v>
          </cell>
          <cell r="N411">
            <v>86.536020000000008</v>
          </cell>
          <cell r="O411">
            <v>37.64546</v>
          </cell>
          <cell r="P411">
            <v>0</v>
          </cell>
          <cell r="Q411">
            <v>0</v>
          </cell>
          <cell r="R411">
            <v>0</v>
          </cell>
          <cell r="S411">
            <v>31.979220000000002</v>
          </cell>
          <cell r="T411">
            <v>0.62494000000000005</v>
          </cell>
          <cell r="U411">
            <v>79.400999999999996</v>
          </cell>
          <cell r="V411">
            <v>0</v>
          </cell>
          <cell r="W411">
            <v>0</v>
          </cell>
          <cell r="X411">
            <v>0</v>
          </cell>
          <cell r="Y411">
            <v>505.06688000000003</v>
          </cell>
          <cell r="Z411">
            <v>8.4235100000000003</v>
          </cell>
          <cell r="AA411">
            <v>5.1090000000000003E-2</v>
          </cell>
          <cell r="AB411">
            <v>0</v>
          </cell>
          <cell r="AD411">
            <v>19.67794</v>
          </cell>
          <cell r="AE411">
            <v>141.04395000000002</v>
          </cell>
          <cell r="AG411">
            <v>0</v>
          </cell>
          <cell r="AH411">
            <v>185.78632000000002</v>
          </cell>
          <cell r="AJ411">
            <v>0</v>
          </cell>
        </row>
        <row r="412">
          <cell r="A412" t="str">
            <v>SCI HEROUVILLE STE 513839082</v>
          </cell>
          <cell r="B412" t="str">
            <v>SCI HEROUVILLE STE 5138</v>
          </cell>
          <cell r="C412">
            <v>39082</v>
          </cell>
          <cell r="D412">
            <v>1560.4458100000002</v>
          </cell>
          <cell r="E412">
            <v>2.8999999999999998E-3</v>
          </cell>
          <cell r="F412">
            <v>316.47852</v>
          </cell>
          <cell r="G412">
            <v>0</v>
          </cell>
          <cell r="H412">
            <v>6.8710000000020949E-2</v>
          </cell>
          <cell r="I412">
            <v>0</v>
          </cell>
          <cell r="J412">
            <v>12.53598</v>
          </cell>
          <cell r="K412">
            <v>0</v>
          </cell>
          <cell r="L412">
            <v>247.52735999999999</v>
          </cell>
          <cell r="M412">
            <v>-4.6423700000000006</v>
          </cell>
          <cell r="N412">
            <v>173.29261</v>
          </cell>
          <cell r="O412">
            <v>39.011150000000001</v>
          </cell>
          <cell r="P412">
            <v>0</v>
          </cell>
          <cell r="Q412">
            <v>0</v>
          </cell>
          <cell r="R412">
            <v>0</v>
          </cell>
          <cell r="S412">
            <v>15.72031</v>
          </cell>
          <cell r="T412">
            <v>0.31404000000000004</v>
          </cell>
          <cell r="U412">
            <v>82.173000000000002</v>
          </cell>
          <cell r="V412">
            <v>0</v>
          </cell>
          <cell r="W412">
            <v>0</v>
          </cell>
          <cell r="X412">
            <v>0</v>
          </cell>
          <cell r="Y412">
            <v>505.06688000000003</v>
          </cell>
          <cell r="Z412">
            <v>10.39467</v>
          </cell>
          <cell r="AA412">
            <v>4.1151800000000005</v>
          </cell>
          <cell r="AB412">
            <v>0</v>
          </cell>
          <cell r="AD412">
            <v>27.186409999999999</v>
          </cell>
          <cell r="AE412">
            <v>125.70178999999999</v>
          </cell>
          <cell r="AG412">
            <v>180</v>
          </cell>
          <cell r="AH412">
            <v>275</v>
          </cell>
          <cell r="AJ412">
            <v>0</v>
          </cell>
        </row>
        <row r="413">
          <cell r="A413" t="str">
            <v>SCI HEROUVILLE STE 513839447</v>
          </cell>
          <cell r="B413" t="str">
            <v>SCI HEROUVILLE STE 5138</v>
          </cell>
          <cell r="C413">
            <v>39447</v>
          </cell>
          <cell r="D413">
            <v>1794.9109599999999</v>
          </cell>
          <cell r="E413">
            <v>235.00626</v>
          </cell>
          <cell r="F413">
            <v>452.22651999999999</v>
          </cell>
          <cell r="G413">
            <v>0</v>
          </cell>
          <cell r="H413">
            <v>51.965269999999997</v>
          </cell>
          <cell r="I413">
            <v>0</v>
          </cell>
          <cell r="J413">
            <v>6.2821999999999996</v>
          </cell>
          <cell r="K413">
            <v>0</v>
          </cell>
          <cell r="L413">
            <v>424.02685000000002</v>
          </cell>
          <cell r="M413">
            <v>1.95191</v>
          </cell>
          <cell r="N413">
            <v>182.13972000000001</v>
          </cell>
          <cell r="O413">
            <v>44.872779999999999</v>
          </cell>
          <cell r="P413">
            <v>0</v>
          </cell>
          <cell r="Q413">
            <v>0</v>
          </cell>
          <cell r="R413">
            <v>0</v>
          </cell>
          <cell r="S413">
            <v>8.2672000000000008</v>
          </cell>
          <cell r="T413">
            <v>0.32183999999999996</v>
          </cell>
          <cell r="U413">
            <v>84.402000000000001</v>
          </cell>
          <cell r="V413">
            <v>0</v>
          </cell>
          <cell r="W413">
            <v>0</v>
          </cell>
          <cell r="X413">
            <v>0</v>
          </cell>
          <cell r="Y413">
            <v>505.06688000000003</v>
          </cell>
          <cell r="Z413">
            <v>13.713229999999999</v>
          </cell>
          <cell r="AA413">
            <v>6.6E-4</v>
          </cell>
          <cell r="AB413">
            <v>0</v>
          </cell>
          <cell r="AD413">
            <v>40.996960000000001</v>
          </cell>
          <cell r="AE413">
            <v>140.51823000000002</v>
          </cell>
          <cell r="AG413">
            <v>0</v>
          </cell>
          <cell r="AH413">
            <v>0</v>
          </cell>
          <cell r="AJ413">
            <v>0</v>
          </cell>
        </row>
        <row r="414">
          <cell r="A414" t="str">
            <v>SCI HEROUVILLE STE 5138BUDGET 2007</v>
          </cell>
          <cell r="B414" t="str">
            <v>SCI HEROUVILLE STE 5138</v>
          </cell>
          <cell r="C414" t="str">
            <v>BUDGET 2007</v>
          </cell>
          <cell r="D414">
            <v>1785.58</v>
          </cell>
          <cell r="E414">
            <v>225</v>
          </cell>
          <cell r="F414">
            <v>266.35500000000002</v>
          </cell>
          <cell r="G414">
            <v>84</v>
          </cell>
          <cell r="H414">
            <v>0</v>
          </cell>
          <cell r="I414">
            <v>0</v>
          </cell>
          <cell r="J414">
            <v>0</v>
          </cell>
          <cell r="K414">
            <v>0</v>
          </cell>
          <cell r="L414">
            <v>266.35500000000002</v>
          </cell>
          <cell r="M414">
            <v>0</v>
          </cell>
          <cell r="N414">
            <v>122</v>
          </cell>
          <cell r="O414">
            <v>44.639499999999998</v>
          </cell>
          <cell r="P414">
            <v>0</v>
          </cell>
          <cell r="Q414">
            <v>0</v>
          </cell>
          <cell r="R414">
            <v>0</v>
          </cell>
          <cell r="S414">
            <v>7.5</v>
          </cell>
          <cell r="T414">
            <v>0</v>
          </cell>
          <cell r="U414">
            <v>84</v>
          </cell>
          <cell r="V414">
            <v>0</v>
          </cell>
          <cell r="W414">
            <v>0</v>
          </cell>
          <cell r="X414">
            <v>3.7774960000000002</v>
          </cell>
          <cell r="Y414">
            <v>505.06688000000003</v>
          </cell>
          <cell r="Z414">
            <v>0</v>
          </cell>
          <cell r="AA414">
            <v>18.472999999999999</v>
          </cell>
          <cell r="AB414">
            <v>0</v>
          </cell>
          <cell r="AD414">
            <v>0</v>
          </cell>
          <cell r="AE414">
            <v>127.10681959999999</v>
          </cell>
          <cell r="AG414">
            <v>0</v>
          </cell>
          <cell r="AH414">
            <v>0</v>
          </cell>
          <cell r="AJ414">
            <v>0</v>
          </cell>
        </row>
        <row r="415">
          <cell r="A415" t="str">
            <v>SCI HEROUVILLE STE 5138BUDGET 2008</v>
          </cell>
          <cell r="B415" t="str">
            <v>SCI HEROUVILLE STE 5138</v>
          </cell>
          <cell r="C415" t="str">
            <v>BUDGET 2008</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D415">
            <v>0</v>
          </cell>
          <cell r="AE415">
            <v>0</v>
          </cell>
          <cell r="AG415">
            <v>0</v>
          </cell>
          <cell r="AH415">
            <v>0</v>
          </cell>
          <cell r="AJ415">
            <v>0</v>
          </cell>
        </row>
        <row r="416">
          <cell r="A416" t="str">
            <v>SCI HEROUVILLE STE 5138BUDGET 2009</v>
          </cell>
          <cell r="B416" t="str">
            <v>SCI HEROUVILLE STE 5138</v>
          </cell>
          <cell r="C416" t="str">
            <v>BUDGET 2009</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G416">
            <v>0</v>
          </cell>
          <cell r="AH416">
            <v>0</v>
          </cell>
          <cell r="AJ416">
            <v>0</v>
          </cell>
        </row>
        <row r="417">
          <cell r="A417" t="str">
            <v>SCI HEROUVILLE STE 5138BUDGET 2010</v>
          </cell>
          <cell r="B417" t="str">
            <v>SCI HEROUVILLE STE 5138</v>
          </cell>
          <cell r="C417" t="str">
            <v>BUDGET 2010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D417">
            <v>0</v>
          </cell>
          <cell r="AE417">
            <v>0</v>
          </cell>
          <cell r="AG417">
            <v>0</v>
          </cell>
          <cell r="AH417">
            <v>0</v>
          </cell>
          <cell r="AJ417">
            <v>0</v>
          </cell>
        </row>
        <row r="418">
          <cell r="A418" t="str">
            <v>SCI HEROUVILLE STE 5138BUDGET 2011</v>
          </cell>
          <cell r="B418" t="str">
            <v>SCI HEROUVILLE STE 5138</v>
          </cell>
          <cell r="C418" t="str">
            <v>BUDGET 2011</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D418">
            <v>0</v>
          </cell>
          <cell r="AE418">
            <v>0</v>
          </cell>
          <cell r="AG418">
            <v>0</v>
          </cell>
          <cell r="AH418">
            <v>0</v>
          </cell>
          <cell r="AJ418">
            <v>0</v>
          </cell>
        </row>
        <row r="419">
          <cell r="A419" t="str">
            <v>SCI HEROUVILLE STE 5138BUDGET 2012</v>
          </cell>
          <cell r="B419" t="str">
            <v>SCI HEROUVILLE STE 5138</v>
          </cell>
          <cell r="C419" t="str">
            <v>BUDGET 2012</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D419">
            <v>0</v>
          </cell>
          <cell r="AE419">
            <v>0</v>
          </cell>
          <cell r="AG419">
            <v>0</v>
          </cell>
          <cell r="AH419">
            <v>0</v>
          </cell>
          <cell r="AJ419">
            <v>0</v>
          </cell>
        </row>
        <row r="420">
          <cell r="A420" t="str">
            <v>SCI HEROUVILLE STE 5138BUDGET 2013</v>
          </cell>
          <cell r="B420" t="str">
            <v>SCI HEROUVILLE STE 5138</v>
          </cell>
          <cell r="C420" t="str">
            <v>BUDGET 2013</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D420">
            <v>0</v>
          </cell>
          <cell r="AE420">
            <v>0</v>
          </cell>
          <cell r="AG420">
            <v>0</v>
          </cell>
          <cell r="AH420">
            <v>0</v>
          </cell>
          <cell r="AJ420">
            <v>0</v>
          </cell>
        </row>
        <row r="421">
          <cell r="A421" t="str">
            <v>SCI HEROUVILLE STE 5138BUDGET 2014</v>
          </cell>
          <cell r="B421" t="str">
            <v>SCI HEROUVILLE STE 5138</v>
          </cell>
          <cell r="C421" t="str">
            <v>BUDGET 2014</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D421">
            <v>0</v>
          </cell>
          <cell r="AE421">
            <v>0</v>
          </cell>
          <cell r="AG421">
            <v>0</v>
          </cell>
          <cell r="AH421">
            <v>0</v>
          </cell>
          <cell r="AJ421">
            <v>0</v>
          </cell>
        </row>
        <row r="422">
          <cell r="A422" t="str">
            <v>SCI HEROUVILLE STE 5138BUDGET 2015</v>
          </cell>
          <cell r="B422" t="str">
            <v>SCI HEROUVILLE STE 5138</v>
          </cell>
          <cell r="C422" t="str">
            <v>BUDGET 2015</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D422">
            <v>0</v>
          </cell>
          <cell r="AE422">
            <v>0</v>
          </cell>
          <cell r="AG422">
            <v>0</v>
          </cell>
          <cell r="AH422">
            <v>0</v>
          </cell>
          <cell r="AJ422">
            <v>0</v>
          </cell>
        </row>
        <row r="423">
          <cell r="A423" t="str">
            <v>SCI HEROUVILLE STE 5138BUDGET 2016</v>
          </cell>
          <cell r="B423" t="str">
            <v>SCI HEROUVILLE STE 5138</v>
          </cell>
          <cell r="C423" t="str">
            <v>BUDGET 2016</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D423">
            <v>0</v>
          </cell>
          <cell r="AE423">
            <v>0</v>
          </cell>
          <cell r="AG423">
            <v>0</v>
          </cell>
          <cell r="AH423">
            <v>0</v>
          </cell>
          <cell r="AJ423">
            <v>0</v>
          </cell>
        </row>
        <row r="424">
          <cell r="A424" t="str">
            <v>SCI HEROUVILLE STE 5138BUDGET 2017</v>
          </cell>
          <cell r="B424" t="str">
            <v>SCI HEROUVILLE STE 5138</v>
          </cell>
          <cell r="C424" t="str">
            <v>BUDGET 2017</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D424">
            <v>0</v>
          </cell>
          <cell r="AE424">
            <v>0</v>
          </cell>
          <cell r="AG424">
            <v>0</v>
          </cell>
          <cell r="AH424">
            <v>0</v>
          </cell>
          <cell r="AJ424">
            <v>0</v>
          </cell>
        </row>
        <row r="425">
          <cell r="A425" t="str">
            <v>SAS PYRAMIDE 2 STE 514838717</v>
          </cell>
          <cell r="B425" t="str">
            <v>SAS PYRAMIDE 2 STE 5148</v>
          </cell>
          <cell r="C425">
            <v>38717</v>
          </cell>
          <cell r="D425">
            <v>0</v>
          </cell>
          <cell r="E425">
            <v>0</v>
          </cell>
          <cell r="F425">
            <v>0</v>
          </cell>
          <cell r="G425">
            <v>0</v>
          </cell>
          <cell r="H425">
            <v>0</v>
          </cell>
          <cell r="I425">
            <v>0</v>
          </cell>
          <cell r="J425">
            <v>0</v>
          </cell>
          <cell r="K425">
            <v>0</v>
          </cell>
          <cell r="L425">
            <v>0</v>
          </cell>
          <cell r="M425">
            <v>0.1</v>
          </cell>
          <cell r="N425">
            <v>0</v>
          </cell>
          <cell r="O425">
            <v>0</v>
          </cell>
          <cell r="P425">
            <v>0</v>
          </cell>
          <cell r="Q425">
            <v>0</v>
          </cell>
          <cell r="R425">
            <v>0</v>
          </cell>
          <cell r="S425">
            <v>15.069600000000001</v>
          </cell>
          <cell r="T425">
            <v>0.36259999999999998</v>
          </cell>
          <cell r="U425">
            <v>0</v>
          </cell>
          <cell r="V425">
            <v>0</v>
          </cell>
          <cell r="W425">
            <v>0</v>
          </cell>
          <cell r="X425">
            <v>0</v>
          </cell>
          <cell r="Y425">
            <v>0</v>
          </cell>
          <cell r="Z425">
            <v>0</v>
          </cell>
          <cell r="AA425">
            <v>0</v>
          </cell>
          <cell r="AB425">
            <v>0</v>
          </cell>
          <cell r="AD425">
            <v>6444.2857200000008</v>
          </cell>
          <cell r="AE425">
            <v>2608.5764599999998</v>
          </cell>
          <cell r="AG425">
            <v>0</v>
          </cell>
          <cell r="AH425">
            <v>0</v>
          </cell>
          <cell r="AJ425">
            <v>0</v>
          </cell>
        </row>
        <row r="426">
          <cell r="A426" t="str">
            <v>SAS PYRAMIDE 2 STE 514839082</v>
          </cell>
          <cell r="B426" t="str">
            <v>SAS PYRAMIDE 2 STE 5148</v>
          </cell>
          <cell r="C426">
            <v>39082</v>
          </cell>
          <cell r="D426">
            <v>0</v>
          </cell>
          <cell r="E426">
            <v>0</v>
          </cell>
          <cell r="F426">
            <v>0</v>
          </cell>
          <cell r="G426">
            <v>0</v>
          </cell>
          <cell r="H426">
            <v>0</v>
          </cell>
          <cell r="I426">
            <v>0</v>
          </cell>
          <cell r="J426">
            <v>0</v>
          </cell>
          <cell r="K426">
            <v>0</v>
          </cell>
          <cell r="L426">
            <v>0</v>
          </cell>
          <cell r="M426">
            <v>0.1</v>
          </cell>
          <cell r="N426">
            <v>0</v>
          </cell>
          <cell r="O426">
            <v>0</v>
          </cell>
          <cell r="P426">
            <v>0</v>
          </cell>
          <cell r="Q426">
            <v>0</v>
          </cell>
          <cell r="R426">
            <v>0</v>
          </cell>
          <cell r="S426">
            <v>4.1022799999999995</v>
          </cell>
          <cell r="T426">
            <v>0.34259999999999996</v>
          </cell>
          <cell r="U426">
            <v>0</v>
          </cell>
          <cell r="V426">
            <v>0</v>
          </cell>
          <cell r="W426">
            <v>0</v>
          </cell>
          <cell r="X426">
            <v>0</v>
          </cell>
          <cell r="Y426">
            <v>0</v>
          </cell>
          <cell r="Z426">
            <v>0</v>
          </cell>
          <cell r="AA426">
            <v>0</v>
          </cell>
          <cell r="AB426">
            <v>0</v>
          </cell>
          <cell r="AD426">
            <v>9723.4121400000004</v>
          </cell>
          <cell r="AE426">
            <v>2735.0667400000002</v>
          </cell>
          <cell r="AG426">
            <v>0</v>
          </cell>
          <cell r="AH426">
            <v>0</v>
          </cell>
          <cell r="AJ426">
            <v>0</v>
          </cell>
        </row>
        <row r="427">
          <cell r="A427" t="str">
            <v>SAS PYRAMIDE 2 STE 514839447</v>
          </cell>
          <cell r="B427" t="str">
            <v>SAS PYRAMIDE 2 STE 5148</v>
          </cell>
          <cell r="C427">
            <v>39447</v>
          </cell>
          <cell r="D427">
            <v>0</v>
          </cell>
          <cell r="E427">
            <v>0</v>
          </cell>
          <cell r="F427">
            <v>0</v>
          </cell>
          <cell r="G427">
            <v>0</v>
          </cell>
          <cell r="H427">
            <v>0</v>
          </cell>
          <cell r="I427">
            <v>0</v>
          </cell>
          <cell r="J427">
            <v>0</v>
          </cell>
          <cell r="K427">
            <v>0</v>
          </cell>
          <cell r="L427">
            <v>0</v>
          </cell>
          <cell r="M427">
            <v>0.1046</v>
          </cell>
          <cell r="N427">
            <v>0</v>
          </cell>
          <cell r="O427">
            <v>0</v>
          </cell>
          <cell r="P427">
            <v>0</v>
          </cell>
          <cell r="Q427">
            <v>0</v>
          </cell>
          <cell r="R427">
            <v>0</v>
          </cell>
          <cell r="S427">
            <v>5.3042100000000003</v>
          </cell>
          <cell r="T427">
            <v>3.2604000000000002</v>
          </cell>
          <cell r="U427">
            <v>0</v>
          </cell>
          <cell r="V427">
            <v>0</v>
          </cell>
          <cell r="W427">
            <v>0</v>
          </cell>
          <cell r="X427">
            <v>0</v>
          </cell>
          <cell r="Y427">
            <v>0</v>
          </cell>
          <cell r="Z427">
            <v>0</v>
          </cell>
          <cell r="AA427">
            <v>0</v>
          </cell>
          <cell r="AB427">
            <v>0</v>
          </cell>
          <cell r="AD427">
            <v>10726.117500000002</v>
          </cell>
          <cell r="AE427">
            <v>4465.2723299999998</v>
          </cell>
          <cell r="AG427">
            <v>0</v>
          </cell>
          <cell r="AH427">
            <v>0</v>
          </cell>
          <cell r="AJ427">
            <v>0</v>
          </cell>
        </row>
        <row r="428">
          <cell r="A428" t="str">
            <v>SAS PYRAMIDE 2 STE 5148BUDGET 2007</v>
          </cell>
          <cell r="B428" t="str">
            <v>SAS PYRAMIDE 2 STE 5148</v>
          </cell>
          <cell r="C428" t="str">
            <v>BUDGET 2007</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D428">
            <v>0</v>
          </cell>
          <cell r="AE428">
            <v>0</v>
          </cell>
          <cell r="AG428">
            <v>0</v>
          </cell>
          <cell r="AH428">
            <v>0</v>
          </cell>
          <cell r="AJ428">
            <v>0</v>
          </cell>
        </row>
        <row r="429">
          <cell r="A429" t="str">
            <v>SAS PYRAMIDE 2 STE 5148BUDGET 2008</v>
          </cell>
          <cell r="B429" t="str">
            <v>SAS PYRAMIDE 2 STE 5148</v>
          </cell>
          <cell r="C429" t="str">
            <v>BUDGET 2008</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D429">
            <v>0</v>
          </cell>
          <cell r="AE429">
            <v>0</v>
          </cell>
          <cell r="AG429">
            <v>0</v>
          </cell>
          <cell r="AH429">
            <v>0</v>
          </cell>
          <cell r="AJ429">
            <v>0</v>
          </cell>
        </row>
        <row r="430">
          <cell r="A430" t="str">
            <v>SAS PYRAMIDE 2 STE 5148BUDGET 2009</v>
          </cell>
          <cell r="B430" t="str">
            <v>SAS PYRAMIDE 2 STE 5148</v>
          </cell>
          <cell r="C430" t="str">
            <v>BUDGET 2009</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D430">
            <v>0</v>
          </cell>
          <cell r="AE430">
            <v>0</v>
          </cell>
          <cell r="AG430">
            <v>0</v>
          </cell>
          <cell r="AH430">
            <v>0</v>
          </cell>
          <cell r="AJ430">
            <v>0</v>
          </cell>
        </row>
        <row r="431">
          <cell r="A431" t="str">
            <v>SAS PYRAMIDE 2 STE 5148BUDGET 2010</v>
          </cell>
          <cell r="B431" t="str">
            <v>SAS PYRAMIDE 2 STE 5148</v>
          </cell>
          <cell r="C431" t="str">
            <v>BUDGET 2010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D431">
            <v>0</v>
          </cell>
          <cell r="AE431">
            <v>0</v>
          </cell>
          <cell r="AG431">
            <v>0</v>
          </cell>
          <cell r="AH431">
            <v>0</v>
          </cell>
          <cell r="AJ431">
            <v>0</v>
          </cell>
        </row>
        <row r="432">
          <cell r="A432" t="str">
            <v>SAS PYRAMIDE 2 STE 5148BUDGET 2011</v>
          </cell>
          <cell r="B432" t="str">
            <v>SAS PYRAMIDE 2 STE 5148</v>
          </cell>
          <cell r="C432" t="str">
            <v>BUDGET 2011</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D432">
            <v>0</v>
          </cell>
          <cell r="AE432">
            <v>0</v>
          </cell>
          <cell r="AG432">
            <v>0</v>
          </cell>
          <cell r="AH432">
            <v>0</v>
          </cell>
          <cell r="AJ432">
            <v>0</v>
          </cell>
        </row>
        <row r="433">
          <cell r="A433" t="str">
            <v>SAS PYRAMIDE 2 STE 5148BUDGET 2012</v>
          </cell>
          <cell r="B433" t="str">
            <v>SAS PYRAMIDE 2 STE 5148</v>
          </cell>
          <cell r="C433" t="str">
            <v>BUDGET 2012</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D433">
            <v>0</v>
          </cell>
          <cell r="AE433">
            <v>0</v>
          </cell>
          <cell r="AG433">
            <v>0</v>
          </cell>
          <cell r="AH433">
            <v>0</v>
          </cell>
          <cell r="AJ433">
            <v>0</v>
          </cell>
        </row>
        <row r="434">
          <cell r="A434" t="str">
            <v>SAS PYRAMIDE 2 STE 5148BUDGET 2013</v>
          </cell>
          <cell r="B434" t="str">
            <v>SAS PYRAMIDE 2 STE 5148</v>
          </cell>
          <cell r="C434" t="str">
            <v>BUDGET 2013</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D434">
            <v>0</v>
          </cell>
          <cell r="AE434">
            <v>0</v>
          </cell>
          <cell r="AG434">
            <v>0</v>
          </cell>
          <cell r="AH434">
            <v>0</v>
          </cell>
          <cell r="AJ434">
            <v>0</v>
          </cell>
        </row>
        <row r="435">
          <cell r="A435" t="str">
            <v>SAS PYRAMIDE 2 STE 5148BUDGET 2014</v>
          </cell>
          <cell r="B435" t="str">
            <v>SAS PYRAMIDE 2 STE 5148</v>
          </cell>
          <cell r="C435" t="str">
            <v>BUDGET 2014</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D435">
            <v>0</v>
          </cell>
          <cell r="AE435">
            <v>0</v>
          </cell>
          <cell r="AG435">
            <v>0</v>
          </cell>
          <cell r="AH435">
            <v>0</v>
          </cell>
          <cell r="AJ435">
            <v>0</v>
          </cell>
        </row>
        <row r="436">
          <cell r="A436" t="str">
            <v>SAS PYRAMIDE 2 STE 5148BUDGET 2015</v>
          </cell>
          <cell r="B436" t="str">
            <v>SAS PYRAMIDE 2 STE 5148</v>
          </cell>
          <cell r="C436" t="str">
            <v>BUDGET 2015</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D436">
            <v>0</v>
          </cell>
          <cell r="AE436">
            <v>0</v>
          </cell>
          <cell r="AG436">
            <v>0</v>
          </cell>
          <cell r="AH436">
            <v>0</v>
          </cell>
          <cell r="AJ436">
            <v>0</v>
          </cell>
        </row>
        <row r="437">
          <cell r="A437" t="str">
            <v>SAS PYRAMIDE 2 STE 5148BUDGET 2016</v>
          </cell>
          <cell r="B437" t="str">
            <v>SAS PYRAMIDE 2 STE 5148</v>
          </cell>
          <cell r="C437" t="str">
            <v>BUDGET 2016</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D437">
            <v>0</v>
          </cell>
          <cell r="AE437">
            <v>0</v>
          </cell>
          <cell r="AG437">
            <v>0</v>
          </cell>
          <cell r="AH437">
            <v>0</v>
          </cell>
          <cell r="AJ437">
            <v>0</v>
          </cell>
        </row>
        <row r="438">
          <cell r="A438" t="str">
            <v>SAS PYRAMIDE 2 STE 5148BUDGET 2017</v>
          </cell>
          <cell r="B438" t="str">
            <v>SAS PYRAMIDE 2 STE 5148</v>
          </cell>
          <cell r="C438" t="str">
            <v>BUDGET 2017</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D438">
            <v>0</v>
          </cell>
          <cell r="AE438">
            <v>0</v>
          </cell>
          <cell r="AG438">
            <v>0</v>
          </cell>
          <cell r="AH438">
            <v>0</v>
          </cell>
          <cell r="AJ438">
            <v>0</v>
          </cell>
        </row>
        <row r="439">
          <cell r="A439" t="str">
            <v>SCI QUAI DE SEINE STE 514938717</v>
          </cell>
          <cell r="B439" t="str">
            <v>SCI QUAI DE SEINE STE 5149</v>
          </cell>
          <cell r="C439">
            <v>38717</v>
          </cell>
          <cell r="D439">
            <v>452.56476000000004</v>
          </cell>
          <cell r="E439">
            <v>3.5400000000000002E-3</v>
          </cell>
          <cell r="F439">
            <v>86.08386999999999</v>
          </cell>
          <cell r="G439">
            <v>15.946759999999999</v>
          </cell>
          <cell r="H439">
            <v>10.4079</v>
          </cell>
          <cell r="I439">
            <v>0</v>
          </cell>
          <cell r="J439">
            <v>0</v>
          </cell>
          <cell r="K439">
            <v>0</v>
          </cell>
          <cell r="L439">
            <v>74.900700000000001</v>
          </cell>
          <cell r="M439">
            <v>1.8099400000000001</v>
          </cell>
          <cell r="N439">
            <v>19.912849999999999</v>
          </cell>
          <cell r="O439">
            <v>0</v>
          </cell>
          <cell r="P439">
            <v>0</v>
          </cell>
          <cell r="Q439">
            <v>0</v>
          </cell>
          <cell r="R439">
            <v>0</v>
          </cell>
          <cell r="S439">
            <v>10.43366</v>
          </cell>
          <cell r="T439">
            <v>0.35792000000000002</v>
          </cell>
          <cell r="U439">
            <v>4.7489999999999997</v>
          </cell>
          <cell r="V439">
            <v>11.198</v>
          </cell>
          <cell r="W439">
            <v>1.2769999999999999</v>
          </cell>
          <cell r="X439">
            <v>0</v>
          </cell>
          <cell r="Y439">
            <v>171.69315999999998</v>
          </cell>
          <cell r="Z439">
            <v>0</v>
          </cell>
          <cell r="AA439">
            <v>6.0999999999999997E-4</v>
          </cell>
          <cell r="AB439">
            <v>0</v>
          </cell>
          <cell r="AD439">
            <v>7.1755800000000001</v>
          </cell>
          <cell r="AE439">
            <v>318.87441999999999</v>
          </cell>
          <cell r="AG439">
            <v>0</v>
          </cell>
          <cell r="AH439">
            <v>0</v>
          </cell>
          <cell r="AJ439">
            <v>0</v>
          </cell>
        </row>
        <row r="440">
          <cell r="A440" t="str">
            <v>SCI QUAI DE SEINE STE 514939082</v>
          </cell>
          <cell r="B440" t="str">
            <v>SCI QUAI DE SEINE STE 5149</v>
          </cell>
          <cell r="C440">
            <v>39082</v>
          </cell>
          <cell r="D440">
            <v>343.44448</v>
          </cell>
          <cell r="E440">
            <v>2.3799999999999997E-3</v>
          </cell>
          <cell r="F440">
            <v>73.930290000000014</v>
          </cell>
          <cell r="G440">
            <v>14.441990000000001</v>
          </cell>
          <cell r="H440">
            <v>0.65402000000000404</v>
          </cell>
          <cell r="I440">
            <v>0</v>
          </cell>
          <cell r="J440">
            <v>0</v>
          </cell>
          <cell r="K440">
            <v>0</v>
          </cell>
          <cell r="L440">
            <v>59.732399999999998</v>
          </cell>
          <cell r="M440">
            <v>1.25865</v>
          </cell>
          <cell r="N440">
            <v>45.9099</v>
          </cell>
          <cell r="O440">
            <v>14.05288</v>
          </cell>
          <cell r="P440">
            <v>0</v>
          </cell>
          <cell r="Q440">
            <v>0</v>
          </cell>
          <cell r="R440">
            <v>0</v>
          </cell>
          <cell r="S440">
            <v>6.5967000000000011</v>
          </cell>
          <cell r="T440">
            <v>0.30401</v>
          </cell>
          <cell r="U440">
            <v>4.9039999999999999</v>
          </cell>
          <cell r="V440">
            <v>11.198</v>
          </cell>
          <cell r="W440">
            <v>0.95099999999999996</v>
          </cell>
          <cell r="X440">
            <v>0</v>
          </cell>
          <cell r="Y440">
            <v>171.69315999999998</v>
          </cell>
          <cell r="Z440">
            <v>0</v>
          </cell>
          <cell r="AA440">
            <v>1.25E-3</v>
          </cell>
          <cell r="AB440">
            <v>0</v>
          </cell>
          <cell r="AD440">
            <v>9.2976299999999998</v>
          </cell>
          <cell r="AE440">
            <v>323.88081</v>
          </cell>
          <cell r="AG440">
            <v>0</v>
          </cell>
          <cell r="AH440">
            <v>0</v>
          </cell>
          <cell r="AJ440">
            <v>0</v>
          </cell>
        </row>
        <row r="441">
          <cell r="A441" t="str">
            <v>SCI QUAI DE SEINE STE 514939447</v>
          </cell>
          <cell r="B441" t="str">
            <v>SCI QUAI DE SEINE STE 5149</v>
          </cell>
          <cell r="C441">
            <v>39447</v>
          </cell>
          <cell r="D441">
            <v>414.48790000000002</v>
          </cell>
          <cell r="E441">
            <v>5.7670399999999997</v>
          </cell>
          <cell r="F441">
            <v>74.351869999999991</v>
          </cell>
          <cell r="G441">
            <v>16.248999999999999</v>
          </cell>
          <cell r="H441">
            <v>4.4485200000000003</v>
          </cell>
          <cell r="I441">
            <v>0</v>
          </cell>
          <cell r="J441">
            <v>0</v>
          </cell>
          <cell r="K441">
            <v>0</v>
          </cell>
          <cell r="L441">
            <v>81.146410000000003</v>
          </cell>
          <cell r="M441">
            <v>1.07375</v>
          </cell>
          <cell r="N441">
            <v>0</v>
          </cell>
          <cell r="O441">
            <v>19.296140000000001</v>
          </cell>
          <cell r="P441">
            <v>0</v>
          </cell>
          <cell r="Q441">
            <v>0</v>
          </cell>
          <cell r="R441">
            <v>0</v>
          </cell>
          <cell r="S441">
            <v>6.3244800000000003</v>
          </cell>
          <cell r="T441">
            <v>0.44142000000000003</v>
          </cell>
          <cell r="U441">
            <v>5.0510000000000002</v>
          </cell>
          <cell r="V441">
            <v>11.198</v>
          </cell>
          <cell r="W441">
            <v>0.97</v>
          </cell>
          <cell r="X441">
            <v>0</v>
          </cell>
          <cell r="Y441">
            <v>94.325279999999978</v>
          </cell>
          <cell r="Z441">
            <v>0</v>
          </cell>
          <cell r="AA441">
            <v>1.82E-3</v>
          </cell>
          <cell r="AB441">
            <v>0</v>
          </cell>
          <cell r="AD441">
            <v>10.12799</v>
          </cell>
          <cell r="AE441">
            <v>400.8014</v>
          </cell>
          <cell r="AG441">
            <v>6.4705699999999995</v>
          </cell>
          <cell r="AH441">
            <v>0</v>
          </cell>
          <cell r="AJ441">
            <v>0</v>
          </cell>
        </row>
        <row r="442">
          <cell r="A442" t="str">
            <v>SCI QUAI DE SEINE STE 5149BUDGET 2007</v>
          </cell>
          <cell r="B442" t="str">
            <v>SCI QUAI DE SEINE STE 5149</v>
          </cell>
          <cell r="C442" t="str">
            <v>BUDGET 2007</v>
          </cell>
          <cell r="D442">
            <v>416.21</v>
          </cell>
          <cell r="E442">
            <v>0</v>
          </cell>
          <cell r="F442">
            <v>81.421999999999997</v>
          </cell>
          <cell r="G442">
            <v>15.222</v>
          </cell>
          <cell r="H442">
            <v>0</v>
          </cell>
          <cell r="I442">
            <v>0</v>
          </cell>
          <cell r="J442">
            <v>0</v>
          </cell>
          <cell r="K442">
            <v>0</v>
          </cell>
          <cell r="L442">
            <v>75.822000000000003</v>
          </cell>
          <cell r="M442">
            <v>0.8</v>
          </cell>
          <cell r="N442">
            <v>4.8</v>
          </cell>
          <cell r="O442">
            <v>0</v>
          </cell>
          <cell r="P442">
            <v>0</v>
          </cell>
          <cell r="Q442">
            <v>0</v>
          </cell>
          <cell r="R442">
            <v>0</v>
          </cell>
          <cell r="S442">
            <v>7.8</v>
          </cell>
          <cell r="T442">
            <v>0</v>
          </cell>
          <cell r="U442">
            <v>3.024</v>
          </cell>
          <cell r="V442">
            <v>11.198</v>
          </cell>
          <cell r="W442">
            <v>1</v>
          </cell>
          <cell r="X442">
            <v>0</v>
          </cell>
          <cell r="Y442">
            <v>90.07662044198895</v>
          </cell>
          <cell r="Z442">
            <v>0</v>
          </cell>
          <cell r="AA442">
            <v>0</v>
          </cell>
          <cell r="AB442">
            <v>0</v>
          </cell>
          <cell r="AD442">
            <v>0</v>
          </cell>
          <cell r="AE442">
            <v>337.31008063299743</v>
          </cell>
          <cell r="AG442">
            <v>0</v>
          </cell>
          <cell r="AH442">
            <v>0</v>
          </cell>
          <cell r="AJ442">
            <v>0</v>
          </cell>
        </row>
        <row r="443">
          <cell r="A443" t="str">
            <v>SCI QUAI DE SEINE STE 5149BUDGET 2008</v>
          </cell>
          <cell r="B443" t="str">
            <v>SCI QUAI DE SEINE STE 5149</v>
          </cell>
          <cell r="C443" t="str">
            <v>BUDGET 2008</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D443">
            <v>0</v>
          </cell>
          <cell r="AE443">
            <v>0</v>
          </cell>
          <cell r="AG443">
            <v>0</v>
          </cell>
          <cell r="AH443">
            <v>0</v>
          </cell>
          <cell r="AJ443">
            <v>0</v>
          </cell>
        </row>
        <row r="444">
          <cell r="A444" t="str">
            <v>SCI QUAI DE SEINE STE 5149BUDGET 2009</v>
          </cell>
          <cell r="B444" t="str">
            <v>SCI QUAI DE SEINE STE 5149</v>
          </cell>
          <cell r="C444" t="str">
            <v>BUDGET 2009</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D444">
            <v>0</v>
          </cell>
          <cell r="AE444">
            <v>0</v>
          </cell>
          <cell r="AG444">
            <v>0</v>
          </cell>
          <cell r="AH444">
            <v>0</v>
          </cell>
          <cell r="AJ444">
            <v>0</v>
          </cell>
        </row>
        <row r="445">
          <cell r="A445" t="str">
            <v>SCI QUAI DE SEINE STE 5149BUDGET 2010</v>
          </cell>
          <cell r="B445" t="str">
            <v>SCI QUAI DE SEINE STE 5149</v>
          </cell>
          <cell r="C445" t="str">
            <v>BUDGET 2010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G445">
            <v>0</v>
          </cell>
          <cell r="AH445">
            <v>0</v>
          </cell>
          <cell r="AJ445">
            <v>0</v>
          </cell>
        </row>
        <row r="446">
          <cell r="A446" t="str">
            <v>SCI QUAI DE SEINE STE 5149BUDGET 2011</v>
          </cell>
          <cell r="B446" t="str">
            <v>SCI QUAI DE SEINE STE 5149</v>
          </cell>
          <cell r="C446" t="str">
            <v>BUDGET 2011</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D446">
            <v>0</v>
          </cell>
          <cell r="AE446">
            <v>0</v>
          </cell>
          <cell r="AG446">
            <v>0</v>
          </cell>
          <cell r="AH446">
            <v>0</v>
          </cell>
          <cell r="AJ446">
            <v>0</v>
          </cell>
        </row>
        <row r="447">
          <cell r="A447" t="str">
            <v>SCI QUAI DE SEINE STE 5149BUDGET 2012</v>
          </cell>
          <cell r="B447" t="str">
            <v>SCI QUAI DE SEINE STE 5149</v>
          </cell>
          <cell r="C447" t="str">
            <v>BUDGET 2012</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D447">
            <v>0</v>
          </cell>
          <cell r="AE447">
            <v>0</v>
          </cell>
          <cell r="AG447">
            <v>0</v>
          </cell>
          <cell r="AH447">
            <v>0</v>
          </cell>
          <cell r="AJ447">
            <v>0</v>
          </cell>
        </row>
        <row r="448">
          <cell r="A448" t="str">
            <v>SCI QUAI DE SEINE STE 5149BUDGET 2013</v>
          </cell>
          <cell r="B448" t="str">
            <v>SCI QUAI DE SEINE STE 5149</v>
          </cell>
          <cell r="C448" t="str">
            <v>BUDGET 2013</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D448">
            <v>0</v>
          </cell>
          <cell r="AE448">
            <v>0</v>
          </cell>
          <cell r="AG448">
            <v>0</v>
          </cell>
          <cell r="AH448">
            <v>0</v>
          </cell>
          <cell r="AJ448">
            <v>0</v>
          </cell>
        </row>
        <row r="449">
          <cell r="A449" t="str">
            <v>SCI QUAI DE SEINE STE 5149BUDGET 2014</v>
          </cell>
          <cell r="B449" t="str">
            <v>SCI QUAI DE SEINE STE 5149</v>
          </cell>
          <cell r="C449" t="str">
            <v>BUDGET 2014</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D449">
            <v>0</v>
          </cell>
          <cell r="AE449">
            <v>0</v>
          </cell>
          <cell r="AG449">
            <v>0</v>
          </cell>
          <cell r="AH449">
            <v>0</v>
          </cell>
          <cell r="AJ449">
            <v>0</v>
          </cell>
        </row>
        <row r="450">
          <cell r="A450" t="str">
            <v>SCI QUAI DE SEINE STE 5149BUDGET 2015</v>
          </cell>
          <cell r="B450" t="str">
            <v>SCI QUAI DE SEINE STE 5149</v>
          </cell>
          <cell r="C450" t="str">
            <v>BUDGET 2015</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D450">
            <v>0</v>
          </cell>
          <cell r="AE450">
            <v>0</v>
          </cell>
          <cell r="AG450">
            <v>0</v>
          </cell>
          <cell r="AH450">
            <v>0</v>
          </cell>
          <cell r="AJ450">
            <v>0</v>
          </cell>
        </row>
        <row r="451">
          <cell r="A451" t="str">
            <v>SCI QUAI DE SEINE STE 5149BUDGET 2016</v>
          </cell>
          <cell r="B451" t="str">
            <v>SCI QUAI DE SEINE STE 5149</v>
          </cell>
          <cell r="C451" t="str">
            <v>BUDGET 2016</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D451">
            <v>0</v>
          </cell>
          <cell r="AE451">
            <v>0</v>
          </cell>
          <cell r="AG451">
            <v>0</v>
          </cell>
          <cell r="AH451">
            <v>0</v>
          </cell>
          <cell r="AJ451">
            <v>0</v>
          </cell>
        </row>
        <row r="452">
          <cell r="A452" t="str">
            <v>SCI QUAI DE SEINE STE 5149BUDGET 2017</v>
          </cell>
          <cell r="B452" t="str">
            <v>SCI QUAI DE SEINE STE 5149</v>
          </cell>
          <cell r="C452" t="str">
            <v>BUDGET 2017</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D452">
            <v>0</v>
          </cell>
          <cell r="AE452">
            <v>0</v>
          </cell>
          <cell r="AG452">
            <v>0</v>
          </cell>
          <cell r="AH452">
            <v>0</v>
          </cell>
          <cell r="AJ452">
            <v>0</v>
          </cell>
        </row>
        <row r="453">
          <cell r="A453" t="str">
            <v>SCI RUEIL APOLLO STE 545238717</v>
          </cell>
          <cell r="B453" t="str">
            <v>SCI RUEIL APOLLO STE 5452</v>
          </cell>
          <cell r="C453">
            <v>38717</v>
          </cell>
          <cell r="D453">
            <v>555.18616000000009</v>
          </cell>
          <cell r="E453">
            <v>2.5000000000000001E-4</v>
          </cell>
          <cell r="F453">
            <v>25.408060000000003</v>
          </cell>
          <cell r="G453">
            <v>75.066999999999993</v>
          </cell>
          <cell r="H453">
            <v>0</v>
          </cell>
          <cell r="I453">
            <v>0</v>
          </cell>
          <cell r="J453">
            <v>0</v>
          </cell>
          <cell r="K453">
            <v>0</v>
          </cell>
          <cell r="L453">
            <v>25.408060000000003</v>
          </cell>
          <cell r="M453">
            <v>-3.3035900000000002</v>
          </cell>
          <cell r="N453">
            <v>0</v>
          </cell>
          <cell r="O453">
            <v>19.431519999999999</v>
          </cell>
          <cell r="P453">
            <v>0</v>
          </cell>
          <cell r="Q453">
            <v>0</v>
          </cell>
          <cell r="R453">
            <v>0</v>
          </cell>
          <cell r="S453">
            <v>7.1</v>
          </cell>
          <cell r="T453">
            <v>1.58754</v>
          </cell>
          <cell r="U453">
            <v>49.145000000000003</v>
          </cell>
          <cell r="V453">
            <v>25.922000000000001</v>
          </cell>
          <cell r="W453">
            <v>0</v>
          </cell>
          <cell r="X453">
            <v>0</v>
          </cell>
          <cell r="Y453">
            <v>226.20102</v>
          </cell>
          <cell r="Z453">
            <v>0</v>
          </cell>
          <cell r="AA453">
            <v>6.8000000000000005E-4</v>
          </cell>
          <cell r="AB453">
            <v>0</v>
          </cell>
          <cell r="AD453">
            <v>7.2386800000000004</v>
          </cell>
          <cell r="AE453">
            <v>269.32981000000001</v>
          </cell>
          <cell r="AG453">
            <v>0</v>
          </cell>
          <cell r="AH453">
            <v>0</v>
          </cell>
          <cell r="AJ453">
            <v>0</v>
          </cell>
        </row>
        <row r="454">
          <cell r="A454" t="str">
            <v>SCI RUEIL APOLLO STE 545239082</v>
          </cell>
          <cell r="B454" t="str">
            <v>SCI RUEIL APOLLO STE 5452</v>
          </cell>
          <cell r="C454">
            <v>39082</v>
          </cell>
          <cell r="D454">
            <v>683.71271999999999</v>
          </cell>
          <cell r="E454">
            <v>1.7674300000000001</v>
          </cell>
          <cell r="F454">
            <v>40.475160000000002</v>
          </cell>
          <cell r="G454">
            <v>76.900999999999996</v>
          </cell>
          <cell r="H454">
            <v>2.8525399999999999</v>
          </cell>
          <cell r="I454">
            <v>0</v>
          </cell>
          <cell r="J454">
            <v>0</v>
          </cell>
          <cell r="K454">
            <v>0</v>
          </cell>
          <cell r="L454">
            <v>38.745239999999995</v>
          </cell>
          <cell r="M454">
            <v>5.29983</v>
          </cell>
          <cell r="N454">
            <v>0</v>
          </cell>
          <cell r="O454">
            <v>23.929950000000002</v>
          </cell>
          <cell r="P454">
            <v>0</v>
          </cell>
          <cell r="Q454">
            <v>0</v>
          </cell>
          <cell r="R454">
            <v>0</v>
          </cell>
          <cell r="S454">
            <v>7.8016300000000003</v>
          </cell>
          <cell r="T454">
            <v>0.74494000000000005</v>
          </cell>
          <cell r="U454">
            <v>50.978999999999999</v>
          </cell>
          <cell r="V454">
            <v>25.922000000000001</v>
          </cell>
          <cell r="W454">
            <v>0</v>
          </cell>
          <cell r="X454">
            <v>0</v>
          </cell>
          <cell r="Y454">
            <v>265.47708</v>
          </cell>
          <cell r="Z454">
            <v>0</v>
          </cell>
          <cell r="AA454">
            <v>3.4000000000000002E-4</v>
          </cell>
          <cell r="AB454">
            <v>0</v>
          </cell>
          <cell r="AD454">
            <v>19.854240000000001</v>
          </cell>
          <cell r="AE454">
            <v>162.06259</v>
          </cell>
          <cell r="AG454">
            <v>0</v>
          </cell>
          <cell r="AH454">
            <v>2.0000000000000002E-5</v>
          </cell>
          <cell r="AJ454">
            <v>0</v>
          </cell>
        </row>
        <row r="455">
          <cell r="A455" t="str">
            <v>SCI RUEIL APOLLO STE 545239447</v>
          </cell>
          <cell r="B455" t="str">
            <v>SCI RUEIL APOLLO STE 5452</v>
          </cell>
          <cell r="C455">
            <v>39447</v>
          </cell>
          <cell r="D455">
            <v>398.34383000000003</v>
          </cell>
          <cell r="E455">
            <v>1.75E-3</v>
          </cell>
          <cell r="F455">
            <v>25.223610000000001</v>
          </cell>
          <cell r="G455">
            <v>40.175799999999995</v>
          </cell>
          <cell r="H455">
            <v>9.0389300000000006</v>
          </cell>
          <cell r="I455">
            <v>0</v>
          </cell>
          <cell r="J455">
            <v>0</v>
          </cell>
          <cell r="K455">
            <v>0</v>
          </cell>
          <cell r="L455">
            <v>38.745339999999999</v>
          </cell>
          <cell r="M455">
            <v>2.5088400000000002</v>
          </cell>
          <cell r="N455">
            <v>0</v>
          </cell>
          <cell r="O455">
            <v>36.184710000000003</v>
          </cell>
          <cell r="P455">
            <v>0</v>
          </cell>
          <cell r="Q455">
            <v>0</v>
          </cell>
          <cell r="R455">
            <v>0</v>
          </cell>
          <cell r="S455">
            <v>28.866550000000004</v>
          </cell>
          <cell r="T455">
            <v>0.72523000000000004</v>
          </cell>
          <cell r="U455">
            <v>52.564999999999998</v>
          </cell>
          <cell r="V455">
            <v>25.922000000000001</v>
          </cell>
          <cell r="W455">
            <v>0</v>
          </cell>
          <cell r="X455">
            <v>0</v>
          </cell>
          <cell r="Y455">
            <v>265.47707000000003</v>
          </cell>
          <cell r="Z455">
            <v>0</v>
          </cell>
          <cell r="AA455">
            <v>7.0999999999999991E-4</v>
          </cell>
          <cell r="AB455">
            <v>0</v>
          </cell>
          <cell r="AD455">
            <v>14.458690000000001</v>
          </cell>
          <cell r="AE455">
            <v>184.05305999999999</v>
          </cell>
          <cell r="AG455">
            <v>0</v>
          </cell>
          <cell r="AH455">
            <v>0</v>
          </cell>
          <cell r="AJ455">
            <v>0</v>
          </cell>
        </row>
        <row r="456">
          <cell r="A456" t="str">
            <v>SCI RUEIL APOLLO STE 5452BUDGET 2007</v>
          </cell>
          <cell r="B456" t="str">
            <v>SCI RUEIL APOLLO STE 5452</v>
          </cell>
          <cell r="C456" t="str">
            <v>BUDGET 2007</v>
          </cell>
          <cell r="D456">
            <v>398.34383000000003</v>
          </cell>
          <cell r="E456">
            <v>0</v>
          </cell>
          <cell r="F456">
            <v>21.1233</v>
          </cell>
          <cell r="G456">
            <v>43.762999999999998</v>
          </cell>
          <cell r="H456">
            <v>0</v>
          </cell>
          <cell r="I456">
            <v>0</v>
          </cell>
          <cell r="J456">
            <v>0</v>
          </cell>
          <cell r="K456">
            <v>1.8023399999999998</v>
          </cell>
          <cell r="L456">
            <v>39.520144800000004</v>
          </cell>
          <cell r="M456">
            <v>1.7645999999999999</v>
          </cell>
          <cell r="N456">
            <v>0</v>
          </cell>
          <cell r="O456">
            <v>13.94203405</v>
          </cell>
          <cell r="P456">
            <v>0</v>
          </cell>
          <cell r="Q456">
            <v>3.4679999999999997E-4</v>
          </cell>
          <cell r="R456">
            <v>0</v>
          </cell>
          <cell r="S456">
            <v>5.9820000000000002</v>
          </cell>
          <cell r="T456">
            <v>0</v>
          </cell>
          <cell r="U456">
            <v>51.998580000000004</v>
          </cell>
          <cell r="V456">
            <v>25.922000000000001</v>
          </cell>
          <cell r="W456">
            <v>12.28182</v>
          </cell>
          <cell r="X456">
            <v>0</v>
          </cell>
          <cell r="Y456">
            <v>266.15748351598199</v>
          </cell>
          <cell r="Z456">
            <v>0</v>
          </cell>
          <cell r="AA456">
            <v>4.8518387999999995</v>
          </cell>
          <cell r="AB456">
            <v>143.91399999999999</v>
          </cell>
          <cell r="AD456">
            <v>6.7657014000000002</v>
          </cell>
          <cell r="AE456">
            <v>181.8408096</v>
          </cell>
          <cell r="AG456">
            <v>0</v>
          </cell>
          <cell r="AH456">
            <v>0</v>
          </cell>
          <cell r="AJ456">
            <v>0</v>
          </cell>
        </row>
        <row r="457">
          <cell r="A457" t="str">
            <v>SCI RUEIL APOLLO STE 5452BUDGET 2008</v>
          </cell>
          <cell r="B457" t="str">
            <v>SCI RUEIL APOLLO STE 5452</v>
          </cell>
          <cell r="C457" t="str">
            <v>BUDGET 2008</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D457">
            <v>0</v>
          </cell>
          <cell r="AE457">
            <v>0</v>
          </cell>
          <cell r="AG457">
            <v>0</v>
          </cell>
          <cell r="AH457">
            <v>0</v>
          </cell>
          <cell r="AJ457">
            <v>0</v>
          </cell>
        </row>
        <row r="458">
          <cell r="A458" t="str">
            <v>SCI RUEIL APOLLO STE 5452BUDGET 2009</v>
          </cell>
          <cell r="B458" t="str">
            <v>SCI RUEIL APOLLO STE 5452</v>
          </cell>
          <cell r="C458" t="str">
            <v>BUDGET 2009</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D458">
            <v>0</v>
          </cell>
          <cell r="AE458">
            <v>0</v>
          </cell>
          <cell r="AG458">
            <v>0</v>
          </cell>
          <cell r="AH458">
            <v>0</v>
          </cell>
          <cell r="AJ458">
            <v>0</v>
          </cell>
        </row>
        <row r="459">
          <cell r="A459" t="str">
            <v>SCI RUEIL APOLLO STE 5452BUDGET 2010</v>
          </cell>
          <cell r="B459" t="str">
            <v>SCI RUEIL APOLLO STE 5452</v>
          </cell>
          <cell r="C459" t="str">
            <v>BUDGET 2010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D459">
            <v>0</v>
          </cell>
          <cell r="AE459">
            <v>0</v>
          </cell>
          <cell r="AG459">
            <v>0</v>
          </cell>
          <cell r="AH459">
            <v>0</v>
          </cell>
          <cell r="AJ459">
            <v>0</v>
          </cell>
        </row>
        <row r="460">
          <cell r="A460" t="str">
            <v>SCI RUEIL APOLLO STE 5452BUDGET 2011</v>
          </cell>
          <cell r="B460" t="str">
            <v>SCI RUEIL APOLLO STE 5452</v>
          </cell>
          <cell r="C460" t="str">
            <v>BUDGET 2011</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D460">
            <v>0</v>
          </cell>
          <cell r="AE460">
            <v>0</v>
          </cell>
          <cell r="AG460">
            <v>0</v>
          </cell>
          <cell r="AH460">
            <v>0</v>
          </cell>
          <cell r="AJ460">
            <v>0</v>
          </cell>
        </row>
        <row r="461">
          <cell r="A461" t="str">
            <v>SCI RUEIL APOLLO STE 5452BUDGET 2012</v>
          </cell>
          <cell r="B461" t="str">
            <v>SCI RUEIL APOLLO STE 5452</v>
          </cell>
          <cell r="C461" t="str">
            <v>BUDGET 2012</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D461">
            <v>0</v>
          </cell>
          <cell r="AE461">
            <v>0</v>
          </cell>
          <cell r="AG461">
            <v>0</v>
          </cell>
          <cell r="AH461">
            <v>0</v>
          </cell>
          <cell r="AJ461">
            <v>0</v>
          </cell>
        </row>
        <row r="462">
          <cell r="A462" t="str">
            <v>SCI RUEIL APOLLO STE 5452BUDGET 2013</v>
          </cell>
          <cell r="B462" t="str">
            <v>SCI RUEIL APOLLO STE 5452</v>
          </cell>
          <cell r="C462" t="str">
            <v>BUDGET 2013</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D462">
            <v>0</v>
          </cell>
          <cell r="AE462">
            <v>0</v>
          </cell>
          <cell r="AG462">
            <v>0</v>
          </cell>
          <cell r="AH462">
            <v>0</v>
          </cell>
          <cell r="AJ462">
            <v>0</v>
          </cell>
        </row>
        <row r="463">
          <cell r="A463" t="str">
            <v>SCI RUEIL APOLLO STE 5452BUDGET 2014</v>
          </cell>
          <cell r="B463" t="str">
            <v>SCI RUEIL APOLLO STE 5452</v>
          </cell>
          <cell r="C463" t="str">
            <v>BUDGET 2014</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D463">
            <v>0</v>
          </cell>
          <cell r="AE463">
            <v>0</v>
          </cell>
          <cell r="AG463">
            <v>0</v>
          </cell>
          <cell r="AH463">
            <v>0</v>
          </cell>
          <cell r="AJ463">
            <v>0</v>
          </cell>
        </row>
        <row r="464">
          <cell r="A464" t="str">
            <v>SCI RUEIL APOLLO STE 5452BUDGET 2015</v>
          </cell>
          <cell r="B464" t="str">
            <v>SCI RUEIL APOLLO STE 5452</v>
          </cell>
          <cell r="C464" t="str">
            <v>BUDGET 2015</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D464">
            <v>0</v>
          </cell>
          <cell r="AE464">
            <v>0</v>
          </cell>
          <cell r="AG464">
            <v>0</v>
          </cell>
          <cell r="AH464">
            <v>0</v>
          </cell>
          <cell r="AJ464">
            <v>0</v>
          </cell>
        </row>
        <row r="465">
          <cell r="A465" t="str">
            <v>SCI RUEIL APOLLO STE 5452BUDGET 2016</v>
          </cell>
          <cell r="B465" t="str">
            <v>SCI RUEIL APOLLO STE 5452</v>
          </cell>
          <cell r="C465" t="str">
            <v>BUDGET 2016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D465">
            <v>0</v>
          </cell>
          <cell r="AE465">
            <v>0</v>
          </cell>
          <cell r="AG465">
            <v>0</v>
          </cell>
          <cell r="AH465">
            <v>0</v>
          </cell>
          <cell r="AJ465">
            <v>0</v>
          </cell>
        </row>
        <row r="466">
          <cell r="A466" t="str">
            <v>SCI RUEIL APOLLO STE 5452BUDGET 2017</v>
          </cell>
          <cell r="B466" t="str">
            <v>SCI RUEIL APOLLO STE 5452</v>
          </cell>
          <cell r="C466" t="str">
            <v>BUDGET 2017</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D466">
            <v>0</v>
          </cell>
          <cell r="AE466">
            <v>0</v>
          </cell>
          <cell r="AG466">
            <v>0</v>
          </cell>
          <cell r="AH466">
            <v>0</v>
          </cell>
          <cell r="AJ466">
            <v>0</v>
          </cell>
        </row>
        <row r="467">
          <cell r="A467" t="str">
            <v>SCI ST DENIS TALANGE STE 515138717</v>
          </cell>
          <cell r="B467" t="str">
            <v>SCI ST DENIS TALANGE STE 5151</v>
          </cell>
          <cell r="C467">
            <v>38717</v>
          </cell>
          <cell r="D467">
            <v>7408.9537599999985</v>
          </cell>
          <cell r="E467">
            <v>892.16330000000005</v>
          </cell>
          <cell r="F467">
            <v>3662.04691</v>
          </cell>
          <cell r="G467">
            <v>708.02958999999998</v>
          </cell>
          <cell r="H467">
            <v>-182.94171</v>
          </cell>
          <cell r="I467">
            <v>0</v>
          </cell>
          <cell r="J467">
            <v>286.58116999999999</v>
          </cell>
          <cell r="K467">
            <v>0</v>
          </cell>
          <cell r="L467">
            <v>3412.6238499999999</v>
          </cell>
          <cell r="M467">
            <v>89.516940000000005</v>
          </cell>
          <cell r="N467">
            <v>438.14779000000004</v>
          </cell>
          <cell r="O467">
            <v>185.22384</v>
          </cell>
          <cell r="P467">
            <v>0</v>
          </cell>
          <cell r="Q467">
            <v>0</v>
          </cell>
          <cell r="R467">
            <v>0</v>
          </cell>
          <cell r="S467">
            <v>46.027209999999997</v>
          </cell>
          <cell r="T467">
            <v>8.8208599999999997</v>
          </cell>
          <cell r="U467">
            <v>720.75149999999996</v>
          </cell>
          <cell r="V467">
            <v>25.428600000000003</v>
          </cell>
          <cell r="W467">
            <v>1.3371999999999999</v>
          </cell>
          <cell r="X467">
            <v>0</v>
          </cell>
          <cell r="Y467">
            <v>2895.4292599999999</v>
          </cell>
          <cell r="Z467">
            <v>365.18302</v>
          </cell>
          <cell r="AA467">
            <v>140</v>
          </cell>
          <cell r="AB467">
            <v>224.08150000000001</v>
          </cell>
          <cell r="AD467">
            <v>100.17171</v>
          </cell>
          <cell r="AE467">
            <v>2603.2482099999997</v>
          </cell>
          <cell r="AG467">
            <v>3.2699999999999999E-3</v>
          </cell>
          <cell r="AH467">
            <v>1.14E-3</v>
          </cell>
          <cell r="AJ467">
            <v>0</v>
          </cell>
        </row>
        <row r="468">
          <cell r="A468" t="str">
            <v>SCI ST DENIS TALANGE STE 515139082</v>
          </cell>
          <cell r="B468" t="str">
            <v>SCI ST DENIS TALANGE STE 5151</v>
          </cell>
          <cell r="C468">
            <v>39082</v>
          </cell>
          <cell r="D468">
            <v>7551.3074100000003</v>
          </cell>
          <cell r="E468">
            <v>280.97050000000002</v>
          </cell>
          <cell r="F468">
            <v>3552.3279900000002</v>
          </cell>
          <cell r="G468">
            <v>464.26151999999996</v>
          </cell>
          <cell r="H468">
            <v>122.07983999999999</v>
          </cell>
          <cell r="I468">
            <v>0</v>
          </cell>
          <cell r="J468">
            <v>352.18302</v>
          </cell>
          <cell r="K468">
            <v>0</v>
          </cell>
          <cell r="L468">
            <v>3407.2393300000003</v>
          </cell>
          <cell r="M468">
            <v>10.726030000000002</v>
          </cell>
          <cell r="N468">
            <v>466.09843000000006</v>
          </cell>
          <cell r="O468">
            <v>188.68509</v>
          </cell>
          <cell r="P468">
            <v>0</v>
          </cell>
          <cell r="Q468">
            <v>0</v>
          </cell>
          <cell r="R468">
            <v>0</v>
          </cell>
          <cell r="S468">
            <v>22.150839999999999</v>
          </cell>
          <cell r="T468">
            <v>0.50522</v>
          </cell>
          <cell r="U468">
            <v>550.29250000000002</v>
          </cell>
          <cell r="V468">
            <v>25.4358</v>
          </cell>
          <cell r="W468">
            <v>0.14165</v>
          </cell>
          <cell r="X468">
            <v>0</v>
          </cell>
          <cell r="Y468">
            <v>2901.3577999999998</v>
          </cell>
          <cell r="Z468">
            <v>276.25769000000003</v>
          </cell>
          <cell r="AA468">
            <v>69.599999999999994</v>
          </cell>
          <cell r="AB468">
            <v>230.04499999999999</v>
          </cell>
          <cell r="AD468">
            <v>162.43630999999999</v>
          </cell>
          <cell r="AE468">
            <v>2522.3444099999997</v>
          </cell>
          <cell r="AG468">
            <v>3.5299999999999997E-3</v>
          </cell>
          <cell r="AH468">
            <v>1.0400000000000001E-3</v>
          </cell>
          <cell r="AJ468">
            <v>0</v>
          </cell>
        </row>
        <row r="469">
          <cell r="A469" t="str">
            <v>SCI ST DENIS TALANGE STE 515139447</v>
          </cell>
          <cell r="B469" t="str">
            <v>SCI ST DENIS TALANGE STE 5151</v>
          </cell>
          <cell r="C469">
            <v>39447</v>
          </cell>
          <cell r="D469">
            <v>7964.9221400000006</v>
          </cell>
          <cell r="E469">
            <v>1145.7138199999999</v>
          </cell>
          <cell r="F469">
            <v>3546.1662999999999</v>
          </cell>
          <cell r="G469">
            <v>165.17515999999998</v>
          </cell>
          <cell r="H469">
            <v>22.710349999999998</v>
          </cell>
          <cell r="I469">
            <v>0</v>
          </cell>
          <cell r="J469">
            <v>0</v>
          </cell>
          <cell r="K469">
            <v>0</v>
          </cell>
          <cell r="L469">
            <v>3255.0033200000003</v>
          </cell>
          <cell r="M469">
            <v>9.79711</v>
          </cell>
          <cell r="N469">
            <v>626.98251000000005</v>
          </cell>
          <cell r="O469">
            <v>201.02867000000001</v>
          </cell>
          <cell r="P469">
            <v>0</v>
          </cell>
          <cell r="Q469">
            <v>0</v>
          </cell>
          <cell r="R469">
            <v>0</v>
          </cell>
          <cell r="S469">
            <v>28.090340000000001</v>
          </cell>
          <cell r="T469">
            <v>2.6124699999999996</v>
          </cell>
          <cell r="U469">
            <v>671.52200000000005</v>
          </cell>
          <cell r="V469">
            <v>25.4358</v>
          </cell>
          <cell r="W469">
            <v>0</v>
          </cell>
          <cell r="X469">
            <v>0</v>
          </cell>
          <cell r="Y469">
            <v>2900.2798299999999</v>
          </cell>
          <cell r="Z469">
            <v>6.5</v>
          </cell>
          <cell r="AA469">
            <v>313.70491999999996</v>
          </cell>
          <cell r="AB469">
            <v>79.004999999999995</v>
          </cell>
          <cell r="AD469">
            <v>211.98372000000001</v>
          </cell>
          <cell r="AE469">
            <v>1738.3604100000002</v>
          </cell>
          <cell r="AG469">
            <v>0</v>
          </cell>
          <cell r="AH469">
            <v>4.0999999999999999E-4</v>
          </cell>
          <cell r="AJ469">
            <v>0</v>
          </cell>
        </row>
        <row r="470">
          <cell r="A470" t="str">
            <v>SCI ST DENIS TALANGE STE 5151BUDGET 2007</v>
          </cell>
          <cell r="B470" t="str">
            <v>SCI ST DENIS TALANGE STE 5151</v>
          </cell>
          <cell r="C470" t="str">
            <v>BUDGET 2007</v>
          </cell>
          <cell r="D470">
            <v>7958.8672859000008</v>
          </cell>
          <cell r="E470">
            <v>0</v>
          </cell>
          <cell r="F470">
            <v>3586.38263465</v>
          </cell>
          <cell r="G470">
            <v>672.1</v>
          </cell>
          <cell r="H470">
            <v>0</v>
          </cell>
          <cell r="I470">
            <v>0</v>
          </cell>
          <cell r="J470">
            <v>0</v>
          </cell>
          <cell r="K470">
            <v>-16.328810000000001</v>
          </cell>
          <cell r="L470">
            <v>3270.7540669999998</v>
          </cell>
          <cell r="M470">
            <v>0</v>
          </cell>
          <cell r="N470">
            <v>694</v>
          </cell>
          <cell r="O470">
            <v>198.97168214749999</v>
          </cell>
          <cell r="P470">
            <v>0</v>
          </cell>
          <cell r="Q470">
            <v>0</v>
          </cell>
          <cell r="R470">
            <v>0</v>
          </cell>
          <cell r="S470">
            <v>0</v>
          </cell>
          <cell r="T470">
            <v>7.5</v>
          </cell>
          <cell r="U470">
            <v>646.1</v>
          </cell>
          <cell r="V470">
            <v>26</v>
          </cell>
          <cell r="W470">
            <v>0</v>
          </cell>
          <cell r="X470">
            <v>19.521633776880002</v>
          </cell>
          <cell r="Y470">
            <v>3066.7463770000004</v>
          </cell>
          <cell r="Z470">
            <v>0</v>
          </cell>
          <cell r="AA470">
            <v>0</v>
          </cell>
          <cell r="AB470">
            <v>0</v>
          </cell>
          <cell r="AD470">
            <v>0</v>
          </cell>
          <cell r="AE470">
            <v>2597.8234246987804</v>
          </cell>
          <cell r="AG470">
            <v>0</v>
          </cell>
          <cell r="AH470">
            <v>0</v>
          </cell>
          <cell r="AJ470">
            <v>0</v>
          </cell>
        </row>
        <row r="471">
          <cell r="A471" t="str">
            <v>SCI ST DENIS TALANGE STE 5151BUDGET 2008</v>
          </cell>
          <cell r="B471" t="str">
            <v>SCI ST DENIS TALANGE STE 5151</v>
          </cell>
          <cell r="C471" t="str">
            <v>BUDGET 2008</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D471">
            <v>0</v>
          </cell>
          <cell r="AE471">
            <v>0</v>
          </cell>
          <cell r="AG471">
            <v>0</v>
          </cell>
          <cell r="AH471">
            <v>0</v>
          </cell>
          <cell r="AJ471">
            <v>0</v>
          </cell>
        </row>
        <row r="472">
          <cell r="A472" t="str">
            <v>SCI ST DENIS TALANGE STE 5151BUDGET 2009</v>
          </cell>
          <cell r="B472" t="str">
            <v>SCI ST DENIS TALANGE STE 5151</v>
          </cell>
          <cell r="C472" t="str">
            <v>BUDGET 2009</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D472">
            <v>0</v>
          </cell>
          <cell r="AE472">
            <v>0</v>
          </cell>
          <cell r="AG472">
            <v>0</v>
          </cell>
          <cell r="AH472">
            <v>0</v>
          </cell>
          <cell r="AJ472">
            <v>0</v>
          </cell>
        </row>
        <row r="473">
          <cell r="A473" t="str">
            <v>SCI ST DENIS TALANGE STE 5151BUDGET 2010</v>
          </cell>
          <cell r="B473" t="str">
            <v>SCI ST DENIS TALANGE STE 5151</v>
          </cell>
          <cell r="C473" t="str">
            <v>BUDGET 2010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D473">
            <v>0</v>
          </cell>
          <cell r="AE473">
            <v>0</v>
          </cell>
          <cell r="AG473">
            <v>0</v>
          </cell>
          <cell r="AH473">
            <v>0</v>
          </cell>
          <cell r="AJ473">
            <v>0</v>
          </cell>
        </row>
        <row r="474">
          <cell r="A474" t="str">
            <v>SCI ST DENIS TALANGE STE 5151BUDGET 2011</v>
          </cell>
          <cell r="B474" t="str">
            <v>SCI ST DENIS TALANGE STE 5151</v>
          </cell>
          <cell r="C474" t="str">
            <v>BUDGET 2011</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D474">
            <v>0</v>
          </cell>
          <cell r="AE474">
            <v>0</v>
          </cell>
          <cell r="AG474">
            <v>0</v>
          </cell>
          <cell r="AH474">
            <v>0</v>
          </cell>
          <cell r="AJ474">
            <v>0</v>
          </cell>
        </row>
        <row r="475">
          <cell r="A475" t="str">
            <v>SCI ST DENIS TALANGE STE 5151BUDGET 2012</v>
          </cell>
          <cell r="B475" t="str">
            <v>SCI ST DENIS TALANGE STE 5151</v>
          </cell>
          <cell r="C475" t="str">
            <v>BUDGET 2012</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D475">
            <v>0</v>
          </cell>
          <cell r="AE475">
            <v>0</v>
          </cell>
          <cell r="AG475">
            <v>0</v>
          </cell>
          <cell r="AH475">
            <v>0</v>
          </cell>
          <cell r="AJ475">
            <v>0</v>
          </cell>
        </row>
        <row r="476">
          <cell r="A476" t="str">
            <v>SCI ST DENIS TALANGE STE 5151BUDGET 2013</v>
          </cell>
          <cell r="B476" t="str">
            <v>SCI ST DENIS TALANGE STE 5151</v>
          </cell>
          <cell r="C476" t="str">
            <v>BUDGET 2013</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D476">
            <v>0</v>
          </cell>
          <cell r="AE476">
            <v>0</v>
          </cell>
          <cell r="AG476">
            <v>0</v>
          </cell>
          <cell r="AH476">
            <v>0</v>
          </cell>
          <cell r="AJ476">
            <v>0</v>
          </cell>
        </row>
        <row r="477">
          <cell r="A477" t="str">
            <v>SCI ST DENIS TALANGE STE 5151BUDGET 2014</v>
          </cell>
          <cell r="B477" t="str">
            <v>SCI ST DENIS TALANGE STE 5151</v>
          </cell>
          <cell r="C477" t="str">
            <v>BUDGET 2014</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D477">
            <v>0</v>
          </cell>
          <cell r="AE477">
            <v>0</v>
          </cell>
          <cell r="AG477">
            <v>0</v>
          </cell>
          <cell r="AH477">
            <v>0</v>
          </cell>
          <cell r="AJ477">
            <v>0</v>
          </cell>
        </row>
        <row r="478">
          <cell r="A478" t="str">
            <v>SCI ST DENIS TALANGE STE 5151BUDGET 2015</v>
          </cell>
          <cell r="B478" t="str">
            <v>SCI ST DENIS TALANGE STE 5151</v>
          </cell>
          <cell r="C478" t="str">
            <v>BUDGET 2015</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D478">
            <v>0</v>
          </cell>
          <cell r="AE478">
            <v>0</v>
          </cell>
          <cell r="AG478">
            <v>0</v>
          </cell>
          <cell r="AH478">
            <v>0</v>
          </cell>
          <cell r="AJ478">
            <v>0</v>
          </cell>
        </row>
        <row r="479">
          <cell r="A479" t="str">
            <v>SCI ST DENIS TALANGE STE 5151BUDGET 2016</v>
          </cell>
          <cell r="B479" t="str">
            <v>SCI ST DENIS TALANGE STE 5151</v>
          </cell>
          <cell r="C479" t="str">
            <v>BUDGET 2016</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D479">
            <v>0</v>
          </cell>
          <cell r="AE479">
            <v>0</v>
          </cell>
          <cell r="AG479">
            <v>0</v>
          </cell>
          <cell r="AH479">
            <v>0</v>
          </cell>
          <cell r="AJ479">
            <v>0</v>
          </cell>
        </row>
        <row r="480">
          <cell r="A480" t="str">
            <v>SCI ST DENIS TALANGE STE 5151BUDGET 2017</v>
          </cell>
          <cell r="B480" t="str">
            <v>SCI ST DENIS TALANGE STE 5151</v>
          </cell>
          <cell r="C480" t="str">
            <v>BUDGET 2017</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D480">
            <v>0</v>
          </cell>
          <cell r="AE480">
            <v>0</v>
          </cell>
          <cell r="AG480">
            <v>0</v>
          </cell>
          <cell r="AH480">
            <v>0</v>
          </cell>
          <cell r="AJ480">
            <v>0</v>
          </cell>
        </row>
        <row r="481">
          <cell r="A481" t="str">
            <v>SCI ST DENIS TALANGE 000038717</v>
          </cell>
          <cell r="B481" t="str">
            <v>SCI ST DENIS TALANGE 0000</v>
          </cell>
          <cell r="C481">
            <v>38717</v>
          </cell>
          <cell r="D481">
            <v>0</v>
          </cell>
          <cell r="E481">
            <v>0</v>
          </cell>
          <cell r="F481">
            <v>0</v>
          </cell>
          <cell r="G481">
            <v>0</v>
          </cell>
          <cell r="H481">
            <v>-75.937359999999998</v>
          </cell>
          <cell r="I481">
            <v>0</v>
          </cell>
          <cell r="J481">
            <v>0</v>
          </cell>
          <cell r="K481">
            <v>0</v>
          </cell>
          <cell r="L481">
            <v>0</v>
          </cell>
          <cell r="M481">
            <v>8.2578300000000002</v>
          </cell>
          <cell r="N481">
            <v>0</v>
          </cell>
          <cell r="O481">
            <v>185.22384</v>
          </cell>
          <cell r="P481">
            <v>0</v>
          </cell>
          <cell r="Q481">
            <v>0</v>
          </cell>
          <cell r="R481">
            <v>0</v>
          </cell>
          <cell r="S481">
            <v>4.26417</v>
          </cell>
          <cell r="T481">
            <v>0.39800999999999997</v>
          </cell>
          <cell r="U481">
            <v>0</v>
          </cell>
          <cell r="V481">
            <v>0</v>
          </cell>
          <cell r="W481">
            <v>0.14119999999999999</v>
          </cell>
          <cell r="X481">
            <v>0</v>
          </cell>
          <cell r="Y481">
            <v>0</v>
          </cell>
          <cell r="Z481">
            <v>0</v>
          </cell>
          <cell r="AA481">
            <v>0</v>
          </cell>
          <cell r="AB481">
            <v>0</v>
          </cell>
          <cell r="AD481">
            <v>100.17171</v>
          </cell>
          <cell r="AE481">
            <v>2210.8193999999999</v>
          </cell>
          <cell r="AG481">
            <v>2.9500000000000004E-3</v>
          </cell>
          <cell r="AH481">
            <v>1.0400000000000001E-3</v>
          </cell>
          <cell r="AJ481">
            <v>0</v>
          </cell>
        </row>
        <row r="482">
          <cell r="A482" t="str">
            <v>SCI ST DENIS TALANGE 000039082</v>
          </cell>
          <cell r="B482" t="str">
            <v>SCI ST DENIS TALANGE 0000</v>
          </cell>
          <cell r="C482">
            <v>39082</v>
          </cell>
          <cell r="D482">
            <v>0</v>
          </cell>
          <cell r="E482">
            <v>0</v>
          </cell>
          <cell r="F482">
            <v>0</v>
          </cell>
          <cell r="G482">
            <v>0</v>
          </cell>
          <cell r="H482">
            <v>0</v>
          </cell>
          <cell r="I482">
            <v>0</v>
          </cell>
          <cell r="J482">
            <v>0</v>
          </cell>
          <cell r="K482">
            <v>0</v>
          </cell>
          <cell r="L482">
            <v>0</v>
          </cell>
          <cell r="M482">
            <v>10.726030000000002</v>
          </cell>
          <cell r="N482">
            <v>0</v>
          </cell>
          <cell r="O482">
            <v>46.989230000000006</v>
          </cell>
          <cell r="P482">
            <v>0</v>
          </cell>
          <cell r="Q482">
            <v>0</v>
          </cell>
          <cell r="R482">
            <v>0</v>
          </cell>
          <cell r="S482">
            <v>6.2473200000000002</v>
          </cell>
          <cell r="T482">
            <v>0.50522</v>
          </cell>
          <cell r="U482">
            <v>0</v>
          </cell>
          <cell r="V482">
            <v>0</v>
          </cell>
          <cell r="W482">
            <v>1.33765</v>
          </cell>
          <cell r="X482">
            <v>0</v>
          </cell>
          <cell r="Y482">
            <v>0</v>
          </cell>
          <cell r="Z482">
            <v>0</v>
          </cell>
          <cell r="AA482">
            <v>0</v>
          </cell>
          <cell r="AB482">
            <v>3.2450000000000001</v>
          </cell>
          <cell r="AD482">
            <v>162.43630999999999</v>
          </cell>
          <cell r="AE482">
            <v>2522.3444099999997</v>
          </cell>
          <cell r="AG482">
            <v>3.0800000000000003E-3</v>
          </cell>
          <cell r="AH482">
            <v>1.0300000000000001E-3</v>
          </cell>
          <cell r="AJ482">
            <v>0</v>
          </cell>
        </row>
        <row r="483">
          <cell r="A483" t="str">
            <v>SCI ST DENIS TALANGE 000039447</v>
          </cell>
          <cell r="B483" t="str">
            <v>SCI ST DENIS TALANGE 0000</v>
          </cell>
          <cell r="C483">
            <v>39447</v>
          </cell>
          <cell r="D483">
            <v>0</v>
          </cell>
          <cell r="E483">
            <v>1.81E-3</v>
          </cell>
          <cell r="F483">
            <v>0</v>
          </cell>
          <cell r="G483">
            <v>0</v>
          </cell>
          <cell r="H483">
            <v>0</v>
          </cell>
          <cell r="I483">
            <v>0</v>
          </cell>
          <cell r="J483">
            <v>0</v>
          </cell>
          <cell r="K483">
            <v>0</v>
          </cell>
          <cell r="L483">
            <v>0</v>
          </cell>
          <cell r="M483">
            <v>9.79711</v>
          </cell>
          <cell r="N483">
            <v>0</v>
          </cell>
          <cell r="O483">
            <v>153.86995000000002</v>
          </cell>
          <cell r="P483">
            <v>0</v>
          </cell>
          <cell r="Q483">
            <v>0</v>
          </cell>
          <cell r="R483">
            <v>0</v>
          </cell>
          <cell r="S483">
            <v>3.9576500000000001</v>
          </cell>
          <cell r="T483">
            <v>0.35260000000000002</v>
          </cell>
          <cell r="U483">
            <v>0</v>
          </cell>
          <cell r="V483">
            <v>0</v>
          </cell>
          <cell r="W483">
            <v>0</v>
          </cell>
          <cell r="X483">
            <v>0</v>
          </cell>
          <cell r="Y483">
            <v>0</v>
          </cell>
          <cell r="Z483">
            <v>6.5</v>
          </cell>
          <cell r="AA483">
            <v>7.3999999999999999E-4</v>
          </cell>
          <cell r="AB483">
            <v>0</v>
          </cell>
          <cell r="AD483">
            <v>153.48372000000001</v>
          </cell>
          <cell r="AE483">
            <v>1738.3604100000002</v>
          </cell>
          <cell r="AG483">
            <v>0</v>
          </cell>
          <cell r="AH483">
            <v>4.0999999999999999E-4</v>
          </cell>
          <cell r="AJ483">
            <v>0</v>
          </cell>
        </row>
        <row r="484">
          <cell r="A484" t="str">
            <v>SCI ST DENIS TALANGE 0000BUDGET 2007</v>
          </cell>
          <cell r="B484" t="str">
            <v>SCI ST DENIS TALANGE 0000</v>
          </cell>
          <cell r="C484" t="str">
            <v>BUDGET 2007</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D484">
            <v>0</v>
          </cell>
          <cell r="AE484">
            <v>0</v>
          </cell>
          <cell r="AG484">
            <v>0</v>
          </cell>
          <cell r="AH484">
            <v>0</v>
          </cell>
          <cell r="AJ484">
            <v>0</v>
          </cell>
        </row>
        <row r="485">
          <cell r="A485" t="str">
            <v>SCI ST DENIS TALANGE 0000BUDGET 2008</v>
          </cell>
          <cell r="B485" t="str">
            <v>SCI ST DENIS TALANGE 0000</v>
          </cell>
          <cell r="C485" t="str">
            <v>BUDGET 2008</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D485">
            <v>0</v>
          </cell>
          <cell r="AE485">
            <v>0</v>
          </cell>
          <cell r="AG485">
            <v>0</v>
          </cell>
          <cell r="AH485">
            <v>0</v>
          </cell>
          <cell r="AJ485">
            <v>0</v>
          </cell>
        </row>
        <row r="486">
          <cell r="A486" t="str">
            <v>SCI ST DENIS TALANGE 0000BUDGET 2009</v>
          </cell>
          <cell r="B486" t="str">
            <v>SCI ST DENIS TALANGE 0000</v>
          </cell>
          <cell r="C486" t="str">
            <v>BUDGET 2009</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D486">
            <v>0</v>
          </cell>
          <cell r="AE486">
            <v>0</v>
          </cell>
          <cell r="AG486">
            <v>0</v>
          </cell>
          <cell r="AH486">
            <v>0</v>
          </cell>
          <cell r="AJ486">
            <v>0</v>
          </cell>
        </row>
        <row r="487">
          <cell r="A487" t="str">
            <v>SCI ST DENIS TALANGE 0000BUDGET 2010</v>
          </cell>
          <cell r="B487" t="str">
            <v>SCI ST DENIS TALANGE 0000</v>
          </cell>
          <cell r="C487" t="str">
            <v>BUDGET 2010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D487">
            <v>0</v>
          </cell>
          <cell r="AE487">
            <v>0</v>
          </cell>
          <cell r="AG487">
            <v>0</v>
          </cell>
          <cell r="AH487">
            <v>0</v>
          </cell>
          <cell r="AJ487">
            <v>0</v>
          </cell>
        </row>
        <row r="488">
          <cell r="A488" t="str">
            <v>SCI ST DENIS TALANGE 0000BUDGET 2011</v>
          </cell>
          <cell r="B488" t="str">
            <v>SCI ST DENIS TALANGE 0000</v>
          </cell>
          <cell r="C488" t="str">
            <v>BUDGET 2011</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D488">
            <v>0</v>
          </cell>
          <cell r="AE488">
            <v>0</v>
          </cell>
          <cell r="AG488">
            <v>0</v>
          </cell>
          <cell r="AH488">
            <v>0</v>
          </cell>
          <cell r="AJ488">
            <v>0</v>
          </cell>
        </row>
        <row r="489">
          <cell r="A489" t="str">
            <v>SCI ST DENIS TALANGE 0000BUDGET 2012</v>
          </cell>
          <cell r="B489" t="str">
            <v>SCI ST DENIS TALANGE 0000</v>
          </cell>
          <cell r="C489" t="str">
            <v>BUDGET 2012</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D489">
            <v>0</v>
          </cell>
          <cell r="AE489">
            <v>0</v>
          </cell>
          <cell r="AG489">
            <v>0</v>
          </cell>
          <cell r="AH489">
            <v>0</v>
          </cell>
          <cell r="AJ489">
            <v>0</v>
          </cell>
        </row>
        <row r="490">
          <cell r="A490" t="str">
            <v>SCI ST DENIS TALANGE 0000BUDGET 2013</v>
          </cell>
          <cell r="B490" t="str">
            <v>SCI ST DENIS TALANGE 0000</v>
          </cell>
          <cell r="C490" t="str">
            <v>BUDGET 2013</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D490">
            <v>0</v>
          </cell>
          <cell r="AE490">
            <v>0</v>
          </cell>
          <cell r="AG490">
            <v>0</v>
          </cell>
          <cell r="AH490">
            <v>0</v>
          </cell>
          <cell r="AJ490">
            <v>0</v>
          </cell>
        </row>
        <row r="491">
          <cell r="A491" t="str">
            <v>SCI ST DENIS TALANGE 0000BUDGET 2014</v>
          </cell>
          <cell r="B491" t="str">
            <v>SCI ST DENIS TALANGE 0000</v>
          </cell>
          <cell r="C491" t="str">
            <v>BUDGET 2014</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D491">
            <v>0</v>
          </cell>
          <cell r="AE491">
            <v>0</v>
          </cell>
          <cell r="AG491">
            <v>0</v>
          </cell>
          <cell r="AH491">
            <v>0</v>
          </cell>
          <cell r="AJ491">
            <v>0</v>
          </cell>
        </row>
        <row r="492">
          <cell r="A492" t="str">
            <v>SCI ST DENIS TALANGE 0000BUDGET 2015</v>
          </cell>
          <cell r="B492" t="str">
            <v>SCI ST DENIS TALANGE 0000</v>
          </cell>
          <cell r="C492" t="str">
            <v>BUDGET 2015</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D492">
            <v>0</v>
          </cell>
          <cell r="AE492">
            <v>0</v>
          </cell>
          <cell r="AG492">
            <v>0</v>
          </cell>
          <cell r="AH492">
            <v>0</v>
          </cell>
          <cell r="AJ492">
            <v>0</v>
          </cell>
        </row>
        <row r="493">
          <cell r="A493" t="str">
            <v>SCI ST DENIS TALANGE 0000BUDGET 2016</v>
          </cell>
          <cell r="B493" t="str">
            <v>SCI ST DENIS TALANGE 0000</v>
          </cell>
          <cell r="C493" t="str">
            <v>BUDGET 2016</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D493">
            <v>0</v>
          </cell>
          <cell r="AE493">
            <v>0</v>
          </cell>
          <cell r="AG493">
            <v>0</v>
          </cell>
          <cell r="AH493">
            <v>0</v>
          </cell>
          <cell r="AJ493">
            <v>0</v>
          </cell>
        </row>
        <row r="494">
          <cell r="A494" t="str">
            <v>SCI ST DENIS TALANGE 0000BUDGET 2017</v>
          </cell>
          <cell r="B494" t="str">
            <v>SCI ST DENIS TALANGE 0000</v>
          </cell>
          <cell r="C494" t="str">
            <v>BUDGET 2017</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D494">
            <v>0</v>
          </cell>
          <cell r="AE494">
            <v>0</v>
          </cell>
          <cell r="AG494">
            <v>0</v>
          </cell>
          <cell r="AH494">
            <v>0</v>
          </cell>
          <cell r="AJ494">
            <v>0</v>
          </cell>
        </row>
        <row r="495">
          <cell r="A495" t="str">
            <v>SCI ST DENIS TALANGE ACTIF 267738717</v>
          </cell>
          <cell r="B495" t="str">
            <v>SCI ST DENIS TALANGE ACTIF 2677</v>
          </cell>
          <cell r="C495">
            <v>38717</v>
          </cell>
          <cell r="D495">
            <v>2632.7087999999999</v>
          </cell>
          <cell r="E495">
            <v>299.27996999999999</v>
          </cell>
          <cell r="F495">
            <v>1518.6507199999999</v>
          </cell>
          <cell r="G495">
            <v>480.54001</v>
          </cell>
          <cell r="H495">
            <v>-188.21260999999998</v>
          </cell>
          <cell r="I495">
            <v>0</v>
          </cell>
          <cell r="J495">
            <v>167.78382999999999</v>
          </cell>
          <cell r="K495">
            <v>0</v>
          </cell>
          <cell r="L495">
            <v>1221.46693</v>
          </cell>
          <cell r="M495">
            <v>42.09581</v>
          </cell>
          <cell r="N495">
            <v>264.75461999999999</v>
          </cell>
          <cell r="O495">
            <v>0</v>
          </cell>
          <cell r="P495">
            <v>0</v>
          </cell>
          <cell r="Q495">
            <v>0</v>
          </cell>
          <cell r="R495">
            <v>0</v>
          </cell>
          <cell r="S495">
            <v>7.8940799999999998</v>
          </cell>
          <cell r="T495">
            <v>0</v>
          </cell>
          <cell r="U495">
            <v>485.779</v>
          </cell>
          <cell r="V495">
            <v>25.428600000000003</v>
          </cell>
          <cell r="W495">
            <v>0</v>
          </cell>
          <cell r="X495">
            <v>0</v>
          </cell>
          <cell r="Y495">
            <v>989.85380000000009</v>
          </cell>
          <cell r="Z495">
            <v>141.23223000000002</v>
          </cell>
          <cell r="AA495">
            <v>100</v>
          </cell>
          <cell r="AB495">
            <v>134.64250000000001</v>
          </cell>
          <cell r="AD495">
            <v>0</v>
          </cell>
          <cell r="AE495">
            <v>0</v>
          </cell>
          <cell r="AG495">
            <v>1.0000000000000001E-5</v>
          </cell>
          <cell r="AH495">
            <v>1E-4</v>
          </cell>
          <cell r="AJ495">
            <v>0</v>
          </cell>
        </row>
        <row r="496">
          <cell r="A496" t="str">
            <v>SCI ST DENIS TALANGE ACTIF 267739082</v>
          </cell>
          <cell r="B496" t="str">
            <v>SCI ST DENIS TALANGE ACTIF 2677</v>
          </cell>
          <cell r="C496">
            <v>39082</v>
          </cell>
          <cell r="D496">
            <v>2686.8883100000003</v>
          </cell>
          <cell r="E496">
            <v>140.97102999999998</v>
          </cell>
          <cell r="F496">
            <v>1439.0055500000001</v>
          </cell>
          <cell r="G496">
            <v>445.26600000000002</v>
          </cell>
          <cell r="H496">
            <v>-27.71011</v>
          </cell>
          <cell r="I496">
            <v>0</v>
          </cell>
          <cell r="J496">
            <v>141.23223000000002</v>
          </cell>
          <cell r="K496">
            <v>0</v>
          </cell>
          <cell r="L496">
            <v>1240.0391100000002</v>
          </cell>
          <cell r="M496">
            <v>0</v>
          </cell>
          <cell r="N496">
            <v>337.27710999999999</v>
          </cell>
          <cell r="O496">
            <v>50.544739999999997</v>
          </cell>
          <cell r="P496">
            <v>0</v>
          </cell>
          <cell r="Q496">
            <v>0</v>
          </cell>
          <cell r="R496">
            <v>0</v>
          </cell>
          <cell r="S496">
            <v>5.9574999999999996</v>
          </cell>
          <cell r="T496">
            <v>0</v>
          </cell>
          <cell r="U496">
            <v>510.92599999999999</v>
          </cell>
          <cell r="V496">
            <v>25.4358</v>
          </cell>
          <cell r="W496">
            <v>0</v>
          </cell>
          <cell r="X496">
            <v>0</v>
          </cell>
          <cell r="Y496">
            <v>992.00973999999997</v>
          </cell>
          <cell r="Z496">
            <v>106.58247</v>
          </cell>
          <cell r="AA496">
            <v>19.600000000000001</v>
          </cell>
          <cell r="AB496">
            <v>210</v>
          </cell>
          <cell r="AD496">
            <v>0</v>
          </cell>
          <cell r="AE496">
            <v>0</v>
          </cell>
          <cell r="AG496">
            <v>0</v>
          </cell>
          <cell r="AH496">
            <v>1.0000000000000001E-5</v>
          </cell>
          <cell r="AJ496">
            <v>0</v>
          </cell>
        </row>
        <row r="497">
          <cell r="A497" t="str">
            <v>SCI ST DENIS TALANGE ACTIF 267739447</v>
          </cell>
          <cell r="B497" t="str">
            <v>SCI ST DENIS TALANGE ACTIF 2677</v>
          </cell>
          <cell r="C497">
            <v>39447</v>
          </cell>
          <cell r="D497">
            <v>2866.2180400000002</v>
          </cell>
          <cell r="E497">
            <v>765.05363</v>
          </cell>
          <cell r="F497">
            <v>1417.5421299999998</v>
          </cell>
          <cell r="G497">
            <v>18.993749999999999</v>
          </cell>
          <cell r="H497">
            <v>16.131139999999998</v>
          </cell>
          <cell r="I497">
            <v>0</v>
          </cell>
          <cell r="J497">
            <v>0</v>
          </cell>
          <cell r="K497">
            <v>0</v>
          </cell>
          <cell r="L497">
            <v>943.31699000000003</v>
          </cell>
          <cell r="M497">
            <v>0</v>
          </cell>
          <cell r="N497">
            <v>266.93271999999996</v>
          </cell>
          <cell r="O497">
            <v>16.753769999999999</v>
          </cell>
          <cell r="P497">
            <v>0</v>
          </cell>
          <cell r="Q497">
            <v>0</v>
          </cell>
          <cell r="R497">
            <v>0</v>
          </cell>
          <cell r="S497">
            <v>10.92559</v>
          </cell>
          <cell r="T497">
            <v>0</v>
          </cell>
          <cell r="U497">
            <v>1.3983481039758771E-14</v>
          </cell>
          <cell r="V497">
            <v>25.4358</v>
          </cell>
          <cell r="W497">
            <v>0</v>
          </cell>
          <cell r="X497">
            <v>0</v>
          </cell>
          <cell r="Y497">
            <v>990.93177000000003</v>
          </cell>
          <cell r="Z497">
            <v>0</v>
          </cell>
          <cell r="AA497">
            <v>120</v>
          </cell>
          <cell r="AB497">
            <v>99.05</v>
          </cell>
          <cell r="AD497">
            <v>58.5</v>
          </cell>
          <cell r="AE497">
            <v>0</v>
          </cell>
          <cell r="AG497">
            <v>0</v>
          </cell>
          <cell r="AH497">
            <v>0</v>
          </cell>
          <cell r="AJ497">
            <v>0</v>
          </cell>
        </row>
        <row r="498">
          <cell r="A498" t="str">
            <v>SCI ST DENIS TALANGE ACTIF 2677BUDGET 2007</v>
          </cell>
          <cell r="B498" t="str">
            <v>SCI ST DENIS TALANGE ACTIF 2677</v>
          </cell>
          <cell r="C498" t="str">
            <v>BUDGET 2007</v>
          </cell>
          <cell r="D498">
            <v>2865.6280000000002</v>
          </cell>
          <cell r="E498">
            <v>0</v>
          </cell>
          <cell r="F498">
            <v>1440.277</v>
          </cell>
          <cell r="G498">
            <v>522</v>
          </cell>
          <cell r="H498">
            <v>0</v>
          </cell>
          <cell r="I498">
            <v>0</v>
          </cell>
          <cell r="J498">
            <v>0</v>
          </cell>
          <cell r="K498">
            <v>0</v>
          </cell>
          <cell r="L498">
            <v>1357.2529999999999</v>
          </cell>
          <cell r="M498">
            <v>13.5</v>
          </cell>
          <cell r="N498">
            <v>280</v>
          </cell>
          <cell r="O498">
            <v>0</v>
          </cell>
          <cell r="P498">
            <v>0</v>
          </cell>
          <cell r="Q498">
            <v>0</v>
          </cell>
          <cell r="R498">
            <v>0</v>
          </cell>
          <cell r="S498">
            <v>5</v>
          </cell>
          <cell r="T498">
            <v>0</v>
          </cell>
          <cell r="U498">
            <v>463.5</v>
          </cell>
          <cell r="V498">
            <v>63.6</v>
          </cell>
          <cell r="W498">
            <v>0</v>
          </cell>
          <cell r="X498">
            <v>0</v>
          </cell>
          <cell r="Y498">
            <v>1161.1709170000001</v>
          </cell>
          <cell r="Z498">
            <v>0</v>
          </cell>
          <cell r="AA498">
            <v>0</v>
          </cell>
          <cell r="AB498">
            <v>0</v>
          </cell>
          <cell r="AD498">
            <v>0</v>
          </cell>
          <cell r="AE498">
            <v>0</v>
          </cell>
          <cell r="AG498">
            <v>0</v>
          </cell>
          <cell r="AH498">
            <v>0</v>
          </cell>
          <cell r="AJ498">
            <v>0</v>
          </cell>
        </row>
        <row r="499">
          <cell r="A499" t="str">
            <v>SCI ST DENIS TALANGE ACTIF 2677BUDGET 2008</v>
          </cell>
          <cell r="B499" t="str">
            <v>SCI ST DENIS TALANGE ACTIF 2677</v>
          </cell>
          <cell r="C499" t="str">
            <v>BUDGET 2008</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D499">
            <v>0</v>
          </cell>
          <cell r="AE499">
            <v>0</v>
          </cell>
          <cell r="AG499">
            <v>0</v>
          </cell>
          <cell r="AH499">
            <v>0</v>
          </cell>
          <cell r="AJ499">
            <v>0</v>
          </cell>
        </row>
        <row r="500">
          <cell r="A500" t="str">
            <v>SCI ST DENIS TALANGE ACTIF 2677BUDGET 2009</v>
          </cell>
          <cell r="B500" t="str">
            <v>SCI ST DENIS TALANGE ACTIF 2677</v>
          </cell>
          <cell r="C500" t="str">
            <v>BUDGET 2009</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D500">
            <v>0</v>
          </cell>
          <cell r="AE500">
            <v>0</v>
          </cell>
          <cell r="AG500">
            <v>0</v>
          </cell>
          <cell r="AH500">
            <v>0</v>
          </cell>
          <cell r="AJ500">
            <v>0</v>
          </cell>
        </row>
        <row r="501">
          <cell r="A501" t="str">
            <v>SCI ST DENIS TALANGE ACTIF 2677BUDGET 2010</v>
          </cell>
          <cell r="B501" t="str">
            <v>SCI ST DENIS TALANGE ACTIF 2677</v>
          </cell>
          <cell r="C501" t="str">
            <v>BUDGET 2010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D501">
            <v>0</v>
          </cell>
          <cell r="AE501">
            <v>0</v>
          </cell>
          <cell r="AG501">
            <v>0</v>
          </cell>
          <cell r="AH501">
            <v>0</v>
          </cell>
          <cell r="AJ501">
            <v>0</v>
          </cell>
        </row>
        <row r="502">
          <cell r="A502" t="str">
            <v>SCI ST DENIS TALANGE ACTIF 2677BUDGET 2011</v>
          </cell>
          <cell r="B502" t="str">
            <v>SCI ST DENIS TALANGE ACTIF 2677</v>
          </cell>
          <cell r="C502" t="str">
            <v>BUDGET 2011</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D502">
            <v>0</v>
          </cell>
          <cell r="AE502">
            <v>0</v>
          </cell>
          <cell r="AG502">
            <v>0</v>
          </cell>
          <cell r="AH502">
            <v>0</v>
          </cell>
          <cell r="AJ502">
            <v>0</v>
          </cell>
        </row>
        <row r="503">
          <cell r="A503" t="str">
            <v>SCI ST DENIS TALANGE ACTIF 2677BUDGET 2012</v>
          </cell>
          <cell r="B503" t="str">
            <v>SCI ST DENIS TALANGE ACTIF 2677</v>
          </cell>
          <cell r="C503" t="str">
            <v>BUDGET 2012</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D503">
            <v>0</v>
          </cell>
          <cell r="AE503">
            <v>0</v>
          </cell>
          <cell r="AG503">
            <v>0</v>
          </cell>
          <cell r="AH503">
            <v>0</v>
          </cell>
          <cell r="AJ503">
            <v>0</v>
          </cell>
        </row>
        <row r="504">
          <cell r="A504" t="str">
            <v>SCI ST DENIS TALANGE ACTIF 2677BUDGET 2013</v>
          </cell>
          <cell r="B504" t="str">
            <v>SCI ST DENIS TALANGE ACTIF 2677</v>
          </cell>
          <cell r="C504" t="str">
            <v>BUDGET 2013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D504">
            <v>0</v>
          </cell>
          <cell r="AE504">
            <v>0</v>
          </cell>
          <cell r="AG504">
            <v>0</v>
          </cell>
          <cell r="AH504">
            <v>0</v>
          </cell>
          <cell r="AJ504">
            <v>0</v>
          </cell>
        </row>
        <row r="505">
          <cell r="A505" t="str">
            <v>SCI ST DENIS TALANGE ACTIF 2677BUDGET 2014</v>
          </cell>
          <cell r="B505" t="str">
            <v>SCI ST DENIS TALANGE ACTIF 2677</v>
          </cell>
          <cell r="C505" t="str">
            <v>BUDGET 2014</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D505">
            <v>0</v>
          </cell>
          <cell r="AE505">
            <v>0</v>
          </cell>
          <cell r="AG505">
            <v>0</v>
          </cell>
          <cell r="AH505">
            <v>0</v>
          </cell>
          <cell r="AJ505">
            <v>0</v>
          </cell>
        </row>
        <row r="506">
          <cell r="A506" t="str">
            <v>SCI ST DENIS TALANGE ACTIF 2677BUDGET 2015</v>
          </cell>
          <cell r="B506" t="str">
            <v>SCI ST DENIS TALANGE ACTIF 2677</v>
          </cell>
          <cell r="C506" t="str">
            <v>BUDGET 2015</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D506">
            <v>0</v>
          </cell>
          <cell r="AE506">
            <v>0</v>
          </cell>
          <cell r="AG506">
            <v>0</v>
          </cell>
          <cell r="AH506">
            <v>0</v>
          </cell>
          <cell r="AJ506">
            <v>0</v>
          </cell>
        </row>
        <row r="507">
          <cell r="A507" t="str">
            <v>SCI ST DENIS TALANGE ACTIF 2677BUDGET 2016</v>
          </cell>
          <cell r="B507" t="str">
            <v>SCI ST DENIS TALANGE ACTIF 2677</v>
          </cell>
          <cell r="C507" t="str">
            <v>BUDGET 2016</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D507">
            <v>0</v>
          </cell>
          <cell r="AE507">
            <v>0</v>
          </cell>
          <cell r="AG507">
            <v>0</v>
          </cell>
          <cell r="AH507">
            <v>0</v>
          </cell>
          <cell r="AJ507">
            <v>0</v>
          </cell>
        </row>
        <row r="508">
          <cell r="A508" t="str">
            <v>SCI ST DENIS TALANGE ACTIF 2677BUDGET 2017</v>
          </cell>
          <cell r="B508" t="str">
            <v>SCI ST DENIS TALANGE ACTIF 2677</v>
          </cell>
          <cell r="C508" t="str">
            <v>BUDGET 2017</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D508">
            <v>0</v>
          </cell>
          <cell r="AE508">
            <v>0</v>
          </cell>
          <cell r="AG508">
            <v>0</v>
          </cell>
          <cell r="AH508">
            <v>0</v>
          </cell>
          <cell r="AJ508">
            <v>0</v>
          </cell>
        </row>
        <row r="509">
          <cell r="A509" t="str">
            <v>SCI ST DENIS TALANGE ACTIF 267838717</v>
          </cell>
          <cell r="B509" t="str">
            <v>SCI ST DENIS TALANGE ACTIF 2678</v>
          </cell>
          <cell r="C509">
            <v>38717</v>
          </cell>
          <cell r="D509">
            <v>3465.2375400000001</v>
          </cell>
          <cell r="E509">
            <v>415.92597999999998</v>
          </cell>
          <cell r="F509">
            <v>1313.87519</v>
          </cell>
          <cell r="G509">
            <v>125.84008</v>
          </cell>
          <cell r="H509">
            <v>58.342339999999993</v>
          </cell>
          <cell r="I509">
            <v>0</v>
          </cell>
          <cell r="J509">
            <v>72.407020000000003</v>
          </cell>
          <cell r="K509">
            <v>0</v>
          </cell>
          <cell r="L509">
            <v>1407.2930799999999</v>
          </cell>
          <cell r="M509">
            <v>39.1633</v>
          </cell>
          <cell r="N509">
            <v>143.69557</v>
          </cell>
          <cell r="O509">
            <v>0</v>
          </cell>
          <cell r="P509">
            <v>0</v>
          </cell>
          <cell r="Q509">
            <v>0</v>
          </cell>
          <cell r="R509">
            <v>0</v>
          </cell>
          <cell r="S509">
            <v>10.471270000000001</v>
          </cell>
          <cell r="T509">
            <v>8.4228500000000004</v>
          </cell>
          <cell r="U509">
            <v>133.32300000000001</v>
          </cell>
          <cell r="V509">
            <v>0</v>
          </cell>
          <cell r="W509">
            <v>0</v>
          </cell>
          <cell r="X509">
            <v>0</v>
          </cell>
          <cell r="Y509">
            <v>1418.1380800000002</v>
          </cell>
          <cell r="Z509">
            <v>167.77176</v>
          </cell>
          <cell r="AA509">
            <v>0</v>
          </cell>
          <cell r="AB509">
            <v>0</v>
          </cell>
          <cell r="AD509">
            <v>0</v>
          </cell>
          <cell r="AE509">
            <v>0</v>
          </cell>
          <cell r="AG509">
            <v>0</v>
          </cell>
          <cell r="AH509">
            <v>0</v>
          </cell>
          <cell r="AJ509">
            <v>0</v>
          </cell>
        </row>
        <row r="510">
          <cell r="A510" t="str">
            <v>SCI ST DENIS TALANGE ACTIF 267839082</v>
          </cell>
          <cell r="B510" t="str">
            <v>SCI ST DENIS TALANGE ACTIF 2678</v>
          </cell>
          <cell r="C510">
            <v>39082</v>
          </cell>
          <cell r="D510">
            <v>3513.8376000000003</v>
          </cell>
          <cell r="E510">
            <v>24.751999999999999</v>
          </cell>
          <cell r="F510">
            <v>1345.6318799999999</v>
          </cell>
          <cell r="G510">
            <v>120.64501999999999</v>
          </cell>
          <cell r="H510">
            <v>99.166839999999993</v>
          </cell>
          <cell r="I510">
            <v>0</v>
          </cell>
          <cell r="J510">
            <v>154.77176</v>
          </cell>
          <cell r="K510">
            <v>0</v>
          </cell>
          <cell r="L510">
            <v>1407.6460199999997</v>
          </cell>
          <cell r="M510">
            <v>0</v>
          </cell>
          <cell r="N510">
            <v>97.947999999999993</v>
          </cell>
          <cell r="O510">
            <v>65.780299999999997</v>
          </cell>
          <cell r="P510">
            <v>0</v>
          </cell>
          <cell r="Q510">
            <v>0</v>
          </cell>
          <cell r="R510">
            <v>0</v>
          </cell>
          <cell r="S510">
            <v>8.5329300000000003</v>
          </cell>
          <cell r="T510">
            <v>0</v>
          </cell>
          <cell r="U510">
            <v>141.01599999999999</v>
          </cell>
          <cell r="V510">
            <v>0</v>
          </cell>
          <cell r="W510">
            <v>0</v>
          </cell>
          <cell r="X510">
            <v>0</v>
          </cell>
          <cell r="Y510">
            <v>1421.9106800000002</v>
          </cell>
          <cell r="Z510">
            <v>127.20298</v>
          </cell>
          <cell r="AA510">
            <v>0</v>
          </cell>
          <cell r="AB510">
            <v>0</v>
          </cell>
          <cell r="AD510">
            <v>0</v>
          </cell>
          <cell r="AE510">
            <v>0</v>
          </cell>
          <cell r="AG510">
            <v>4.4999999999999999E-4</v>
          </cell>
          <cell r="AH510">
            <v>0</v>
          </cell>
          <cell r="AJ510">
            <v>0</v>
          </cell>
        </row>
        <row r="511">
          <cell r="A511" t="str">
            <v>SCI ST DENIS TALANGE ACTIF 267839447</v>
          </cell>
          <cell r="B511" t="str">
            <v>SCI ST DENIS TALANGE ACTIF 2678</v>
          </cell>
          <cell r="C511">
            <v>39447</v>
          </cell>
          <cell r="D511">
            <v>3638.6472200000003</v>
          </cell>
          <cell r="E511">
            <v>255.96854000000005</v>
          </cell>
          <cell r="F511">
            <v>1357.5119</v>
          </cell>
          <cell r="G511">
            <v>146.18141</v>
          </cell>
          <cell r="H511">
            <v>0.42222999999999999</v>
          </cell>
          <cell r="I511">
            <v>0</v>
          </cell>
          <cell r="J511">
            <v>0</v>
          </cell>
          <cell r="K511">
            <v>0</v>
          </cell>
          <cell r="L511">
            <v>1717.5350900000001</v>
          </cell>
          <cell r="M511">
            <v>0</v>
          </cell>
          <cell r="N511">
            <v>89.9559</v>
          </cell>
          <cell r="O511">
            <v>21.968040000000002</v>
          </cell>
          <cell r="P511">
            <v>0</v>
          </cell>
          <cell r="Q511">
            <v>0</v>
          </cell>
          <cell r="R511">
            <v>0</v>
          </cell>
          <cell r="S511">
            <v>7.1521000000000008</v>
          </cell>
          <cell r="T511">
            <v>2.2598699999999998</v>
          </cell>
          <cell r="U511">
            <v>671.52200000000005</v>
          </cell>
          <cell r="V511">
            <v>0</v>
          </cell>
          <cell r="W511">
            <v>0</v>
          </cell>
          <cell r="X511">
            <v>0</v>
          </cell>
          <cell r="Y511">
            <v>1421.9106800000002</v>
          </cell>
          <cell r="Z511">
            <v>0</v>
          </cell>
          <cell r="AA511">
            <v>168.70417999999998</v>
          </cell>
          <cell r="AB511">
            <v>0</v>
          </cell>
          <cell r="AD511">
            <v>0</v>
          </cell>
          <cell r="AE511">
            <v>0</v>
          </cell>
          <cell r="AG511">
            <v>0</v>
          </cell>
          <cell r="AH511">
            <v>0</v>
          </cell>
          <cell r="AJ511">
            <v>0</v>
          </cell>
        </row>
        <row r="512">
          <cell r="A512" t="str">
            <v>SCI ST DENIS TALANGE ACTIF 2678BUDGET 2007</v>
          </cell>
          <cell r="B512" t="str">
            <v>SCI ST DENIS TALANGE ACTIF 2678</v>
          </cell>
          <cell r="C512" t="str">
            <v>BUDGET 2007</v>
          </cell>
          <cell r="D512">
            <v>3738.8330000000001</v>
          </cell>
          <cell r="E512">
            <v>0</v>
          </cell>
          <cell r="F512">
            <v>1369.5</v>
          </cell>
          <cell r="G512">
            <v>137</v>
          </cell>
          <cell r="H512">
            <v>0</v>
          </cell>
          <cell r="I512">
            <v>0</v>
          </cell>
          <cell r="J512">
            <v>0</v>
          </cell>
          <cell r="K512">
            <v>-16.328810000000001</v>
          </cell>
          <cell r="L512">
            <v>1047</v>
          </cell>
          <cell r="M512">
            <v>12.5</v>
          </cell>
          <cell r="N512">
            <v>400</v>
          </cell>
          <cell r="O512">
            <v>0</v>
          </cell>
          <cell r="P512">
            <v>0</v>
          </cell>
          <cell r="Q512">
            <v>0</v>
          </cell>
          <cell r="R512">
            <v>0</v>
          </cell>
          <cell r="S512">
            <v>5</v>
          </cell>
          <cell r="T512">
            <v>0</v>
          </cell>
          <cell r="U512">
            <v>145</v>
          </cell>
          <cell r="V512">
            <v>0</v>
          </cell>
          <cell r="W512">
            <v>0</v>
          </cell>
          <cell r="X512">
            <v>0</v>
          </cell>
          <cell r="Y512">
            <v>1418.1380800000002</v>
          </cell>
          <cell r="Z512">
            <v>0</v>
          </cell>
          <cell r="AA512">
            <v>0</v>
          </cell>
          <cell r="AB512">
            <v>0</v>
          </cell>
          <cell r="AD512">
            <v>0</v>
          </cell>
          <cell r="AE512">
            <v>0</v>
          </cell>
          <cell r="AG512">
            <v>0</v>
          </cell>
          <cell r="AH512">
            <v>0</v>
          </cell>
          <cell r="AJ512">
            <v>0</v>
          </cell>
        </row>
        <row r="513">
          <cell r="A513" t="str">
            <v>SCI ST DENIS TALANGE ACTIF 2678BUDGET 2008</v>
          </cell>
          <cell r="B513" t="str">
            <v>SCI ST DENIS TALANGE ACTIF 2678</v>
          </cell>
          <cell r="C513" t="str">
            <v>BUDGET 2008</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D513">
            <v>0</v>
          </cell>
          <cell r="AE513">
            <v>0</v>
          </cell>
          <cell r="AG513">
            <v>0</v>
          </cell>
          <cell r="AH513">
            <v>0</v>
          </cell>
          <cell r="AJ513">
            <v>0</v>
          </cell>
        </row>
        <row r="514">
          <cell r="A514" t="str">
            <v>SCI ST DENIS TALANGE ACTIF 2678BUDGET 2009</v>
          </cell>
          <cell r="B514" t="str">
            <v>SCI ST DENIS TALANGE ACTIF 2678</v>
          </cell>
          <cell r="C514" t="str">
            <v>BUDGET 2009</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D514">
            <v>0</v>
          </cell>
          <cell r="AE514">
            <v>0</v>
          </cell>
          <cell r="AG514">
            <v>0</v>
          </cell>
          <cell r="AH514">
            <v>0</v>
          </cell>
          <cell r="AJ514">
            <v>0</v>
          </cell>
        </row>
        <row r="515">
          <cell r="A515" t="str">
            <v>SCI ST DENIS TALANGE ACTIF 2678BUDGET 2010</v>
          </cell>
          <cell r="B515" t="str">
            <v>SCI ST DENIS TALANGE ACTIF 2678</v>
          </cell>
          <cell r="C515" t="str">
            <v>BUDGET 2010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D515">
            <v>0</v>
          </cell>
          <cell r="AE515">
            <v>0</v>
          </cell>
          <cell r="AG515">
            <v>0</v>
          </cell>
          <cell r="AH515">
            <v>0</v>
          </cell>
          <cell r="AJ515">
            <v>0</v>
          </cell>
        </row>
        <row r="516">
          <cell r="A516" t="str">
            <v>SCI ST DENIS TALANGE ACTIF 2678BUDGET 2011</v>
          </cell>
          <cell r="B516" t="str">
            <v>SCI ST DENIS TALANGE ACTIF 2678</v>
          </cell>
          <cell r="C516" t="str">
            <v>BUDGET 2011</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D516">
            <v>0</v>
          </cell>
          <cell r="AE516">
            <v>0</v>
          </cell>
          <cell r="AG516">
            <v>0</v>
          </cell>
          <cell r="AH516">
            <v>0</v>
          </cell>
          <cell r="AJ516">
            <v>0</v>
          </cell>
        </row>
        <row r="517">
          <cell r="A517" t="str">
            <v>SCI ST DENIS TALANGE ACTIF 2678BUDGET 2012</v>
          </cell>
          <cell r="B517" t="str">
            <v>SCI ST DENIS TALANGE ACTIF 2678</v>
          </cell>
          <cell r="C517" t="str">
            <v>BUDGET 2012</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D517">
            <v>0</v>
          </cell>
          <cell r="AE517">
            <v>0</v>
          </cell>
          <cell r="AG517">
            <v>0</v>
          </cell>
          <cell r="AH517">
            <v>0</v>
          </cell>
          <cell r="AJ517">
            <v>0</v>
          </cell>
        </row>
        <row r="518">
          <cell r="A518" t="str">
            <v>SCI ST DENIS TALANGE ACTIF 2678BUDGET 2013</v>
          </cell>
          <cell r="B518" t="str">
            <v>SCI ST DENIS TALANGE ACTIF 2678</v>
          </cell>
          <cell r="C518" t="str">
            <v>BUDGET 2013</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D518">
            <v>0</v>
          </cell>
          <cell r="AE518">
            <v>0</v>
          </cell>
          <cell r="AG518">
            <v>0</v>
          </cell>
          <cell r="AH518">
            <v>0</v>
          </cell>
          <cell r="AJ518">
            <v>0</v>
          </cell>
        </row>
        <row r="519">
          <cell r="A519" t="str">
            <v>SCI ST DENIS TALANGE ACTIF 2678BUDGET 2014</v>
          </cell>
          <cell r="B519" t="str">
            <v>SCI ST DENIS TALANGE ACTIF 2678</v>
          </cell>
          <cell r="C519" t="str">
            <v>BUDGET 2014</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D519">
            <v>0</v>
          </cell>
          <cell r="AE519">
            <v>0</v>
          </cell>
          <cell r="AG519">
            <v>0</v>
          </cell>
          <cell r="AH519">
            <v>0</v>
          </cell>
          <cell r="AJ519">
            <v>0</v>
          </cell>
        </row>
        <row r="520">
          <cell r="A520" t="str">
            <v>SCI ST DENIS TALANGE ACTIF 2678BUDGET 2015</v>
          </cell>
          <cell r="B520" t="str">
            <v>SCI ST DENIS TALANGE ACTIF 2678</v>
          </cell>
          <cell r="C520" t="str">
            <v>BUDGET 2015</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D520">
            <v>0</v>
          </cell>
          <cell r="AE520">
            <v>0</v>
          </cell>
          <cell r="AG520">
            <v>0</v>
          </cell>
          <cell r="AH520">
            <v>0</v>
          </cell>
          <cell r="AJ520">
            <v>0</v>
          </cell>
        </row>
        <row r="521">
          <cell r="A521" t="str">
            <v>SCI ST DENIS TALANGE ACTIF 2678BUDGET 2016</v>
          </cell>
          <cell r="B521" t="str">
            <v>SCI ST DENIS TALANGE ACTIF 2678</v>
          </cell>
          <cell r="C521" t="str">
            <v>BUDGET 2016</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D521">
            <v>0</v>
          </cell>
          <cell r="AE521">
            <v>0</v>
          </cell>
          <cell r="AG521">
            <v>0</v>
          </cell>
          <cell r="AH521">
            <v>0</v>
          </cell>
          <cell r="AJ521">
            <v>0</v>
          </cell>
        </row>
        <row r="522">
          <cell r="A522" t="str">
            <v>SCI ST DENIS TALANGE ACTIF 2678BUDGET 2017</v>
          </cell>
          <cell r="B522" t="str">
            <v>SCI ST DENIS TALANGE ACTIF 2678</v>
          </cell>
          <cell r="C522" t="str">
            <v>BUDGET 2017</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D522">
            <v>0</v>
          </cell>
          <cell r="AE522">
            <v>0</v>
          </cell>
          <cell r="AG522">
            <v>0</v>
          </cell>
          <cell r="AH522">
            <v>0</v>
          </cell>
          <cell r="AJ522">
            <v>0</v>
          </cell>
        </row>
        <row r="523">
          <cell r="A523" t="str">
            <v>SCI ST DENIS TALANGE ACTIF 282538717</v>
          </cell>
          <cell r="B523" t="str">
            <v>SCI ST DENIS TALANGE ACTIF 2825</v>
          </cell>
          <cell r="C523">
            <v>38717</v>
          </cell>
          <cell r="D523">
            <v>1311.0074199999999</v>
          </cell>
          <cell r="E523">
            <v>176.95735000000002</v>
          </cell>
          <cell r="F523">
            <v>829.52099999999996</v>
          </cell>
          <cell r="G523">
            <v>101.6495</v>
          </cell>
          <cell r="H523">
            <v>22.865919999999999</v>
          </cell>
          <cell r="I523">
            <v>0</v>
          </cell>
          <cell r="J523">
            <v>46.390320000000003</v>
          </cell>
          <cell r="K523">
            <v>0</v>
          </cell>
          <cell r="L523">
            <v>783.86383999999987</v>
          </cell>
          <cell r="M523">
            <v>0</v>
          </cell>
          <cell r="N523">
            <v>29.697599999999998</v>
          </cell>
          <cell r="O523">
            <v>0</v>
          </cell>
          <cell r="P523">
            <v>0</v>
          </cell>
          <cell r="Q523">
            <v>0</v>
          </cell>
          <cell r="R523">
            <v>0</v>
          </cell>
          <cell r="S523">
            <v>23.397690000000001</v>
          </cell>
          <cell r="T523">
            <v>0</v>
          </cell>
          <cell r="U523">
            <v>101.6495</v>
          </cell>
          <cell r="V523">
            <v>0</v>
          </cell>
          <cell r="W523">
            <v>1.196</v>
          </cell>
          <cell r="X523">
            <v>0</v>
          </cell>
          <cell r="Y523">
            <v>487.43738000000002</v>
          </cell>
          <cell r="Z523">
            <v>56.179029999999997</v>
          </cell>
          <cell r="AA523">
            <v>40</v>
          </cell>
          <cell r="AB523">
            <v>89.438999999999993</v>
          </cell>
          <cell r="AD523">
            <v>0</v>
          </cell>
          <cell r="AE523">
            <v>392.42881</v>
          </cell>
          <cell r="AG523">
            <v>3.1E-4</v>
          </cell>
          <cell r="AH523">
            <v>0</v>
          </cell>
          <cell r="AJ523">
            <v>0</v>
          </cell>
        </row>
        <row r="524">
          <cell r="A524" t="str">
            <v>SCI ST DENIS TALANGE ACTIF 282539082</v>
          </cell>
          <cell r="B524" t="str">
            <v>SCI ST DENIS TALANGE ACTIF 2825</v>
          </cell>
          <cell r="C524">
            <v>39082</v>
          </cell>
          <cell r="D524">
            <v>1350.5815</v>
          </cell>
          <cell r="E524">
            <v>115.24747000000001</v>
          </cell>
          <cell r="F524">
            <v>767.69056</v>
          </cell>
          <cell r="G524">
            <v>-101.6495</v>
          </cell>
          <cell r="H524">
            <v>50.623110000000004</v>
          </cell>
          <cell r="I524">
            <v>0</v>
          </cell>
          <cell r="J524">
            <v>56.179029999999997</v>
          </cell>
          <cell r="K524">
            <v>0</v>
          </cell>
          <cell r="L524">
            <v>759.55420000000004</v>
          </cell>
          <cell r="M524">
            <v>0</v>
          </cell>
          <cell r="N524">
            <v>30.87332</v>
          </cell>
          <cell r="O524">
            <v>25.370819999999998</v>
          </cell>
          <cell r="P524">
            <v>0</v>
          </cell>
          <cell r="Q524">
            <v>0</v>
          </cell>
          <cell r="R524">
            <v>0</v>
          </cell>
          <cell r="S524">
            <v>1.41309</v>
          </cell>
          <cell r="T524">
            <v>0</v>
          </cell>
          <cell r="U524">
            <v>-101.6495</v>
          </cell>
          <cell r="V524">
            <v>0</v>
          </cell>
          <cell r="W524">
            <v>-1.196</v>
          </cell>
          <cell r="X524">
            <v>0</v>
          </cell>
          <cell r="Y524">
            <v>487.43738000000002</v>
          </cell>
          <cell r="Z524">
            <v>42.472239999999999</v>
          </cell>
          <cell r="AA524">
            <v>50</v>
          </cell>
          <cell r="AB524">
            <v>16.8</v>
          </cell>
          <cell r="AD524">
            <v>0</v>
          </cell>
          <cell r="AE524">
            <v>0</v>
          </cell>
          <cell r="AG524">
            <v>0</v>
          </cell>
          <cell r="AH524">
            <v>0</v>
          </cell>
          <cell r="AJ524">
            <v>0</v>
          </cell>
        </row>
        <row r="525">
          <cell r="A525" t="str">
            <v>SCI ST DENIS TALANGE ACTIF 282539447</v>
          </cell>
          <cell r="B525" t="str">
            <v>SCI ST DENIS TALANGE ACTIF 2825</v>
          </cell>
          <cell r="C525">
            <v>39447</v>
          </cell>
          <cell r="D525">
            <v>1460.0568799999999</v>
          </cell>
          <cell r="E525">
            <v>124.68983999999999</v>
          </cell>
          <cell r="F525">
            <v>771.11226999999997</v>
          </cell>
          <cell r="G525">
            <v>0</v>
          </cell>
          <cell r="H525">
            <v>6.1569799999999999</v>
          </cell>
          <cell r="I525">
            <v>0</v>
          </cell>
          <cell r="J525">
            <v>0</v>
          </cell>
          <cell r="K525">
            <v>0</v>
          </cell>
          <cell r="L525">
            <v>594.15124000000003</v>
          </cell>
          <cell r="M525">
            <v>0</v>
          </cell>
          <cell r="N525">
            <v>270.09388999999999</v>
          </cell>
          <cell r="O525">
            <v>8.4369099999999992</v>
          </cell>
          <cell r="P525">
            <v>0</v>
          </cell>
          <cell r="Q525">
            <v>0</v>
          </cell>
          <cell r="R525">
            <v>0</v>
          </cell>
          <cell r="S525">
            <v>6.0549999999999997</v>
          </cell>
          <cell r="T525">
            <v>0</v>
          </cell>
          <cell r="U525">
            <v>0</v>
          </cell>
          <cell r="V525">
            <v>0</v>
          </cell>
          <cell r="W525">
            <v>0</v>
          </cell>
          <cell r="X525">
            <v>0</v>
          </cell>
          <cell r="Y525">
            <v>487.43738000000002</v>
          </cell>
          <cell r="Z525">
            <v>0</v>
          </cell>
          <cell r="AA525">
            <v>25</v>
          </cell>
          <cell r="AB525">
            <v>-20.045000000000002</v>
          </cell>
          <cell r="AD525">
            <v>0</v>
          </cell>
          <cell r="AE525">
            <v>0</v>
          </cell>
          <cell r="AG525">
            <v>0</v>
          </cell>
          <cell r="AH525">
            <v>0</v>
          </cell>
          <cell r="AJ525">
            <v>0</v>
          </cell>
        </row>
        <row r="526">
          <cell r="A526" t="str">
            <v>SCI ST DENIS TALANGE ACTIF 2825BUDGET 2007</v>
          </cell>
          <cell r="B526" t="str">
            <v>SCI ST DENIS TALANGE ACTIF 2825</v>
          </cell>
          <cell r="C526" t="str">
            <v>BUDGET 2007</v>
          </cell>
          <cell r="D526">
            <v>1354.4062859000001</v>
          </cell>
          <cell r="E526">
            <v>100</v>
          </cell>
          <cell r="F526">
            <v>567.65113465000002</v>
          </cell>
          <cell r="G526">
            <v>122.0545</v>
          </cell>
          <cell r="H526">
            <v>0</v>
          </cell>
          <cell r="I526">
            <v>0</v>
          </cell>
          <cell r="J526">
            <v>0</v>
          </cell>
          <cell r="K526">
            <v>0</v>
          </cell>
          <cell r="L526">
            <v>508.36257000000001</v>
          </cell>
          <cell r="M526">
            <v>4.7074999999999996</v>
          </cell>
          <cell r="N526">
            <v>205.37649999999999</v>
          </cell>
          <cell r="O526">
            <v>0</v>
          </cell>
          <cell r="P526">
            <v>0</v>
          </cell>
          <cell r="Q526">
            <v>0</v>
          </cell>
          <cell r="R526">
            <v>0</v>
          </cell>
          <cell r="S526">
            <v>4</v>
          </cell>
          <cell r="T526">
            <v>0</v>
          </cell>
          <cell r="U526">
            <v>108.6395</v>
          </cell>
          <cell r="V526">
            <v>13.414999999999999</v>
          </cell>
          <cell r="W526">
            <v>0</v>
          </cell>
          <cell r="X526">
            <v>0</v>
          </cell>
          <cell r="Y526">
            <v>487.43738000000002</v>
          </cell>
          <cell r="Z526">
            <v>0</v>
          </cell>
          <cell r="AA526">
            <v>0</v>
          </cell>
          <cell r="AB526">
            <v>0</v>
          </cell>
          <cell r="AD526">
            <v>0</v>
          </cell>
          <cell r="AE526">
            <v>0</v>
          </cell>
          <cell r="AG526">
            <v>0</v>
          </cell>
          <cell r="AH526">
            <v>0</v>
          </cell>
          <cell r="AJ526">
            <v>0</v>
          </cell>
        </row>
        <row r="527">
          <cell r="A527" t="str">
            <v>SCI ST DENIS TALANGE ACTIF 2825BUDGET 2008</v>
          </cell>
          <cell r="B527" t="str">
            <v>SCI ST DENIS TALANGE ACTIF 2825</v>
          </cell>
          <cell r="C527" t="str">
            <v>BUDGET 2008</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D527">
            <v>0</v>
          </cell>
          <cell r="AE527">
            <v>0</v>
          </cell>
          <cell r="AG527">
            <v>0</v>
          </cell>
          <cell r="AH527">
            <v>0</v>
          </cell>
          <cell r="AJ527">
            <v>0</v>
          </cell>
        </row>
        <row r="528">
          <cell r="A528" t="str">
            <v>SCI ST DENIS TALANGE ACTIF 2825BUDGET 2009</v>
          </cell>
          <cell r="B528" t="str">
            <v>SCI ST DENIS TALANGE ACTIF 2825</v>
          </cell>
          <cell r="C528" t="str">
            <v>BUDGET 2009</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D528">
            <v>0</v>
          </cell>
          <cell r="AE528">
            <v>0</v>
          </cell>
          <cell r="AG528">
            <v>0</v>
          </cell>
          <cell r="AH528">
            <v>0</v>
          </cell>
          <cell r="AJ528">
            <v>0</v>
          </cell>
        </row>
        <row r="529">
          <cell r="A529" t="str">
            <v>SCI ST DENIS TALANGE ACTIF 2825BUDGET 2010</v>
          </cell>
          <cell r="B529" t="str">
            <v>SCI ST DENIS TALANGE ACTIF 2825</v>
          </cell>
          <cell r="C529" t="str">
            <v>BUDGET 2010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D529">
            <v>0</v>
          </cell>
          <cell r="AE529">
            <v>0</v>
          </cell>
          <cell r="AG529">
            <v>0</v>
          </cell>
          <cell r="AH529">
            <v>0</v>
          </cell>
          <cell r="AJ529">
            <v>0</v>
          </cell>
        </row>
        <row r="530">
          <cell r="A530" t="str">
            <v>SCI ST DENIS TALANGE ACTIF 2825BUDGET 2011</v>
          </cell>
          <cell r="B530" t="str">
            <v>SCI ST DENIS TALANGE ACTIF 2825</v>
          </cell>
          <cell r="C530" t="str">
            <v>BUDGET 2011</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D530">
            <v>0</v>
          </cell>
          <cell r="AE530">
            <v>0</v>
          </cell>
          <cell r="AG530">
            <v>0</v>
          </cell>
          <cell r="AH530">
            <v>0</v>
          </cell>
          <cell r="AJ530">
            <v>0</v>
          </cell>
        </row>
        <row r="531">
          <cell r="A531" t="str">
            <v>SCI ST DENIS TALANGE ACTIF 2825BUDGET 2012</v>
          </cell>
          <cell r="B531" t="str">
            <v>SCI ST DENIS TALANGE ACTIF 2825</v>
          </cell>
          <cell r="C531" t="str">
            <v>BUDGET 2012</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D531">
            <v>0</v>
          </cell>
          <cell r="AE531">
            <v>0</v>
          </cell>
          <cell r="AG531">
            <v>0</v>
          </cell>
          <cell r="AH531">
            <v>0</v>
          </cell>
          <cell r="AJ531">
            <v>0</v>
          </cell>
        </row>
        <row r="532">
          <cell r="A532" t="str">
            <v>SCI ST DENIS TALANGE ACTIF 2825BUDGET 2013</v>
          </cell>
          <cell r="B532" t="str">
            <v>SCI ST DENIS TALANGE ACTIF 2825</v>
          </cell>
          <cell r="C532" t="str">
            <v>BUDGET 2013</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D532">
            <v>0</v>
          </cell>
          <cell r="AE532">
            <v>0</v>
          </cell>
          <cell r="AG532">
            <v>0</v>
          </cell>
          <cell r="AH532">
            <v>0</v>
          </cell>
          <cell r="AJ532">
            <v>0</v>
          </cell>
        </row>
        <row r="533">
          <cell r="A533" t="str">
            <v>SCI ST DENIS TALANGE ACTIF 2825BUDGET 2014</v>
          </cell>
          <cell r="B533" t="str">
            <v>SCI ST DENIS TALANGE ACTIF 2825</v>
          </cell>
          <cell r="C533" t="str">
            <v>BUDGET 2014</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D533">
            <v>0</v>
          </cell>
          <cell r="AE533">
            <v>0</v>
          </cell>
          <cell r="AG533">
            <v>0</v>
          </cell>
          <cell r="AH533">
            <v>0</v>
          </cell>
          <cell r="AJ533">
            <v>0</v>
          </cell>
        </row>
        <row r="534">
          <cell r="A534" t="str">
            <v>SCI ST DENIS TALANGE ACTIF 2825BUDGET 2015</v>
          </cell>
          <cell r="B534" t="str">
            <v>SCI ST DENIS TALANGE ACTIF 2825</v>
          </cell>
          <cell r="C534" t="str">
            <v>BUDGET 2015</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D534">
            <v>0</v>
          </cell>
          <cell r="AE534">
            <v>0</v>
          </cell>
          <cell r="AG534">
            <v>0</v>
          </cell>
          <cell r="AH534">
            <v>0</v>
          </cell>
          <cell r="AJ534">
            <v>0</v>
          </cell>
        </row>
        <row r="535">
          <cell r="A535" t="str">
            <v>SCI ST DENIS TALANGE ACTIF 2825BUDGET 2016</v>
          </cell>
          <cell r="B535" t="str">
            <v>SCI ST DENIS TALANGE ACTIF 2825</v>
          </cell>
          <cell r="C535" t="str">
            <v>BUDGET 2016</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D535">
            <v>0</v>
          </cell>
          <cell r="AE535">
            <v>0</v>
          </cell>
          <cell r="AG535">
            <v>0</v>
          </cell>
          <cell r="AH535">
            <v>0</v>
          </cell>
          <cell r="AJ535">
            <v>0</v>
          </cell>
        </row>
        <row r="536">
          <cell r="A536" t="str">
            <v>SCI ST DENIS TALANGE ACTIF 2825BUDGET 2017</v>
          </cell>
          <cell r="B536" t="str">
            <v>SCI ST DENIS TALANGE ACTIF 2825</v>
          </cell>
          <cell r="C536" t="str">
            <v>BUDGET 2017</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D536">
            <v>0</v>
          </cell>
          <cell r="AE536">
            <v>0</v>
          </cell>
          <cell r="AG536">
            <v>0</v>
          </cell>
          <cell r="AH536">
            <v>0</v>
          </cell>
          <cell r="AJ536">
            <v>0</v>
          </cell>
        </row>
        <row r="537">
          <cell r="A537" t="str">
            <v>SCI VALENCE STE 515338717</v>
          </cell>
          <cell r="B537" t="str">
            <v>SCI VALENCE STE 5153</v>
          </cell>
          <cell r="C537">
            <v>38717</v>
          </cell>
          <cell r="D537">
            <v>1321.5101200000001</v>
          </cell>
          <cell r="E537">
            <v>4.3899999999999998E-3</v>
          </cell>
          <cell r="F537">
            <v>335.30210999999997</v>
          </cell>
          <cell r="G537">
            <v>100.62116999999999</v>
          </cell>
          <cell r="H537">
            <v>-7.4821499999999652</v>
          </cell>
          <cell r="I537">
            <v>0</v>
          </cell>
          <cell r="J537">
            <v>7.1440000000000003E-2</v>
          </cell>
          <cell r="K537">
            <v>0</v>
          </cell>
          <cell r="L537">
            <v>328.85391999999996</v>
          </cell>
          <cell r="M537">
            <v>3.3133699999999999</v>
          </cell>
          <cell r="N537">
            <v>132.44076999999999</v>
          </cell>
          <cell r="O537">
            <v>87.721080000000001</v>
          </cell>
          <cell r="P537">
            <v>0</v>
          </cell>
          <cell r="Q537">
            <v>0</v>
          </cell>
          <cell r="R537">
            <v>0</v>
          </cell>
          <cell r="S537">
            <v>4.7271299999999998</v>
          </cell>
          <cell r="T537">
            <v>0.42147000000000001</v>
          </cell>
          <cell r="U537">
            <v>101.23399999999999</v>
          </cell>
          <cell r="V537">
            <v>0</v>
          </cell>
          <cell r="W537">
            <v>0</v>
          </cell>
          <cell r="X537">
            <v>0</v>
          </cell>
          <cell r="Y537">
            <v>225.46424999999999</v>
          </cell>
          <cell r="Z537">
            <v>0</v>
          </cell>
          <cell r="AA537">
            <v>2.4629100000000004</v>
          </cell>
          <cell r="AB537">
            <v>7.9260999999999999</v>
          </cell>
          <cell r="AD537">
            <v>23.170570000000001</v>
          </cell>
          <cell r="AE537">
            <v>275.86202000000003</v>
          </cell>
          <cell r="AG537">
            <v>0</v>
          </cell>
          <cell r="AH537">
            <v>0</v>
          </cell>
          <cell r="AJ537">
            <v>0</v>
          </cell>
        </row>
        <row r="538">
          <cell r="A538" t="str">
            <v>SCI VALENCE STE 515339082</v>
          </cell>
          <cell r="B538" t="str">
            <v>SCI VALENCE STE 5153</v>
          </cell>
          <cell r="C538">
            <v>39082</v>
          </cell>
          <cell r="D538">
            <v>1332.8688200000001</v>
          </cell>
          <cell r="E538">
            <v>1.4238599999999999</v>
          </cell>
          <cell r="F538">
            <v>343.51478000000003</v>
          </cell>
          <cell r="G538">
            <v>99.439890000000005</v>
          </cell>
          <cell r="H538">
            <v>-19.024799999999999</v>
          </cell>
          <cell r="I538">
            <v>0</v>
          </cell>
          <cell r="J538">
            <v>0</v>
          </cell>
          <cell r="K538">
            <v>0</v>
          </cell>
          <cell r="L538">
            <v>324.39641000000006</v>
          </cell>
          <cell r="M538">
            <v>3.53769</v>
          </cell>
          <cell r="N538">
            <v>132.59215</v>
          </cell>
          <cell r="O538">
            <v>88.282130000000009</v>
          </cell>
          <cell r="P538">
            <v>0</v>
          </cell>
          <cell r="Q538">
            <v>0</v>
          </cell>
          <cell r="R538">
            <v>0</v>
          </cell>
          <cell r="S538">
            <v>10.29275</v>
          </cell>
          <cell r="T538">
            <v>3.7175799999999999</v>
          </cell>
          <cell r="U538">
            <v>104.32599999999999</v>
          </cell>
          <cell r="V538">
            <v>0</v>
          </cell>
          <cell r="W538">
            <v>0</v>
          </cell>
          <cell r="X538">
            <v>0</v>
          </cell>
          <cell r="Y538">
            <v>225.50060999999999</v>
          </cell>
          <cell r="Z538">
            <v>2.7364899999999999</v>
          </cell>
          <cell r="AA538">
            <v>135.005</v>
          </cell>
          <cell r="AB538">
            <v>-6.5</v>
          </cell>
          <cell r="AD538">
            <v>34.993650000000002</v>
          </cell>
          <cell r="AE538">
            <v>276.60730000000007</v>
          </cell>
          <cell r="AG538">
            <v>0</v>
          </cell>
          <cell r="AH538">
            <v>0</v>
          </cell>
          <cell r="AJ538">
            <v>0</v>
          </cell>
        </row>
        <row r="539">
          <cell r="A539" t="str">
            <v>SCI VALENCE STE 515339447</v>
          </cell>
          <cell r="B539" t="str">
            <v>SCI VALENCE STE 5153</v>
          </cell>
          <cell r="C539">
            <v>39447</v>
          </cell>
          <cell r="D539">
            <v>1396.8964799999999</v>
          </cell>
          <cell r="E539">
            <v>201.33175</v>
          </cell>
          <cell r="F539">
            <v>356.98894000000001</v>
          </cell>
          <cell r="G539">
            <v>98.504199999999997</v>
          </cell>
          <cell r="H539">
            <v>-7.6544399999999992</v>
          </cell>
          <cell r="I539">
            <v>0</v>
          </cell>
          <cell r="J539">
            <v>2.7364899999999999</v>
          </cell>
          <cell r="K539">
            <v>0</v>
          </cell>
          <cell r="L539">
            <v>291.08780999999999</v>
          </cell>
          <cell r="M539">
            <v>3.3377399999999997</v>
          </cell>
          <cell r="N539">
            <v>152.53198999999998</v>
          </cell>
          <cell r="O539">
            <v>328.62541999999996</v>
          </cell>
          <cell r="P539">
            <v>0</v>
          </cell>
          <cell r="Q539">
            <v>0</v>
          </cell>
          <cell r="R539">
            <v>0</v>
          </cell>
          <cell r="S539">
            <v>1423.5806599999999</v>
          </cell>
          <cell r="T539">
            <v>5.91601</v>
          </cell>
          <cell r="U539">
            <v>107.206</v>
          </cell>
          <cell r="V539">
            <v>0</v>
          </cell>
          <cell r="W539">
            <v>0</v>
          </cell>
          <cell r="X539">
            <v>0</v>
          </cell>
          <cell r="Y539">
            <v>251.69315999999998</v>
          </cell>
          <cell r="Z539">
            <v>2.5004499999999998</v>
          </cell>
          <cell r="AA539">
            <v>243.00214000000003</v>
          </cell>
          <cell r="AB539">
            <v>7.44848</v>
          </cell>
          <cell r="AD539">
            <v>118.24150999999999</v>
          </cell>
          <cell r="AE539">
            <v>362.63989000000004</v>
          </cell>
          <cell r="AG539">
            <v>0</v>
          </cell>
          <cell r="AH539">
            <v>6.8195100000000002</v>
          </cell>
          <cell r="AJ539">
            <v>0</v>
          </cell>
        </row>
        <row r="540">
          <cell r="A540" t="str">
            <v>SCI VALENCE STE 5153BUDGET 2007</v>
          </cell>
          <cell r="B540" t="str">
            <v>SCI VALENCE STE 5153</v>
          </cell>
          <cell r="C540" t="str">
            <v>BUDGET 2007</v>
          </cell>
          <cell r="D540">
            <v>1426.1695</v>
          </cell>
          <cell r="E540">
            <v>200</v>
          </cell>
          <cell r="F540">
            <v>351.96300000000002</v>
          </cell>
          <cell r="G540">
            <v>119.006</v>
          </cell>
          <cell r="H540">
            <v>0</v>
          </cell>
          <cell r="I540">
            <v>0</v>
          </cell>
          <cell r="J540">
            <v>0</v>
          </cell>
          <cell r="K540">
            <v>0</v>
          </cell>
          <cell r="L540">
            <v>397.15550000000002</v>
          </cell>
          <cell r="M540">
            <v>0</v>
          </cell>
          <cell r="N540">
            <v>140.136</v>
          </cell>
          <cell r="O540">
            <v>65.1159325</v>
          </cell>
          <cell r="P540">
            <v>0</v>
          </cell>
          <cell r="Q540">
            <v>0</v>
          </cell>
          <cell r="R540">
            <v>0</v>
          </cell>
          <cell r="S540">
            <v>0</v>
          </cell>
          <cell r="T540">
            <v>7.5</v>
          </cell>
          <cell r="U540">
            <v>119.006</v>
          </cell>
          <cell r="V540">
            <v>0</v>
          </cell>
          <cell r="W540">
            <v>0</v>
          </cell>
          <cell r="X540">
            <v>3.3554216000000001</v>
          </cell>
          <cell r="Y540">
            <v>232.50061130480998</v>
          </cell>
          <cell r="Z540">
            <v>0</v>
          </cell>
          <cell r="AA540">
            <v>310.39</v>
          </cell>
          <cell r="AB540">
            <v>0</v>
          </cell>
          <cell r="AD540">
            <v>0</v>
          </cell>
          <cell r="AE540">
            <v>301.7186780628499</v>
          </cell>
          <cell r="AG540">
            <v>0</v>
          </cell>
          <cell r="AH540">
            <v>0</v>
          </cell>
          <cell r="AJ540">
            <v>0</v>
          </cell>
        </row>
        <row r="541">
          <cell r="A541" t="str">
            <v>SCI VALENCE STE 5153BUDGET 2008</v>
          </cell>
          <cell r="B541" t="str">
            <v>SCI VALENCE STE 5153</v>
          </cell>
          <cell r="C541" t="str">
            <v>BUDGET 2008</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D541">
            <v>0</v>
          </cell>
          <cell r="AE541">
            <v>0</v>
          </cell>
          <cell r="AG541">
            <v>0</v>
          </cell>
          <cell r="AH541">
            <v>0</v>
          </cell>
          <cell r="AJ541">
            <v>0</v>
          </cell>
        </row>
        <row r="542">
          <cell r="A542" t="str">
            <v>SCI VALENCE STE 5153BUDGET 2009</v>
          </cell>
          <cell r="B542" t="str">
            <v>SCI VALENCE STE 5153</v>
          </cell>
          <cell r="C542" t="str">
            <v>BUDGET 2009</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D542">
            <v>0</v>
          </cell>
          <cell r="AE542">
            <v>0</v>
          </cell>
          <cell r="AG542">
            <v>0</v>
          </cell>
          <cell r="AH542">
            <v>0</v>
          </cell>
          <cell r="AJ542">
            <v>0</v>
          </cell>
        </row>
        <row r="543">
          <cell r="A543" t="str">
            <v>SCI VALENCE STE 5153BUDGET 2010</v>
          </cell>
          <cell r="B543" t="str">
            <v>SCI VALENCE STE 5153</v>
          </cell>
          <cell r="C543" t="str">
            <v>BUDGET 2010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D543">
            <v>0</v>
          </cell>
          <cell r="AE543">
            <v>0</v>
          </cell>
          <cell r="AG543">
            <v>0</v>
          </cell>
          <cell r="AH543">
            <v>0</v>
          </cell>
          <cell r="AJ543">
            <v>0</v>
          </cell>
        </row>
        <row r="544">
          <cell r="A544" t="str">
            <v>SCI VALENCE STE 5153BUDGET 2011</v>
          </cell>
          <cell r="B544" t="str">
            <v>SCI VALENCE STE 5153</v>
          </cell>
          <cell r="C544" t="str">
            <v>BUDGET 2011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D544">
            <v>0</v>
          </cell>
          <cell r="AE544">
            <v>0</v>
          </cell>
          <cell r="AG544">
            <v>0</v>
          </cell>
          <cell r="AH544">
            <v>0</v>
          </cell>
          <cell r="AJ544">
            <v>0</v>
          </cell>
        </row>
        <row r="545">
          <cell r="A545" t="str">
            <v>SCI VALENCE STE 5153BUDGET 2012</v>
          </cell>
          <cell r="B545" t="str">
            <v>SCI VALENCE STE 5153</v>
          </cell>
          <cell r="C545" t="str">
            <v>BUDGET 2012</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D545">
            <v>0</v>
          </cell>
          <cell r="AE545">
            <v>0</v>
          </cell>
          <cell r="AG545">
            <v>0</v>
          </cell>
          <cell r="AH545">
            <v>0</v>
          </cell>
          <cell r="AJ545">
            <v>0</v>
          </cell>
        </row>
        <row r="546">
          <cell r="A546" t="str">
            <v>SCI VALENCE STE 5153BUDGET 2013</v>
          </cell>
          <cell r="B546" t="str">
            <v>SCI VALENCE STE 5153</v>
          </cell>
          <cell r="C546" t="str">
            <v>BUDGET 2013</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D546">
            <v>0</v>
          </cell>
          <cell r="AE546">
            <v>0</v>
          </cell>
          <cell r="AG546">
            <v>0</v>
          </cell>
          <cell r="AH546">
            <v>0</v>
          </cell>
          <cell r="AJ546">
            <v>0</v>
          </cell>
        </row>
        <row r="547">
          <cell r="A547" t="str">
            <v>SCI VALENCE STE 5153BUDGET 2014</v>
          </cell>
          <cell r="B547" t="str">
            <v>SCI VALENCE STE 5153</v>
          </cell>
          <cell r="C547" t="str">
            <v>BUDGET 2014</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D547">
            <v>0</v>
          </cell>
          <cell r="AE547">
            <v>0</v>
          </cell>
          <cell r="AG547">
            <v>0</v>
          </cell>
          <cell r="AH547">
            <v>0</v>
          </cell>
          <cell r="AJ547">
            <v>0</v>
          </cell>
        </row>
        <row r="548">
          <cell r="A548" t="str">
            <v>SCI VALENCE STE 5153BUDGET 2015</v>
          </cell>
          <cell r="B548" t="str">
            <v>SCI VALENCE STE 5153</v>
          </cell>
          <cell r="C548" t="str">
            <v>BUDGET 2015</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D548">
            <v>0</v>
          </cell>
          <cell r="AE548">
            <v>0</v>
          </cell>
          <cell r="AG548">
            <v>0</v>
          </cell>
          <cell r="AH548">
            <v>0</v>
          </cell>
          <cell r="AJ548">
            <v>0</v>
          </cell>
        </row>
        <row r="549">
          <cell r="A549" t="str">
            <v>SCI VALENCE STE 5153BUDGET 2016</v>
          </cell>
          <cell r="B549" t="str">
            <v>SCI VALENCE STE 5153</v>
          </cell>
          <cell r="C549" t="str">
            <v>BUDGET 2016</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D549">
            <v>0</v>
          </cell>
          <cell r="AE549">
            <v>0</v>
          </cell>
          <cell r="AG549">
            <v>0</v>
          </cell>
          <cell r="AH549">
            <v>0</v>
          </cell>
          <cell r="AJ549">
            <v>0</v>
          </cell>
        </row>
        <row r="550">
          <cell r="A550" t="str">
            <v>SCI VALENCE STE 5153BUDGET 2017</v>
          </cell>
          <cell r="B550" t="str">
            <v>SCI VALENCE STE 5153</v>
          </cell>
          <cell r="C550" t="str">
            <v>BUDGET 2017</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D550">
            <v>0</v>
          </cell>
          <cell r="AE550">
            <v>0</v>
          </cell>
          <cell r="AG550">
            <v>0</v>
          </cell>
          <cell r="AH550">
            <v>0</v>
          </cell>
          <cell r="AJ550">
            <v>0</v>
          </cell>
        </row>
        <row r="551">
          <cell r="A551" t="str">
            <v>SAS VELIZY STE 546238717</v>
          </cell>
          <cell r="B551" t="str">
            <v>SAS VELIZY STE 5462</v>
          </cell>
          <cell r="C551">
            <v>38717</v>
          </cell>
          <cell r="D551">
            <v>0</v>
          </cell>
          <cell r="E551">
            <v>0</v>
          </cell>
          <cell r="F551">
            <v>0</v>
          </cell>
          <cell r="G551">
            <v>0</v>
          </cell>
          <cell r="H551">
            <v>0</v>
          </cell>
          <cell r="I551">
            <v>0</v>
          </cell>
          <cell r="J551">
            <v>0</v>
          </cell>
          <cell r="K551">
            <v>0</v>
          </cell>
          <cell r="L551">
            <v>0</v>
          </cell>
          <cell r="M551">
            <v>0</v>
          </cell>
          <cell r="N551">
            <v>0</v>
          </cell>
          <cell r="O551">
            <v>24.378740000000001</v>
          </cell>
          <cell r="P551">
            <v>0</v>
          </cell>
          <cell r="Q551">
            <v>0</v>
          </cell>
          <cell r="R551">
            <v>0</v>
          </cell>
          <cell r="S551">
            <v>91.412019999999984</v>
          </cell>
          <cell r="T551">
            <v>0.52024999999999999</v>
          </cell>
          <cell r="U551">
            <v>0</v>
          </cell>
          <cell r="V551">
            <v>0</v>
          </cell>
          <cell r="W551">
            <v>9.2620000000000005</v>
          </cell>
          <cell r="X551">
            <v>5.2999999999999999E-2</v>
          </cell>
          <cell r="Y551">
            <v>0</v>
          </cell>
          <cell r="Z551">
            <v>0</v>
          </cell>
          <cell r="AA551">
            <v>1.0000000000000001E-5</v>
          </cell>
          <cell r="AB551">
            <v>0</v>
          </cell>
          <cell r="AD551">
            <v>4449.6115</v>
          </cell>
          <cell r="AE551">
            <v>4983.9878599999993</v>
          </cell>
          <cell r="AG551">
            <v>0</v>
          </cell>
          <cell r="AH551">
            <v>15</v>
          </cell>
          <cell r="AJ551">
            <v>-3.75</v>
          </cell>
        </row>
        <row r="552">
          <cell r="A552" t="str">
            <v>SAS VELIZY STE 546239082</v>
          </cell>
          <cell r="B552" t="str">
            <v>SAS VELIZY STE 5462</v>
          </cell>
          <cell r="C552">
            <v>39082</v>
          </cell>
          <cell r="D552">
            <v>0</v>
          </cell>
          <cell r="E552">
            <v>2.9999999999999997E-5</v>
          </cell>
          <cell r="F552">
            <v>0</v>
          </cell>
          <cell r="G552">
            <v>0</v>
          </cell>
          <cell r="H552">
            <v>0</v>
          </cell>
          <cell r="I552">
            <v>0</v>
          </cell>
          <cell r="J552">
            <v>0</v>
          </cell>
          <cell r="K552">
            <v>0</v>
          </cell>
          <cell r="L552">
            <v>5.382E-2</v>
          </cell>
          <cell r="M552">
            <v>0.1</v>
          </cell>
          <cell r="N552">
            <v>0</v>
          </cell>
          <cell r="O552">
            <v>36.164239999999999</v>
          </cell>
          <cell r="P552">
            <v>0</v>
          </cell>
          <cell r="Q552">
            <v>0</v>
          </cell>
          <cell r="R552">
            <v>0</v>
          </cell>
          <cell r="S552">
            <v>18.041620000000002</v>
          </cell>
          <cell r="T552">
            <v>0.35457</v>
          </cell>
          <cell r="U552">
            <v>0</v>
          </cell>
          <cell r="V552">
            <v>0</v>
          </cell>
          <cell r="W552">
            <v>0</v>
          </cell>
          <cell r="X552">
            <v>3.75</v>
          </cell>
          <cell r="Y552">
            <v>0</v>
          </cell>
          <cell r="Z552">
            <v>0</v>
          </cell>
          <cell r="AA552">
            <v>0</v>
          </cell>
          <cell r="AB552">
            <v>0</v>
          </cell>
          <cell r="AD552">
            <v>6098.3663699999988</v>
          </cell>
          <cell r="AE552">
            <v>2885.89345</v>
          </cell>
          <cell r="AG552">
            <v>0</v>
          </cell>
          <cell r="AH552">
            <v>0</v>
          </cell>
          <cell r="AJ552">
            <v>0</v>
          </cell>
        </row>
        <row r="553">
          <cell r="A553" t="str">
            <v>SAS VELIZY STE 546239447</v>
          </cell>
          <cell r="B553" t="str">
            <v>SAS VELIZY STE 5462</v>
          </cell>
          <cell r="C553">
            <v>39447</v>
          </cell>
          <cell r="D553">
            <v>0</v>
          </cell>
          <cell r="E553">
            <v>0</v>
          </cell>
          <cell r="F553">
            <v>0</v>
          </cell>
          <cell r="G553">
            <v>0</v>
          </cell>
          <cell r="H553">
            <v>0</v>
          </cell>
          <cell r="I553">
            <v>0</v>
          </cell>
          <cell r="J553">
            <v>0</v>
          </cell>
          <cell r="K553">
            <v>0</v>
          </cell>
          <cell r="L553">
            <v>0</v>
          </cell>
          <cell r="M553">
            <v>0.1046</v>
          </cell>
          <cell r="N553">
            <v>0</v>
          </cell>
          <cell r="O553">
            <v>38.954620000000006</v>
          </cell>
          <cell r="P553">
            <v>0</v>
          </cell>
          <cell r="Q553">
            <v>0</v>
          </cell>
          <cell r="R553">
            <v>0</v>
          </cell>
          <cell r="S553">
            <v>12.743919999999999</v>
          </cell>
          <cell r="T553">
            <v>0.45025999999999999</v>
          </cell>
          <cell r="U553">
            <v>0</v>
          </cell>
          <cell r="V553">
            <v>0</v>
          </cell>
          <cell r="W553">
            <v>0</v>
          </cell>
          <cell r="X553">
            <v>3.8180000000000001</v>
          </cell>
          <cell r="Y553">
            <v>0</v>
          </cell>
          <cell r="Z553">
            <v>0</v>
          </cell>
          <cell r="AA553">
            <v>0</v>
          </cell>
          <cell r="AB553">
            <v>0</v>
          </cell>
          <cell r="AD553">
            <v>6339.9187899999997</v>
          </cell>
          <cell r="AE553">
            <v>2642.51557</v>
          </cell>
          <cell r="AG553">
            <v>15</v>
          </cell>
          <cell r="AH553">
            <v>0</v>
          </cell>
          <cell r="AJ553">
            <v>15</v>
          </cell>
        </row>
        <row r="554">
          <cell r="A554" t="str">
            <v>SAS VELIZY STE 5462BUDGET 2007 V0</v>
          </cell>
          <cell r="B554" t="str">
            <v>SAS VELIZY STE 5462</v>
          </cell>
          <cell r="C554" t="str">
            <v>BUDGET 2007 V0</v>
          </cell>
          <cell r="D554">
            <v>0</v>
          </cell>
          <cell r="E554">
            <v>0</v>
          </cell>
          <cell r="F554">
            <v>0</v>
          </cell>
          <cell r="G554">
            <v>0</v>
          </cell>
          <cell r="H554">
            <v>0</v>
          </cell>
          <cell r="I554">
            <v>0</v>
          </cell>
          <cell r="J554">
            <v>0</v>
          </cell>
          <cell r="K554">
            <v>0</v>
          </cell>
          <cell r="L554">
            <v>0</v>
          </cell>
          <cell r="M554">
            <v>0</v>
          </cell>
          <cell r="N554">
            <v>0</v>
          </cell>
          <cell r="O554">
            <v>36.887279999999997</v>
          </cell>
          <cell r="P554">
            <v>0</v>
          </cell>
          <cell r="Q554">
            <v>0</v>
          </cell>
          <cell r="R554">
            <v>0</v>
          </cell>
          <cell r="S554">
            <v>20.838559999999998</v>
          </cell>
          <cell r="T554">
            <v>0.51917999999999997</v>
          </cell>
          <cell r="U554">
            <v>0</v>
          </cell>
          <cell r="V554">
            <v>0</v>
          </cell>
          <cell r="W554">
            <v>0</v>
          </cell>
          <cell r="X554">
            <v>3.75</v>
          </cell>
          <cell r="Y554">
            <v>0</v>
          </cell>
          <cell r="Z554">
            <v>0</v>
          </cell>
          <cell r="AA554">
            <v>0</v>
          </cell>
          <cell r="AB554">
            <v>0</v>
          </cell>
          <cell r="AD554">
            <v>6305.4851900666699</v>
          </cell>
          <cell r="AE554">
            <v>2605.5500000000002</v>
          </cell>
          <cell r="AG554">
            <v>0</v>
          </cell>
          <cell r="AH554">
            <v>0</v>
          </cell>
          <cell r="AJ554">
            <v>0</v>
          </cell>
        </row>
        <row r="555">
          <cell r="A555" t="str">
            <v>SAS VELIZY STE 5462BUDGET 2007</v>
          </cell>
          <cell r="B555" t="str">
            <v>SAS VELIZY STE 5462</v>
          </cell>
          <cell r="C555" t="str">
            <v>BUDGET 2007</v>
          </cell>
          <cell r="D555">
            <v>0</v>
          </cell>
          <cell r="E555">
            <v>0</v>
          </cell>
          <cell r="F555">
            <v>0</v>
          </cell>
          <cell r="G555">
            <v>0</v>
          </cell>
          <cell r="H555">
            <v>0</v>
          </cell>
          <cell r="I555">
            <v>0</v>
          </cell>
          <cell r="J555">
            <v>0</v>
          </cell>
          <cell r="K555">
            <v>0</v>
          </cell>
          <cell r="L555">
            <v>0</v>
          </cell>
          <cell r="M555">
            <v>0</v>
          </cell>
          <cell r="N555">
            <v>0</v>
          </cell>
          <cell r="O555">
            <v>35.881720000000001</v>
          </cell>
          <cell r="P555">
            <v>0</v>
          </cell>
          <cell r="Q555">
            <v>0</v>
          </cell>
          <cell r="R555">
            <v>0</v>
          </cell>
          <cell r="S555">
            <v>13.17</v>
          </cell>
          <cell r="T555">
            <v>2.81508</v>
          </cell>
          <cell r="U555">
            <v>0</v>
          </cell>
          <cell r="V555">
            <v>0</v>
          </cell>
          <cell r="W555">
            <v>0</v>
          </cell>
          <cell r="X555">
            <v>3.75</v>
          </cell>
          <cell r="Y555">
            <v>0</v>
          </cell>
          <cell r="Z555">
            <v>0</v>
          </cell>
          <cell r="AA555">
            <v>0</v>
          </cell>
          <cell r="AB555">
            <v>0</v>
          </cell>
          <cell r="AD555">
            <v>6234.0694854969997</v>
          </cell>
          <cell r="AE555">
            <v>2556.4005000000002</v>
          </cell>
          <cell r="AG555">
            <v>0</v>
          </cell>
          <cell r="AH555">
            <v>0</v>
          </cell>
          <cell r="AJ555">
            <v>0</v>
          </cell>
        </row>
        <row r="556">
          <cell r="A556" t="str">
            <v>SAS VELIZY STE 5462BUDGET 2008</v>
          </cell>
          <cell r="B556" t="str">
            <v>SAS VELIZY STE 5462</v>
          </cell>
          <cell r="C556" t="str">
            <v>BUDGET 2008</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D556">
            <v>0</v>
          </cell>
          <cell r="AE556">
            <v>0</v>
          </cell>
          <cell r="AG556">
            <v>0</v>
          </cell>
          <cell r="AH556">
            <v>0</v>
          </cell>
          <cell r="AJ556">
            <v>0</v>
          </cell>
        </row>
        <row r="557">
          <cell r="A557" t="str">
            <v>SAS VELIZY STE 5462BUDGET 2009</v>
          </cell>
          <cell r="B557" t="str">
            <v>SAS VELIZY STE 5462</v>
          </cell>
          <cell r="C557" t="str">
            <v>BUDGET 2009</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D557">
            <v>0</v>
          </cell>
          <cell r="AE557">
            <v>0</v>
          </cell>
          <cell r="AG557">
            <v>0</v>
          </cell>
          <cell r="AH557">
            <v>0</v>
          </cell>
          <cell r="AJ557">
            <v>0</v>
          </cell>
        </row>
        <row r="558">
          <cell r="A558" t="str">
            <v>SAS VELIZY STE 5462BUDGET 2010</v>
          </cell>
          <cell r="B558" t="str">
            <v>SAS VELIZY STE 5462</v>
          </cell>
          <cell r="C558" t="str">
            <v>BUDGET 2010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D558">
            <v>0</v>
          </cell>
          <cell r="AE558">
            <v>0</v>
          </cell>
          <cell r="AG558">
            <v>0</v>
          </cell>
          <cell r="AH558">
            <v>0</v>
          </cell>
          <cell r="AJ558">
            <v>0</v>
          </cell>
        </row>
        <row r="559">
          <cell r="A559" t="str">
            <v>SAS VELIZY STE 5462BUDGET 2011</v>
          </cell>
          <cell r="B559" t="str">
            <v>SAS VELIZY STE 5462</v>
          </cell>
          <cell r="C559" t="str">
            <v>BUDGET 2011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D559">
            <v>0</v>
          </cell>
          <cell r="AE559">
            <v>0</v>
          </cell>
          <cell r="AG559">
            <v>0</v>
          </cell>
          <cell r="AH559">
            <v>0</v>
          </cell>
          <cell r="AJ559">
            <v>0</v>
          </cell>
        </row>
        <row r="560">
          <cell r="A560" t="str">
            <v>SAS VELIZY STE 5462BUDGET 2012</v>
          </cell>
          <cell r="B560" t="str">
            <v>SAS VELIZY STE 5462</v>
          </cell>
          <cell r="C560" t="str">
            <v>BUDGET 2012</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D560">
            <v>0</v>
          </cell>
          <cell r="AE560">
            <v>0</v>
          </cell>
          <cell r="AG560">
            <v>0</v>
          </cell>
          <cell r="AH560">
            <v>0</v>
          </cell>
          <cell r="AJ560">
            <v>0</v>
          </cell>
        </row>
        <row r="561">
          <cell r="A561" t="str">
            <v>SAS VELIZY STE 5462BUDGET 2013</v>
          </cell>
          <cell r="B561" t="str">
            <v>SAS VELIZY STE 5462</v>
          </cell>
          <cell r="C561" t="str">
            <v>BUDGET 2013</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D561">
            <v>0</v>
          </cell>
          <cell r="AE561">
            <v>0</v>
          </cell>
          <cell r="AG561">
            <v>0</v>
          </cell>
          <cell r="AH561">
            <v>0</v>
          </cell>
          <cell r="AJ561">
            <v>0</v>
          </cell>
        </row>
        <row r="562">
          <cell r="A562" t="str">
            <v>SAS VELIZY STE 5462BUDGET 2014</v>
          </cell>
          <cell r="B562" t="str">
            <v>SAS VELIZY STE 5462</v>
          </cell>
          <cell r="C562" t="str">
            <v>BUDGET 2014</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D562">
            <v>0</v>
          </cell>
          <cell r="AE562">
            <v>0</v>
          </cell>
          <cell r="AG562">
            <v>0</v>
          </cell>
          <cell r="AH562">
            <v>0</v>
          </cell>
          <cell r="AJ562">
            <v>0</v>
          </cell>
        </row>
        <row r="563">
          <cell r="A563" t="str">
            <v>SAS VELIZY STE 5462BUDGET 2015</v>
          </cell>
          <cell r="B563" t="str">
            <v>SAS VELIZY STE 5462</v>
          </cell>
          <cell r="C563" t="str">
            <v>BUDGET 2015</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D563">
            <v>0</v>
          </cell>
          <cell r="AE563">
            <v>0</v>
          </cell>
          <cell r="AG563">
            <v>0</v>
          </cell>
          <cell r="AH563">
            <v>0</v>
          </cell>
          <cell r="AJ563">
            <v>0</v>
          </cell>
        </row>
        <row r="564">
          <cell r="A564" t="str">
            <v>SAS VELIZY STE 5462BUDGET 2016</v>
          </cell>
          <cell r="B564" t="str">
            <v>SAS VELIZY STE 5462</v>
          </cell>
          <cell r="C564" t="str">
            <v>BUDGET 2016</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D564">
            <v>0</v>
          </cell>
          <cell r="AE564">
            <v>0</v>
          </cell>
          <cell r="AG564">
            <v>0</v>
          </cell>
          <cell r="AH564">
            <v>0</v>
          </cell>
          <cell r="AJ564">
            <v>0</v>
          </cell>
        </row>
        <row r="565">
          <cell r="A565" t="str">
            <v>SAS VELIZY STE 5462BUDGET 2017</v>
          </cell>
          <cell r="B565" t="str">
            <v>SAS VELIZY STE 5462</v>
          </cell>
          <cell r="C565" t="str">
            <v>BUDGET 2017</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D565">
            <v>0</v>
          </cell>
          <cell r="AE565">
            <v>0</v>
          </cell>
          <cell r="AG565">
            <v>0</v>
          </cell>
          <cell r="AH565">
            <v>0</v>
          </cell>
          <cell r="AJ565">
            <v>0</v>
          </cell>
        </row>
        <row r="566">
          <cell r="A566" t="str">
            <v>SCI VIVIER MERLE STE 515438717</v>
          </cell>
          <cell r="B566" t="str">
            <v>SCI VIVIER MERLE STE 5154</v>
          </cell>
          <cell r="C566">
            <v>38717</v>
          </cell>
          <cell r="D566">
            <v>2200.62907</v>
          </cell>
          <cell r="E566">
            <v>39.587669999999996</v>
          </cell>
          <cell r="F566">
            <v>99.674120000000002</v>
          </cell>
          <cell r="G566">
            <v>385.52600000000001</v>
          </cell>
          <cell r="H566">
            <v>28.151040000000002</v>
          </cell>
          <cell r="I566">
            <v>0</v>
          </cell>
          <cell r="J566">
            <v>0</v>
          </cell>
          <cell r="K566">
            <v>0</v>
          </cell>
          <cell r="L566">
            <v>120.07522</v>
          </cell>
          <cell r="M566">
            <v>22.430479999999999</v>
          </cell>
          <cell r="N566">
            <v>0</v>
          </cell>
          <cell r="O566">
            <v>0</v>
          </cell>
          <cell r="P566">
            <v>0</v>
          </cell>
          <cell r="Q566">
            <v>0</v>
          </cell>
          <cell r="R566">
            <v>0</v>
          </cell>
          <cell r="S566">
            <v>13.984999999999999</v>
          </cell>
          <cell r="T566">
            <v>0.40006999999999998</v>
          </cell>
          <cell r="U566">
            <v>385.52600000000001</v>
          </cell>
          <cell r="V566">
            <v>0</v>
          </cell>
          <cell r="W566">
            <v>0</v>
          </cell>
          <cell r="X566">
            <v>0</v>
          </cell>
          <cell r="Y566">
            <v>710.21219000000008</v>
          </cell>
          <cell r="Z566">
            <v>0</v>
          </cell>
          <cell r="AA566">
            <v>1.09E-3</v>
          </cell>
          <cell r="AB566">
            <v>5.4625200000000005</v>
          </cell>
          <cell r="AD566">
            <v>27.524090000000001</v>
          </cell>
          <cell r="AE566">
            <v>212.05158</v>
          </cell>
          <cell r="AG566">
            <v>0</v>
          </cell>
          <cell r="AH566">
            <v>0</v>
          </cell>
          <cell r="AJ566">
            <v>0</v>
          </cell>
        </row>
        <row r="567">
          <cell r="A567" t="str">
            <v>SCI VIVIER MERLE STE 515439082</v>
          </cell>
          <cell r="B567" t="str">
            <v>SCI VIVIER MERLE STE 5154</v>
          </cell>
          <cell r="C567">
            <v>39082</v>
          </cell>
          <cell r="D567">
            <v>2315.04979</v>
          </cell>
          <cell r="E567">
            <v>36.00112</v>
          </cell>
          <cell r="F567">
            <v>127.38624</v>
          </cell>
          <cell r="G567">
            <v>403.02800000000002</v>
          </cell>
          <cell r="H567">
            <v>56.535260000000001</v>
          </cell>
          <cell r="I567">
            <v>0</v>
          </cell>
          <cell r="J567">
            <v>0</v>
          </cell>
          <cell r="K567">
            <v>0</v>
          </cell>
          <cell r="L567">
            <v>185.88166000000001</v>
          </cell>
          <cell r="M567">
            <v>3.1424600000000003</v>
          </cell>
          <cell r="N567">
            <v>0</v>
          </cell>
          <cell r="O567">
            <v>0</v>
          </cell>
          <cell r="P567">
            <v>0</v>
          </cell>
          <cell r="Q567">
            <v>0</v>
          </cell>
          <cell r="R567">
            <v>0</v>
          </cell>
          <cell r="S567">
            <v>-3.7938099999999997</v>
          </cell>
          <cell r="T567">
            <v>0.36305999999999999</v>
          </cell>
          <cell r="U567">
            <v>403.02800000000002</v>
          </cell>
          <cell r="V567">
            <v>0</v>
          </cell>
          <cell r="W567">
            <v>0</v>
          </cell>
          <cell r="X567">
            <v>0</v>
          </cell>
          <cell r="Y567">
            <v>710.21219000000008</v>
          </cell>
          <cell r="Z567">
            <v>0</v>
          </cell>
          <cell r="AA567">
            <v>6.9999999999999999E-4</v>
          </cell>
          <cell r="AB567">
            <v>6.5655000000000001</v>
          </cell>
          <cell r="AD567">
            <v>33.543030000000002</v>
          </cell>
          <cell r="AE567">
            <v>191.45690999999999</v>
          </cell>
          <cell r="AG567">
            <v>0</v>
          </cell>
          <cell r="AH567">
            <v>0</v>
          </cell>
          <cell r="AJ567">
            <v>0</v>
          </cell>
        </row>
        <row r="568">
          <cell r="A568" t="str">
            <v>SCI VIVIER MERLE STE 515439447</v>
          </cell>
          <cell r="B568" t="str">
            <v>SCI VIVIER MERLE STE 5154</v>
          </cell>
          <cell r="C568">
            <v>39447</v>
          </cell>
          <cell r="D568">
            <v>2426.9090699999997</v>
          </cell>
          <cell r="E568">
            <v>40.985500000000002</v>
          </cell>
          <cell r="F568">
            <v>129.76908</v>
          </cell>
          <cell r="G568">
            <v>410.66</v>
          </cell>
          <cell r="H568">
            <v>-10.84632</v>
          </cell>
          <cell r="I568">
            <v>0</v>
          </cell>
          <cell r="J568">
            <v>0</v>
          </cell>
          <cell r="K568">
            <v>0</v>
          </cell>
          <cell r="L568">
            <v>131.35557</v>
          </cell>
          <cell r="M568">
            <v>12.588139999999999</v>
          </cell>
          <cell r="N568">
            <v>0</v>
          </cell>
          <cell r="O568">
            <v>0</v>
          </cell>
          <cell r="P568">
            <v>0</v>
          </cell>
          <cell r="Q568">
            <v>0</v>
          </cell>
          <cell r="R568">
            <v>0</v>
          </cell>
          <cell r="S568">
            <v>6.9540500000000005</v>
          </cell>
          <cell r="T568">
            <v>0.51506999999999992</v>
          </cell>
          <cell r="U568">
            <v>410.66</v>
          </cell>
          <cell r="V568">
            <v>0</v>
          </cell>
          <cell r="W568">
            <v>0</v>
          </cell>
          <cell r="X568">
            <v>0</v>
          </cell>
          <cell r="Y568">
            <v>710.21219000000008</v>
          </cell>
          <cell r="Z568">
            <v>0</v>
          </cell>
          <cell r="AA568">
            <v>2.0200000000000001E-3</v>
          </cell>
          <cell r="AB568">
            <v>1.35</v>
          </cell>
          <cell r="AD568">
            <v>60.80735</v>
          </cell>
          <cell r="AE568">
            <v>198.82209</v>
          </cell>
          <cell r="AG568">
            <v>0</v>
          </cell>
          <cell r="AH568">
            <v>0</v>
          </cell>
          <cell r="AJ568">
            <v>0</v>
          </cell>
        </row>
        <row r="569">
          <cell r="A569" t="str">
            <v>SCI VIVIER MERLE STE 5154BUDGET 2007</v>
          </cell>
          <cell r="B569" t="str">
            <v>SCI VIVIER MERLE STE 5154</v>
          </cell>
          <cell r="C569" t="str">
            <v>BUDGET 2007</v>
          </cell>
          <cell r="D569">
            <v>2439.991</v>
          </cell>
          <cell r="E569">
            <v>37.799999999999997</v>
          </cell>
          <cell r="F569">
            <v>202.79182999999998</v>
          </cell>
          <cell r="G569">
            <v>403.02800000000002</v>
          </cell>
          <cell r="H569">
            <v>0</v>
          </cell>
          <cell r="I569">
            <v>0</v>
          </cell>
          <cell r="J569">
            <v>0</v>
          </cell>
          <cell r="K569">
            <v>0</v>
          </cell>
          <cell r="L569">
            <v>199.13800000000001</v>
          </cell>
          <cell r="M569">
            <v>10.605</v>
          </cell>
          <cell r="N569">
            <v>0</v>
          </cell>
          <cell r="O569">
            <v>93.199730000000002</v>
          </cell>
          <cell r="P569">
            <v>0</v>
          </cell>
          <cell r="Q569">
            <v>0</v>
          </cell>
          <cell r="R569">
            <v>0</v>
          </cell>
          <cell r="S569">
            <v>0</v>
          </cell>
          <cell r="T569">
            <v>9.4701506000000002</v>
          </cell>
          <cell r="U569">
            <v>403.02800000000002</v>
          </cell>
          <cell r="V569">
            <v>0</v>
          </cell>
          <cell r="W569">
            <v>0</v>
          </cell>
          <cell r="X569">
            <v>0</v>
          </cell>
          <cell r="Y569">
            <v>710.22113225999999</v>
          </cell>
          <cell r="Z569">
            <v>0</v>
          </cell>
          <cell r="AA569">
            <v>0</v>
          </cell>
          <cell r="AB569">
            <v>0</v>
          </cell>
          <cell r="AD569">
            <v>28.2203940716125</v>
          </cell>
          <cell r="AE569">
            <v>188.30191932127701</v>
          </cell>
          <cell r="AG569">
            <v>0</v>
          </cell>
          <cell r="AH569">
            <v>0</v>
          </cell>
          <cell r="AJ569">
            <v>0</v>
          </cell>
        </row>
        <row r="570">
          <cell r="A570" t="str">
            <v>SCI VIVIER MERLE STE 5154BUDGET 2008</v>
          </cell>
          <cell r="B570" t="str">
            <v>SCI VIVIER MERLE STE 5154</v>
          </cell>
          <cell r="C570" t="str">
            <v>BUDGET 2008</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D570">
            <v>0</v>
          </cell>
          <cell r="AE570">
            <v>0</v>
          </cell>
          <cell r="AG570">
            <v>0</v>
          </cell>
          <cell r="AH570">
            <v>0</v>
          </cell>
          <cell r="AJ570">
            <v>0</v>
          </cell>
        </row>
        <row r="571">
          <cell r="A571" t="str">
            <v>SCI VIVIER MERLE STE 5154BUDGET 2009</v>
          </cell>
          <cell r="B571" t="str">
            <v>SCI VIVIER MERLE STE 5154</v>
          </cell>
          <cell r="C571" t="str">
            <v>BUDGET 2009</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D571">
            <v>0</v>
          </cell>
          <cell r="AE571">
            <v>0</v>
          </cell>
          <cell r="AG571">
            <v>0</v>
          </cell>
          <cell r="AH571">
            <v>0</v>
          </cell>
          <cell r="AJ571">
            <v>0</v>
          </cell>
        </row>
        <row r="572">
          <cell r="A572" t="str">
            <v>SCI VIVIER MERLE STE 5154BUDGET 2010</v>
          </cell>
          <cell r="B572" t="str">
            <v>SCI VIVIER MERLE STE 5154</v>
          </cell>
          <cell r="C572" t="str">
            <v>BUDGET 2010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D572">
            <v>0</v>
          </cell>
          <cell r="AE572">
            <v>0</v>
          </cell>
          <cell r="AG572">
            <v>0</v>
          </cell>
          <cell r="AH572">
            <v>0</v>
          </cell>
          <cell r="AJ572">
            <v>0</v>
          </cell>
        </row>
        <row r="573">
          <cell r="A573" t="str">
            <v>SCI VIVIER MERLE STE 5154BUDGET 2011</v>
          </cell>
          <cell r="B573" t="str">
            <v>SCI VIVIER MERLE STE 5154</v>
          </cell>
          <cell r="C573" t="str">
            <v>BUDGET 2011</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D573">
            <v>0</v>
          </cell>
          <cell r="AE573">
            <v>0</v>
          </cell>
          <cell r="AG573">
            <v>0</v>
          </cell>
          <cell r="AH573">
            <v>0</v>
          </cell>
          <cell r="AJ573">
            <v>0</v>
          </cell>
        </row>
        <row r="574">
          <cell r="A574" t="str">
            <v>SCI VIVIER MERLE STE 5154BUDGET 2012</v>
          </cell>
          <cell r="B574" t="str">
            <v>SCI VIVIER MERLE STE 5154</v>
          </cell>
          <cell r="C574" t="str">
            <v>BUDGET 2012</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D574">
            <v>0</v>
          </cell>
          <cell r="AE574">
            <v>0</v>
          </cell>
          <cell r="AG574">
            <v>0</v>
          </cell>
          <cell r="AH574">
            <v>0</v>
          </cell>
          <cell r="AJ574">
            <v>0</v>
          </cell>
        </row>
        <row r="575">
          <cell r="A575" t="str">
            <v>SCI VIVIER MERLE STE 5154BUDGET 2013</v>
          </cell>
          <cell r="B575" t="str">
            <v>SCI VIVIER MERLE STE 5154</v>
          </cell>
          <cell r="C575" t="str">
            <v>BUDGET 2013</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D575">
            <v>0</v>
          </cell>
          <cell r="AE575">
            <v>0</v>
          </cell>
          <cell r="AG575">
            <v>0</v>
          </cell>
          <cell r="AH575">
            <v>0</v>
          </cell>
          <cell r="AJ575">
            <v>0</v>
          </cell>
        </row>
        <row r="576">
          <cell r="A576" t="str">
            <v>SCI VIVIER MERLE STE 5154BUDGET 2014</v>
          </cell>
          <cell r="B576" t="str">
            <v>SCI VIVIER MERLE STE 5154</v>
          </cell>
          <cell r="C576" t="str">
            <v>BUDGET 2014</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D576">
            <v>0</v>
          </cell>
          <cell r="AE576">
            <v>0</v>
          </cell>
          <cell r="AG576">
            <v>0</v>
          </cell>
          <cell r="AH576">
            <v>0</v>
          </cell>
          <cell r="AJ576">
            <v>0</v>
          </cell>
        </row>
        <row r="577">
          <cell r="A577" t="str">
            <v>SCI VIVIER MERLE STE 5154BUDGET 2015</v>
          </cell>
          <cell r="B577" t="str">
            <v>SCI VIVIER MERLE STE 5154</v>
          </cell>
          <cell r="C577" t="str">
            <v>BUDGET 2015</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D577">
            <v>0</v>
          </cell>
          <cell r="AE577">
            <v>0</v>
          </cell>
          <cell r="AG577">
            <v>0</v>
          </cell>
          <cell r="AH577">
            <v>0</v>
          </cell>
          <cell r="AJ577">
            <v>0</v>
          </cell>
        </row>
        <row r="578">
          <cell r="A578" t="str">
            <v>SCI VIVIER MERLE STE 5154BUDGET 2016</v>
          </cell>
          <cell r="B578" t="str">
            <v>SCI VIVIER MERLE STE 5154</v>
          </cell>
          <cell r="C578" t="str">
            <v>BUDGET 2016</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D578">
            <v>0</v>
          </cell>
          <cell r="AE578">
            <v>0</v>
          </cell>
          <cell r="AG578">
            <v>0</v>
          </cell>
          <cell r="AH578">
            <v>0</v>
          </cell>
          <cell r="AJ578">
            <v>0</v>
          </cell>
        </row>
        <row r="579">
          <cell r="A579" t="str">
            <v>SCI VIVIER MERLE STE 5154BUDGET 2017</v>
          </cell>
          <cell r="B579" t="str">
            <v>SCI VIVIER MERLE STE 5154</v>
          </cell>
          <cell r="C579" t="str">
            <v>BUDGET 2017</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D579">
            <v>0</v>
          </cell>
          <cell r="AE579">
            <v>0</v>
          </cell>
          <cell r="AG579">
            <v>0</v>
          </cell>
          <cell r="AH579">
            <v>0</v>
          </cell>
          <cell r="AJ579">
            <v>0</v>
          </cell>
        </row>
      </sheetData>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EL 2003 - BUDGET 2003"/>
      <sheetName val="MASSE SAL. 2003"/>
      <sheetName val="EFF. MOY. 2003"/>
      <sheetName val="EFF. FIN MOIS 2003"/>
      <sheetName val="VENTIL. MASSAI"/>
      <sheetName val="IND. REEL 2003"/>
      <sheetName val="IND. BUD. 2003"/>
      <sheetName val="DONNEES REEL 2003"/>
      <sheetName val="DONNEES BUDGET 2003"/>
      <sheetName val="Suivi PPAT"/>
      <sheetName val="REEL_2003_-_BUDGET_2003"/>
      <sheetName val="MASSE_SAL__2003"/>
      <sheetName val="EFF__MOY__2003"/>
      <sheetName val="EFF__FIN_MOIS_2003"/>
      <sheetName val="VENTIL__MASSAI"/>
      <sheetName val="IND__REEL_2003"/>
      <sheetName val="IND__BUD__2003"/>
      <sheetName val="DONNEES_REEL_2003"/>
      <sheetName val="DONNEES_BUDGET_2003"/>
      <sheetName val="Suivi_PPAT"/>
    </sheetNames>
    <sheetDataSet>
      <sheetData sheetId="0"/>
      <sheetData sheetId="1"/>
      <sheetData sheetId="2"/>
      <sheetData sheetId="3"/>
      <sheetData sheetId="4"/>
      <sheetData sheetId="5" refreshError="1"/>
      <sheetData sheetId="6" refreshError="1">
        <row r="26">
          <cell r="C26" t="str">
            <v>EN €</v>
          </cell>
          <cell r="D26">
            <v>37622</v>
          </cell>
          <cell r="E26">
            <v>37653</v>
          </cell>
          <cell r="F26">
            <v>37681</v>
          </cell>
          <cell r="G26">
            <v>37712</v>
          </cell>
          <cell r="H26">
            <v>37742</v>
          </cell>
          <cell r="I26">
            <v>37773</v>
          </cell>
          <cell r="J26">
            <v>37803</v>
          </cell>
          <cell r="K26">
            <v>37834</v>
          </cell>
          <cell r="L26">
            <v>37865</v>
          </cell>
          <cell r="M26">
            <v>37895</v>
          </cell>
          <cell r="N26">
            <v>37926</v>
          </cell>
          <cell r="O26">
            <v>37956</v>
          </cell>
        </row>
        <row r="27">
          <cell r="B27" t="str">
            <v>GIE GLOBALINDEMN.</v>
          </cell>
          <cell r="D27">
            <v>0</v>
          </cell>
          <cell r="E27">
            <v>0</v>
          </cell>
          <cell r="F27">
            <v>0</v>
          </cell>
          <cell r="G27">
            <v>0</v>
          </cell>
          <cell r="H27">
            <v>0</v>
          </cell>
          <cell r="I27">
            <v>0</v>
          </cell>
          <cell r="J27">
            <v>0</v>
          </cell>
          <cell r="K27">
            <v>0</v>
          </cell>
          <cell r="L27">
            <v>0</v>
          </cell>
          <cell r="M27">
            <v>0</v>
          </cell>
          <cell r="N27">
            <v>0</v>
          </cell>
          <cell r="O27">
            <v>0</v>
          </cell>
        </row>
        <row r="28">
          <cell r="B28" t="str">
            <v>GIE INFORMATIQUEINDEMN.</v>
          </cell>
          <cell r="D28">
            <v>0</v>
          </cell>
          <cell r="E28">
            <v>3500</v>
          </cell>
          <cell r="F28">
            <v>3500</v>
          </cell>
          <cell r="G28">
            <v>3500</v>
          </cell>
          <cell r="H28">
            <v>3500</v>
          </cell>
          <cell r="I28">
            <v>3500</v>
          </cell>
          <cell r="J28">
            <v>3500</v>
          </cell>
          <cell r="K28">
            <v>3500</v>
          </cell>
          <cell r="L28">
            <v>3500</v>
          </cell>
          <cell r="M28">
            <v>3500</v>
          </cell>
          <cell r="N28">
            <v>3500</v>
          </cell>
          <cell r="O28">
            <v>3500</v>
          </cell>
        </row>
        <row r="29">
          <cell r="B29" t="str">
            <v>LA PARISIENNEINDEMN.</v>
          </cell>
          <cell r="D29">
            <v>0</v>
          </cell>
          <cell r="E29">
            <v>0</v>
          </cell>
          <cell r="F29">
            <v>0</v>
          </cell>
          <cell r="G29">
            <v>0</v>
          </cell>
          <cell r="H29">
            <v>0</v>
          </cell>
          <cell r="I29">
            <v>0</v>
          </cell>
          <cell r="J29">
            <v>0</v>
          </cell>
          <cell r="K29">
            <v>0</v>
          </cell>
          <cell r="L29">
            <v>0</v>
          </cell>
          <cell r="M29">
            <v>0</v>
          </cell>
          <cell r="N29">
            <v>0</v>
          </cell>
          <cell r="O29">
            <v>0</v>
          </cell>
        </row>
        <row r="30">
          <cell r="B30" t="str">
            <v>MASSAIINDEMN.</v>
          </cell>
          <cell r="D30">
            <v>10755.56</v>
          </cell>
          <cell r="E30">
            <v>10755.56</v>
          </cell>
          <cell r="F30">
            <v>18486.919999999998</v>
          </cell>
          <cell r="G30">
            <v>18486.919999999998</v>
          </cell>
          <cell r="H30">
            <v>18486.919999999998</v>
          </cell>
          <cell r="I30">
            <v>18486.919999999998</v>
          </cell>
          <cell r="J30">
            <v>18486.919999999998</v>
          </cell>
          <cell r="K30">
            <v>18486.919999999998</v>
          </cell>
          <cell r="L30">
            <v>18486.919999999998</v>
          </cell>
          <cell r="M30">
            <v>18486.919999999998</v>
          </cell>
          <cell r="N30">
            <v>18486.919999999998</v>
          </cell>
          <cell r="O30">
            <v>18486.919999999998</v>
          </cell>
        </row>
        <row r="31">
          <cell r="B31" t="str">
            <v>PROTEGYS NETWORKINDEMN.</v>
          </cell>
          <cell r="D31">
            <v>0</v>
          </cell>
          <cell r="E31">
            <v>0</v>
          </cell>
          <cell r="F31">
            <v>0</v>
          </cell>
          <cell r="G31">
            <v>0</v>
          </cell>
          <cell r="H31">
            <v>0</v>
          </cell>
          <cell r="I31">
            <v>0</v>
          </cell>
          <cell r="J31">
            <v>0</v>
          </cell>
          <cell r="K31">
            <v>0</v>
          </cell>
          <cell r="L31">
            <v>0</v>
          </cell>
          <cell r="M31">
            <v>0</v>
          </cell>
          <cell r="N31">
            <v>0</v>
          </cell>
          <cell r="O31">
            <v>0</v>
          </cell>
        </row>
      </sheetData>
      <sheetData sheetId="7" refreshError="1">
        <row r="1">
          <cell r="A1" t="str">
            <v>EFFECTIFS MOYENS</v>
          </cell>
          <cell r="B1" t="str">
            <v>MOIS1</v>
          </cell>
          <cell r="C1" t="str">
            <v>MOIS2</v>
          </cell>
          <cell r="D1" t="str">
            <v>MOIS3</v>
          </cell>
          <cell r="E1" t="str">
            <v>MOIS4</v>
          </cell>
          <cell r="F1" t="str">
            <v>MOIS5</v>
          </cell>
          <cell r="G1" t="str">
            <v>MOIS6</v>
          </cell>
          <cell r="H1" t="str">
            <v>MOIS7</v>
          </cell>
          <cell r="I1" t="str">
            <v>MOIS8</v>
          </cell>
          <cell r="J1" t="str">
            <v>MOIS9</v>
          </cell>
          <cell r="K1" t="str">
            <v>MOIS10</v>
          </cell>
          <cell r="L1" t="str">
            <v>MOIS11</v>
          </cell>
          <cell r="M1" t="str">
            <v>MOIS12</v>
          </cell>
        </row>
        <row r="2">
          <cell r="A2" t="str">
            <v>SOCIETES</v>
          </cell>
          <cell r="B2">
            <v>37622</v>
          </cell>
          <cell r="C2">
            <v>37653</v>
          </cell>
          <cell r="D2">
            <v>37681</v>
          </cell>
          <cell r="E2">
            <v>37712</v>
          </cell>
          <cell r="F2">
            <v>37742</v>
          </cell>
          <cell r="G2">
            <v>37773</v>
          </cell>
          <cell r="H2">
            <v>37803</v>
          </cell>
          <cell r="I2">
            <v>37834</v>
          </cell>
          <cell r="J2">
            <v>37865</v>
          </cell>
          <cell r="K2">
            <v>37895</v>
          </cell>
          <cell r="L2">
            <v>37926</v>
          </cell>
          <cell r="M2">
            <v>37956</v>
          </cell>
        </row>
        <row r="3">
          <cell r="A3" t="str">
            <v>GIE GLOBALEFFECTIFS MOYENS</v>
          </cell>
          <cell r="B3">
            <v>14.57414210816777</v>
          </cell>
          <cell r="C3">
            <v>13.661431573279881</v>
          </cell>
          <cell r="D3">
            <v>13.657938128763552</v>
          </cell>
          <cell r="E3">
            <v>14.174420729816749</v>
          </cell>
          <cell r="F3">
            <v>14.532914067297105</v>
          </cell>
          <cell r="G3">
            <v>14.741004548354653</v>
          </cell>
          <cell r="H3">
            <v>12.63514675573256</v>
          </cell>
          <cell r="I3">
            <v>11.055753411265991</v>
          </cell>
          <cell r="J3">
            <v>9.8273363655697672</v>
          </cell>
          <cell r="K3">
            <v>8.8446027290127915</v>
          </cell>
          <cell r="L3">
            <v>8.0405479354661722</v>
          </cell>
          <cell r="M3">
            <v>7.3705022741773263</v>
          </cell>
        </row>
        <row r="4">
          <cell r="A4" t="str">
            <v>GIE INFORMATIQUEEFFECTIFS MOYENS</v>
          </cell>
          <cell r="B4">
            <v>6.6046511627906979</v>
          </cell>
          <cell r="C4">
            <v>6.6046511627906979</v>
          </cell>
          <cell r="D4">
            <v>6.4031007751937983</v>
          </cell>
          <cell r="E4">
            <v>6.3023255813953485</v>
          </cell>
          <cell r="F4">
            <v>6.2418604651162788</v>
          </cell>
          <cell r="G4">
            <v>6.2015503875968996</v>
          </cell>
          <cell r="H4">
            <v>5.3156146179401986</v>
          </cell>
          <cell r="I4">
            <v>4.6511627906976747</v>
          </cell>
          <cell r="J4">
            <v>4.1343669250645991</v>
          </cell>
          <cell r="K4">
            <v>3.7209302325581395</v>
          </cell>
          <cell r="L4">
            <v>3.3826638477801265</v>
          </cell>
          <cell r="M4">
            <v>3.1007751937984498</v>
          </cell>
        </row>
        <row r="5">
          <cell r="A5" t="str">
            <v>LA PARISIENNEEFFECTIFS MOYENS</v>
          </cell>
          <cell r="B5">
            <v>17</v>
          </cell>
          <cell r="C5">
            <v>17</v>
          </cell>
          <cell r="D5">
            <v>17</v>
          </cell>
          <cell r="E5">
            <v>17</v>
          </cell>
          <cell r="F5">
            <v>16.972185430463576</v>
          </cell>
          <cell r="G5">
            <v>16.976821192052981</v>
          </cell>
          <cell r="H5">
            <v>14.551561021759698</v>
          </cell>
          <cell r="I5">
            <v>12.732615894039736</v>
          </cell>
          <cell r="J5">
            <v>11.317880794701985</v>
          </cell>
          <cell r="K5">
            <v>10.186092715231785</v>
          </cell>
          <cell r="L5">
            <v>9.2600842865743491</v>
          </cell>
          <cell r="M5">
            <v>8.4884105960264904</v>
          </cell>
        </row>
        <row r="6">
          <cell r="A6" t="str">
            <v>MASSAIEFFECTIFS MOYENS</v>
          </cell>
          <cell r="B6">
            <v>57.592683279575134</v>
          </cell>
          <cell r="C6">
            <v>57.054671918040896</v>
          </cell>
          <cell r="D6">
            <v>55.467663495223896</v>
          </cell>
          <cell r="E6">
            <v>54.872789307834559</v>
          </cell>
          <cell r="F6">
            <v>54.127856680887518</v>
          </cell>
          <cell r="G6">
            <v>53.605126653095532</v>
          </cell>
          <cell r="H6">
            <v>45.947251416939032</v>
          </cell>
          <cell r="I6">
            <v>40.203844989821654</v>
          </cell>
          <cell r="J6">
            <v>35.736751102063693</v>
          </cell>
          <cell r="K6">
            <v>32.163075991857319</v>
          </cell>
          <cell r="L6">
            <v>29.23915999259756</v>
          </cell>
          <cell r="M6">
            <v>26.802563326547766</v>
          </cell>
        </row>
        <row r="7">
          <cell r="A7" t="str">
            <v>PROTEGYS NETWORKEFFECTIFS MOYENS</v>
          </cell>
          <cell r="B7">
            <v>9.7682119205298008</v>
          </cell>
          <cell r="C7">
            <v>9.7210368864815404</v>
          </cell>
          <cell r="D7">
            <v>9.5063898447815198</v>
          </cell>
          <cell r="E7">
            <v>9.2413724762701825</v>
          </cell>
          <cell r="F7">
            <v>9.0456592055059417</v>
          </cell>
          <cell r="G7">
            <v>8.9631728300082116</v>
          </cell>
          <cell r="H7">
            <v>7.6827195685784675</v>
          </cell>
          <cell r="I7">
            <v>6.7223796225061596</v>
          </cell>
          <cell r="J7">
            <v>5.9754485533388086</v>
          </cell>
          <cell r="K7">
            <v>5.3779036980049275</v>
          </cell>
          <cell r="L7">
            <v>4.8890033618226605</v>
          </cell>
          <cell r="M7">
            <v>4.4815864150041058</v>
          </cell>
        </row>
        <row r="8">
          <cell r="B8">
            <v>105.53968847106341</v>
          </cell>
          <cell r="C8">
            <v>104.04179154059302</v>
          </cell>
          <cell r="D8">
            <v>102.03509224396277</v>
          </cell>
          <cell r="E8">
            <v>101.59090809531685</v>
          </cell>
          <cell r="F8">
            <v>100.92047584927042</v>
          </cell>
          <cell r="G8">
            <v>100.48767561110827</v>
          </cell>
          <cell r="H8">
            <v>86.132293380949946</v>
          </cell>
          <cell r="I8">
            <v>75.365756708331205</v>
          </cell>
          <cell r="J8">
            <v>66.991783740738853</v>
          </cell>
          <cell r="K8">
            <v>60.292605366664965</v>
          </cell>
          <cell r="L8">
            <v>54.811459424240866</v>
          </cell>
          <cell r="M8">
            <v>50.243837805554136</v>
          </cell>
        </row>
        <row r="10">
          <cell r="A10" t="str">
            <v>MASSE SALARIALE</v>
          </cell>
          <cell r="B10" t="str">
            <v>MOIS1</v>
          </cell>
          <cell r="C10" t="str">
            <v>MOIS2</v>
          </cell>
          <cell r="D10" t="str">
            <v>MOIS3</v>
          </cell>
          <cell r="E10" t="str">
            <v>MOIS4</v>
          </cell>
          <cell r="F10" t="str">
            <v>MOIS5</v>
          </cell>
          <cell r="G10" t="str">
            <v>MOIS6</v>
          </cell>
          <cell r="H10" t="str">
            <v>MOIS7</v>
          </cell>
          <cell r="I10" t="str">
            <v>MOIS8</v>
          </cell>
          <cell r="J10" t="str">
            <v>MOIS9</v>
          </cell>
          <cell r="K10" t="str">
            <v>MOIS10</v>
          </cell>
          <cell r="L10" t="str">
            <v>MOIS11</v>
          </cell>
          <cell r="M10" t="str">
            <v>MOIS12</v>
          </cell>
        </row>
        <row r="11">
          <cell r="A11" t="str">
            <v>SOCIETES</v>
          </cell>
          <cell r="B11">
            <v>37622</v>
          </cell>
          <cell r="C11">
            <v>37653</v>
          </cell>
          <cell r="D11">
            <v>37681</v>
          </cell>
          <cell r="E11">
            <v>37712</v>
          </cell>
          <cell r="F11">
            <v>37742</v>
          </cell>
          <cell r="G11">
            <v>37773</v>
          </cell>
          <cell r="H11">
            <v>37803</v>
          </cell>
          <cell r="I11">
            <v>37834</v>
          </cell>
          <cell r="J11">
            <v>37865</v>
          </cell>
          <cell r="K11">
            <v>37895</v>
          </cell>
          <cell r="L11">
            <v>37926</v>
          </cell>
          <cell r="M11">
            <v>37956</v>
          </cell>
        </row>
        <row r="12">
          <cell r="A12" t="str">
            <v>GIE GLOBALMASSE SALARIALE</v>
          </cell>
          <cell r="B12">
            <v>132245.81</v>
          </cell>
          <cell r="C12">
            <v>257598.03999999998</v>
          </cell>
          <cell r="D12">
            <v>385312.36</v>
          </cell>
          <cell r="E12">
            <v>518580.43</v>
          </cell>
          <cell r="F12">
            <v>657325.63</v>
          </cell>
          <cell r="G12">
            <v>792805.82000000007</v>
          </cell>
          <cell r="H12">
            <v>792805.82000000007</v>
          </cell>
          <cell r="I12">
            <v>792805.82000000007</v>
          </cell>
          <cell r="J12">
            <v>792805.82000000007</v>
          </cell>
          <cell r="K12">
            <v>792805.82000000007</v>
          </cell>
          <cell r="L12">
            <v>792805.82000000007</v>
          </cell>
          <cell r="M12">
            <v>792805.82000000007</v>
          </cell>
        </row>
        <row r="13">
          <cell r="A13" t="str">
            <v>GIE INFORMATIQUEMASSE SALARIALE</v>
          </cell>
          <cell r="B13">
            <v>40727.14</v>
          </cell>
          <cell r="C13">
            <v>72964.52</v>
          </cell>
          <cell r="D13">
            <v>105147.66</v>
          </cell>
          <cell r="E13">
            <v>137574.70000000001</v>
          </cell>
          <cell r="F13">
            <v>169612.19</v>
          </cell>
          <cell r="G13">
            <v>201269.92</v>
          </cell>
          <cell r="H13">
            <v>201269.92</v>
          </cell>
          <cell r="I13">
            <v>201269.92</v>
          </cell>
          <cell r="J13">
            <v>201269.92</v>
          </cell>
          <cell r="K13">
            <v>201269.92</v>
          </cell>
          <cell r="L13">
            <v>201269.92</v>
          </cell>
          <cell r="M13">
            <v>201269.92</v>
          </cell>
        </row>
        <row r="14">
          <cell r="A14" t="str">
            <v>LA PARISIENNEMASSE SALARIALE</v>
          </cell>
          <cell r="B14">
            <v>91793.66706456602</v>
          </cell>
          <cell r="C14">
            <v>178839.3013434328</v>
          </cell>
          <cell r="D14">
            <v>270618.24928767257</v>
          </cell>
          <cell r="E14">
            <v>407483.63472624996</v>
          </cell>
          <cell r="F14">
            <v>529040.09620114369</v>
          </cell>
          <cell r="G14">
            <v>691802.45273764583</v>
          </cell>
          <cell r="H14">
            <v>691802.45273764583</v>
          </cell>
          <cell r="I14">
            <v>691802.45273764583</v>
          </cell>
          <cell r="J14">
            <v>691802.45273764583</v>
          </cell>
          <cell r="K14">
            <v>691802.45273764583</v>
          </cell>
          <cell r="L14">
            <v>691802.45273764583</v>
          </cell>
          <cell r="M14">
            <v>691802.45273764583</v>
          </cell>
        </row>
        <row r="15">
          <cell r="A15" t="str">
            <v>MASSAIMASSE SALARIALE</v>
          </cell>
          <cell r="B15">
            <v>200294.83293543404</v>
          </cell>
          <cell r="C15">
            <v>390647.49865656724</v>
          </cell>
          <cell r="D15">
            <v>559341.92071232758</v>
          </cell>
          <cell r="E15">
            <v>752615.45527375012</v>
          </cell>
          <cell r="F15">
            <v>931008.6237988564</v>
          </cell>
          <cell r="G15">
            <v>1123849.9572623542</v>
          </cell>
          <cell r="H15">
            <v>1123849.9572623542</v>
          </cell>
          <cell r="I15">
            <v>1123849.9572623542</v>
          </cell>
          <cell r="J15">
            <v>1123849.9572623542</v>
          </cell>
          <cell r="K15">
            <v>1123849.9572623542</v>
          </cell>
          <cell r="L15">
            <v>1123849.9572623542</v>
          </cell>
          <cell r="M15">
            <v>1123849.9572623542</v>
          </cell>
        </row>
        <row r="16">
          <cell r="A16" t="str">
            <v>PROTEGYS NETWORKMASSE SALARIALE</v>
          </cell>
          <cell r="B16">
            <v>43779.5</v>
          </cell>
          <cell r="C16">
            <v>87590.399999999994</v>
          </cell>
          <cell r="D16">
            <v>129638.31</v>
          </cell>
          <cell r="E16">
            <v>169358.89</v>
          </cell>
          <cell r="F16">
            <v>206015.84000000003</v>
          </cell>
          <cell r="G16">
            <v>244118.97000000003</v>
          </cell>
          <cell r="H16">
            <v>244118.97000000003</v>
          </cell>
          <cell r="I16">
            <v>244118.97000000003</v>
          </cell>
          <cell r="J16">
            <v>244118.97000000003</v>
          </cell>
          <cell r="K16">
            <v>244118.97000000003</v>
          </cell>
          <cell r="L16">
            <v>244118.97000000003</v>
          </cell>
          <cell r="M16">
            <v>244118.97000000003</v>
          </cell>
        </row>
        <row r="17">
          <cell r="A17" t="str">
            <v>TOTAL</v>
          </cell>
          <cell r="B17">
            <v>508840.95000000007</v>
          </cell>
          <cell r="C17">
            <v>987639.76000000013</v>
          </cell>
          <cell r="D17">
            <v>1450058.5000000002</v>
          </cell>
          <cell r="E17">
            <v>1985613.1100000003</v>
          </cell>
          <cell r="F17">
            <v>2493002.38</v>
          </cell>
          <cell r="G17">
            <v>3053847.1200000006</v>
          </cell>
          <cell r="H17">
            <v>3053847.1200000006</v>
          </cell>
          <cell r="I17">
            <v>3053847.1200000006</v>
          </cell>
          <cell r="J17">
            <v>3053847.1200000006</v>
          </cell>
          <cell r="K17">
            <v>3053847.1200000006</v>
          </cell>
          <cell r="L17">
            <v>3053847.1200000006</v>
          </cell>
          <cell r="M17">
            <v>3053847.1200000006</v>
          </cell>
        </row>
      </sheetData>
      <sheetData sheetId="8"/>
      <sheetData sheetId="9">
        <row r="2">
          <cell r="A2">
            <v>0</v>
          </cell>
        </row>
      </sheetData>
      <sheetData sheetId="10"/>
      <sheetData sheetId="11"/>
      <sheetData sheetId="12"/>
      <sheetData sheetId="13"/>
      <sheetData sheetId="14"/>
      <sheetData sheetId="15"/>
      <sheetData sheetId="16">
        <row r="26">
          <cell r="C26" t="str">
            <v>EN €</v>
          </cell>
        </row>
      </sheetData>
      <sheetData sheetId="17">
        <row r="1">
          <cell r="A1" t="str">
            <v>EFFECTIFS MOYENS</v>
          </cell>
        </row>
      </sheetData>
      <sheetData sheetId="18"/>
      <sheetData sheetId="19">
        <row r="2">
          <cell r="A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Entretiens"/>
      <sheetName val="1. Global Input"/>
      <sheetName val="2. Eurostat data"/>
      <sheetName val="2. Calculation SP"/>
      <sheetName val="Synthese"/>
      <sheetName val="Proj emplois"/>
      <sheetName val="3. Output SP"/>
      <sheetName val="Listes"/>
      <sheetName val="English"/>
      <sheetName val="Structure fichier"/>
      <sheetName val="Useful Eurostat"/>
      <sheetName val="Wind Energy Onshore"/>
      <sheetName val="bdd_Effets indirects_emplois"/>
      <sheetName val="Liste"/>
      <sheetName val="Net Margin"/>
    </sheetNames>
    <sheetDataSet>
      <sheetData sheetId="0"/>
      <sheetData sheetId="1"/>
      <sheetData sheetId="2"/>
      <sheetData sheetId="3"/>
      <sheetData sheetId="4"/>
      <sheetData sheetId="5"/>
      <sheetData sheetId="6"/>
      <sheetData sheetId="7">
        <row r="2">
          <cell r="Z2" t="str">
            <v>k€</v>
          </cell>
          <cell r="AA2" t="str">
            <v>M€</v>
          </cell>
          <cell r="AB2" t="str">
            <v>k€/MW</v>
          </cell>
          <cell r="AC2" t="str">
            <v>M€/MW</v>
          </cell>
          <cell r="AD2" t="str">
            <v>€/MW/y</v>
          </cell>
          <cell r="AE2" t="str">
            <v>€/MWh/y</v>
          </cell>
          <cell r="AF2" t="str">
            <v>M€/y</v>
          </cell>
          <cell r="AG2" t="str">
            <v>€/MWh</v>
          </cell>
          <cell r="AH2" t="str">
            <v>€/t CO2</v>
          </cell>
          <cell r="AI2" t="str">
            <v>k€/MWc</v>
          </cell>
        </row>
        <row r="3">
          <cell r="Y3" t="str">
            <v>k€</v>
          </cell>
        </row>
        <row r="4">
          <cell r="Y4" t="str">
            <v>M€</v>
          </cell>
        </row>
        <row r="5">
          <cell r="Y5" t="str">
            <v>k€/MW</v>
          </cell>
        </row>
        <row r="6">
          <cell r="Y6" t="str">
            <v>M€/MW</v>
          </cell>
        </row>
        <row r="7">
          <cell r="Y7" t="str">
            <v>€/MW/y</v>
          </cell>
        </row>
        <row r="8">
          <cell r="Y8" t="str">
            <v>€/MWh/y</v>
          </cell>
        </row>
        <row r="9">
          <cell r="Y9" t="str">
            <v>M€/y</v>
          </cell>
        </row>
        <row r="10">
          <cell r="Y10" t="str">
            <v>€/MWh</v>
          </cell>
        </row>
        <row r="11">
          <cell r="Y11" t="str">
            <v>€/t CO2</v>
          </cell>
        </row>
        <row r="12">
          <cell r="Y12" t="str">
            <v>k€/MWc</v>
          </cell>
        </row>
        <row r="13">
          <cell r="Y13">
            <v>0</v>
          </cell>
        </row>
        <row r="14">
          <cell r="Y14">
            <v>0</v>
          </cell>
        </row>
        <row r="15">
          <cell r="Y15">
            <v>0</v>
          </cell>
        </row>
        <row r="16">
          <cell r="Y16">
            <v>0</v>
          </cell>
        </row>
        <row r="17">
          <cell r="D17" t="str">
            <v>END_YEAR_RANGE</v>
          </cell>
          <cell r="F17" t="str">
            <v>SECTOR_EUROSTAT_RANGE</v>
          </cell>
          <cell r="G17" t="str">
            <v>CODE_EUROSTAT_RANGE</v>
          </cell>
          <cell r="M17" t="str">
            <v>TIME_PERIOD_RANGE</v>
          </cell>
          <cell r="O17" t="str">
            <v>FLOW_TYPE_RANGE</v>
          </cell>
          <cell r="Q17" t="str">
            <v>GEO_SHARE_RANGE</v>
          </cell>
          <cell r="S17" t="str">
            <v>DATA_RANGE</v>
          </cell>
          <cell r="Y17">
            <v>0</v>
          </cell>
          <cell r="AL17" t="str">
            <v>INSTALLATION_SCENARIO</v>
          </cell>
          <cell r="AN17" t="str">
            <v>DISCOUNTR_SCENARIO</v>
          </cell>
        </row>
        <row r="18">
          <cell r="M18" t="str">
            <v>Total</v>
          </cell>
          <cell r="AL18" t="str">
            <v>No RES</v>
          </cell>
          <cell r="AN18" t="str">
            <v>Standard</v>
          </cell>
        </row>
        <row r="19">
          <cell r="D19" t="e">
            <v>#NAME?</v>
          </cell>
          <cell r="F19" t="str">
            <v>Products of agriculture, hunting and related services</v>
          </cell>
          <cell r="G19" t="str">
            <v>CPA_A01</v>
          </cell>
          <cell r="M19" t="str">
            <v>Timespan</v>
          </cell>
          <cell r="O19" t="str">
            <v>Discounted Flows</v>
          </cell>
          <cell r="Q19" t="str">
            <v>Domestic Share</v>
          </cell>
          <cell r="S19" t="str">
            <v>GVA_Direct - Installation Period</v>
          </cell>
          <cell r="AL19" t="str">
            <v>Nuc 900</v>
          </cell>
          <cell r="AN19" t="str">
            <v>Oxera</v>
          </cell>
        </row>
        <row r="20">
          <cell r="D20" t="e">
            <v>#NAME?</v>
          </cell>
          <cell r="F20" t="str">
            <v>Products of forestry, logging and related services</v>
          </cell>
          <cell r="G20" t="str">
            <v>CPA_A02</v>
          </cell>
          <cell r="O20" t="str">
            <v>Undiscounted Flows</v>
          </cell>
          <cell r="Q20" t="str">
            <v>Total Share</v>
          </cell>
          <cell r="S20" t="str">
            <v>GVA_Direct - Operation Period</v>
          </cell>
          <cell r="AL20" t="str">
            <v>High RES/EE</v>
          </cell>
        </row>
        <row r="21">
          <cell r="D21" t="e">
            <v>#NAME?</v>
          </cell>
          <cell r="F21" t="str">
            <v>Fish and other fishing products; aquaculture products; support services to fishing</v>
          </cell>
          <cell r="G21" t="str">
            <v>CPA_A03</v>
          </cell>
          <cell r="S21" t="str">
            <v>GVA_Indirect_Total - Installation Period</v>
          </cell>
        </row>
        <row r="22">
          <cell r="D22" t="e">
            <v>#NAME?</v>
          </cell>
          <cell r="F22" t="str">
            <v>Mining and quarrying</v>
          </cell>
          <cell r="G22" t="str">
            <v>CPA_B</v>
          </cell>
          <cell r="S22" t="str">
            <v>GVA_Indirect_Total - Operation Period</v>
          </cell>
        </row>
        <row r="23">
          <cell r="D23" t="e">
            <v>#NAME?</v>
          </cell>
          <cell r="F23" t="str">
            <v>Food products, beverages and tobacco products</v>
          </cell>
          <cell r="G23" t="str">
            <v>CPA_C10-C12</v>
          </cell>
          <cell r="S23" t="str">
            <v>GVA_Indirect_Rank 1 - Installation Period</v>
          </cell>
        </row>
        <row r="24">
          <cell r="D24" t="e">
            <v>#NAME?</v>
          </cell>
          <cell r="F24" t="str">
            <v>Textiles, wearing apparel and leather products</v>
          </cell>
          <cell r="G24" t="str">
            <v>CPA_C13-C15</v>
          </cell>
          <cell r="S24" t="str">
            <v>GVA_Indirect_Rank 1 - Operation Period</v>
          </cell>
        </row>
        <row r="25">
          <cell r="D25" t="e">
            <v>#NAME?</v>
          </cell>
          <cell r="F25" t="str">
            <v>Wood and of products of wood and cork, except furniture; articles of straw and plaiting materials</v>
          </cell>
          <cell r="G25" t="str">
            <v>CPA_C16</v>
          </cell>
          <cell r="S25" t="str">
            <v>GVA_Indirect_Rank 2 - Installation Period</v>
          </cell>
        </row>
        <row r="26">
          <cell r="D26" t="e">
            <v>#NAME?</v>
          </cell>
          <cell r="F26" t="str">
            <v>Paper and paper products</v>
          </cell>
          <cell r="G26" t="str">
            <v>CPA_C17</v>
          </cell>
          <cell r="S26" t="str">
            <v>GVA_Indirect_Rank 2 - Operation Period</v>
          </cell>
        </row>
        <row r="27">
          <cell r="D27" t="e">
            <v>#NAME?</v>
          </cell>
          <cell r="F27" t="str">
            <v>Printing and recording services</v>
          </cell>
          <cell r="G27" t="str">
            <v>CPA_C18</v>
          </cell>
          <cell r="S27" t="str">
            <v>Jobs_Direct - Installation Period</v>
          </cell>
        </row>
        <row r="28">
          <cell r="D28" t="e">
            <v>#NAME?</v>
          </cell>
          <cell r="F28" t="str">
            <v xml:space="preserve">Coke and refined petroleum products </v>
          </cell>
          <cell r="G28" t="str">
            <v>CPA_C19</v>
          </cell>
          <cell r="S28" t="str">
            <v>Jobs_Direct - Operation Period</v>
          </cell>
        </row>
        <row r="29">
          <cell r="D29" t="e">
            <v>#NAME?</v>
          </cell>
          <cell r="F29" t="str">
            <v>Chemicals and chemical products</v>
          </cell>
          <cell r="G29" t="str">
            <v>CPA_C20</v>
          </cell>
          <cell r="S29" t="str">
            <v>Jobs_Indirect_Total - Installation Period</v>
          </cell>
        </row>
        <row r="30">
          <cell r="D30" t="e">
            <v>#NAME?</v>
          </cell>
          <cell r="F30" t="str">
            <v>Basic pharmaceutical products and pharmaceutical preparations</v>
          </cell>
          <cell r="G30" t="str">
            <v>CPA_C21</v>
          </cell>
          <cell r="S30" t="str">
            <v>Jobs_Indirect_Total - Operation Period</v>
          </cell>
        </row>
        <row r="31">
          <cell r="D31" t="e">
            <v>#NAME?</v>
          </cell>
          <cell r="F31" t="str">
            <v>Rubber and plastics products</v>
          </cell>
          <cell r="G31" t="str">
            <v>CPA_C22</v>
          </cell>
          <cell r="S31" t="str">
            <v>Jobs_Indirect_Rank 1 - Installation Period</v>
          </cell>
        </row>
        <row r="32">
          <cell r="D32" t="e">
            <v>#NAME?</v>
          </cell>
          <cell r="F32" t="str">
            <v>Other non-metallic mineral products</v>
          </cell>
          <cell r="G32" t="str">
            <v>CPA_C23</v>
          </cell>
          <cell r="S32" t="str">
            <v>Jobs_Indirect_Rank 1 - Operation Period</v>
          </cell>
        </row>
        <row r="33">
          <cell r="D33" t="e">
            <v>#NAME?</v>
          </cell>
          <cell r="F33" t="str">
            <v>Basic metals</v>
          </cell>
          <cell r="G33" t="str">
            <v>CPA_C24</v>
          </cell>
          <cell r="S33" t="str">
            <v>Jobs_Indirect_Rank 2 - Installation Period</v>
          </cell>
        </row>
        <row r="34">
          <cell r="D34" t="e">
            <v>#NAME?</v>
          </cell>
          <cell r="F34" t="str">
            <v>Fabricated metal products, except machinery and equipment</v>
          </cell>
          <cell r="G34" t="str">
            <v>CPA_C25</v>
          </cell>
          <cell r="S34" t="str">
            <v>Jobs_Indirect_Rank 2 - Operation Period</v>
          </cell>
        </row>
        <row r="35">
          <cell r="D35" t="e">
            <v>#NAME?</v>
          </cell>
          <cell r="F35" t="str">
            <v>Computer, electronic and optical products</v>
          </cell>
          <cell r="G35" t="str">
            <v>CPA_C26</v>
          </cell>
          <cell r="S35" t="str">
            <v>CAPEX - Total</v>
          </cell>
        </row>
        <row r="36">
          <cell r="D36" t="e">
            <v>#NAME?</v>
          </cell>
          <cell r="F36" t="str">
            <v>Electrical equipment</v>
          </cell>
          <cell r="G36" t="str">
            <v>CPA_C27</v>
          </cell>
          <cell r="S36" t="str">
            <v>OPEX - Total</v>
          </cell>
        </row>
        <row r="37">
          <cell r="D37" t="e">
            <v>#NAME?</v>
          </cell>
          <cell r="F37" t="str">
            <v>Machinery and equipment n.e.c.</v>
          </cell>
          <cell r="G37" t="str">
            <v>CPA_C28</v>
          </cell>
          <cell r="S37" t="str">
            <v>GVA_Total - Installation Period</v>
          </cell>
        </row>
        <row r="38">
          <cell r="D38" t="e">
            <v>#NAME?</v>
          </cell>
          <cell r="F38" t="str">
            <v>Motor vehicles, trailers and semi-trailers</v>
          </cell>
          <cell r="G38" t="str">
            <v>CPA_C29</v>
          </cell>
          <cell r="S38" t="str">
            <v>GVA_Total - Operation Period</v>
          </cell>
        </row>
        <row r="39">
          <cell r="D39" t="e">
            <v>#NAME?</v>
          </cell>
          <cell r="F39" t="str">
            <v>Other transport equipment</v>
          </cell>
          <cell r="G39" t="str">
            <v>CPA_C30</v>
          </cell>
          <cell r="S39" t="str">
            <v>Jobs_Total - Installation Period</v>
          </cell>
        </row>
        <row r="40">
          <cell r="D40" t="e">
            <v>#NAME?</v>
          </cell>
          <cell r="F40" t="str">
            <v>Furniture; other manufactured goods</v>
          </cell>
          <cell r="G40" t="str">
            <v>CPA_C31_C32</v>
          </cell>
          <cell r="S40" t="str">
            <v>Jobs_Total - Operation Period</v>
          </cell>
        </row>
        <row r="41">
          <cell r="D41" t="e">
            <v>#NAME?</v>
          </cell>
          <cell r="F41" t="str">
            <v>Repair and installation services of machinery and equipment</v>
          </cell>
          <cell r="G41" t="str">
            <v>CPA_C33</v>
          </cell>
          <cell r="S41" t="str">
            <v>GVA_Direct/Investment - Installation Period</v>
          </cell>
        </row>
        <row r="42">
          <cell r="D42" t="e">
            <v>#NAME?</v>
          </cell>
          <cell r="F42" t="str">
            <v>Electricity, gas, steam and air-conditioning</v>
          </cell>
          <cell r="G42" t="str">
            <v>CPA_D35</v>
          </cell>
          <cell r="S42" t="str">
            <v>GVA_Direct/Investment - Operation Period</v>
          </cell>
        </row>
        <row r="43">
          <cell r="D43" t="e">
            <v>#NAME?</v>
          </cell>
          <cell r="F43" t="str">
            <v>Natural water; water treatment and supply services</v>
          </cell>
          <cell r="G43" t="str">
            <v>CPA_E36</v>
          </cell>
          <cell r="S43" t="str">
            <v>GVA_Indirect _Total/Investment - Installation Period</v>
          </cell>
        </row>
        <row r="44">
          <cell r="D44" t="e">
            <v>#NAME?</v>
          </cell>
          <cell r="F44" t="str">
            <v xml:space="preserve">Sewerage; waste collection, treatment and disposal activities; materials recovery; remediation activities and other waste management services </v>
          </cell>
          <cell r="G44" t="str">
            <v>CPA_E37-E39</v>
          </cell>
          <cell r="S44" t="str">
            <v>GVA_Indirect _Total/Investment - Operation Period</v>
          </cell>
        </row>
        <row r="45">
          <cell r="D45" t="e">
            <v>#NAME?</v>
          </cell>
          <cell r="F45" t="str">
            <v>Constructions and construction works</v>
          </cell>
          <cell r="G45" t="str">
            <v>CPA_F</v>
          </cell>
          <cell r="S45" t="str">
            <v>GVA_Direct/Electricity produced - Installation Period</v>
          </cell>
        </row>
        <row r="46">
          <cell r="D46" t="e">
            <v>#NAME?</v>
          </cell>
          <cell r="F46" t="str">
            <v>Wholesale and retail trade and repair services of motor vehicles and motorcycles</v>
          </cell>
          <cell r="G46" t="str">
            <v>CPA_G45</v>
          </cell>
          <cell r="S46" t="str">
            <v>GVA_Direct/Electricity produced - Operation Period</v>
          </cell>
        </row>
        <row r="47">
          <cell r="D47" t="e">
            <v>#NAME?</v>
          </cell>
          <cell r="F47" t="str">
            <v>Wholesale trade services, except of motor vehicles and motorcycles</v>
          </cell>
          <cell r="G47" t="str">
            <v>CPA_G46</v>
          </cell>
          <cell r="S47" t="str">
            <v>GVA_Indirect _Total/Electricity produced - Installation Period</v>
          </cell>
        </row>
        <row r="48">
          <cell r="F48" t="str">
            <v>Retail trade services, except of motor vehicles and motorcycles</v>
          </cell>
          <cell r="G48" t="str">
            <v>CPA_G47</v>
          </cell>
          <cell r="S48" t="str">
            <v>GVA_Indirect _Total/Electricity produced - Operation Period</v>
          </cell>
        </row>
        <row r="49">
          <cell r="F49" t="str">
            <v>Land transport services and transport services via pipelines</v>
          </cell>
          <cell r="G49" t="str">
            <v>CPA_H49</v>
          </cell>
          <cell r="S49" t="str">
            <v>GVA_Direct/Installation Period</v>
          </cell>
        </row>
        <row r="50">
          <cell r="F50" t="str">
            <v>Water transport services</v>
          </cell>
          <cell r="G50" t="str">
            <v>CPA_H50</v>
          </cell>
          <cell r="S50" t="str">
            <v>GVA_Indirect _Total/Installation Period</v>
          </cell>
        </row>
        <row r="51">
          <cell r="F51" t="str">
            <v>Air transport services</v>
          </cell>
          <cell r="G51" t="str">
            <v>CPA_H51</v>
          </cell>
          <cell r="S51" t="str">
            <v>GVA_Direct/Operation Period</v>
          </cell>
        </row>
        <row r="52">
          <cell r="F52" t="str">
            <v>Warehousing and support services for transportation</v>
          </cell>
          <cell r="G52" t="str">
            <v>CPA_H52</v>
          </cell>
          <cell r="S52" t="str">
            <v>GVA_Indirect _Total/Operation Period</v>
          </cell>
        </row>
        <row r="53">
          <cell r="F53" t="str">
            <v>Postal and courier services</v>
          </cell>
          <cell r="G53" t="str">
            <v>CPA_H53</v>
          </cell>
          <cell r="S53" t="str">
            <v>Jobs_Direct/Investment - Installation Period</v>
          </cell>
        </row>
        <row r="54">
          <cell r="F54" t="str">
            <v>Accommodation and food services</v>
          </cell>
          <cell r="G54" t="str">
            <v>CPA_I</v>
          </cell>
          <cell r="S54" t="str">
            <v>Jobs_Direct/Investment - Operation Period</v>
          </cell>
        </row>
        <row r="55">
          <cell r="F55" t="str">
            <v>Publishing services</v>
          </cell>
          <cell r="G55" t="str">
            <v>CPA_J58</v>
          </cell>
          <cell r="S55" t="str">
            <v>Jobs_Indirect _Total/Investment - Installation Period</v>
          </cell>
        </row>
        <row r="56">
          <cell r="F56" t="str">
            <v>Motion picture, video and television programme production services, sound recording and music publishing; programming and broadcasting services</v>
          </cell>
          <cell r="G56" t="str">
            <v>CPA_J59_J60</v>
          </cell>
          <cell r="S56" t="str">
            <v>Jobs_Indirect _Total/Investment - Operation Period</v>
          </cell>
        </row>
        <row r="57">
          <cell r="F57" t="str">
            <v>Telecommunications services</v>
          </cell>
          <cell r="G57" t="str">
            <v>CPA_J61</v>
          </cell>
          <cell r="S57" t="str">
            <v>Jobs_Direct/Electricity produced - Installation Period</v>
          </cell>
        </row>
        <row r="58">
          <cell r="F58" t="str">
            <v>Computer programming, consultancy and related services; information services</v>
          </cell>
          <cell r="G58" t="str">
            <v>CPA_J62_J63</v>
          </cell>
          <cell r="S58" t="str">
            <v>Jobs_Direct/Electricity produced - Operation Period</v>
          </cell>
        </row>
        <row r="59">
          <cell r="F59" t="str">
            <v>Financial services, except insurance and pension funding</v>
          </cell>
          <cell r="G59" t="str">
            <v>CPA_K64</v>
          </cell>
          <cell r="S59" t="str">
            <v>Jobs_Indirect _Total/Electricity produced - Installation Period</v>
          </cell>
        </row>
        <row r="60">
          <cell r="F60" t="str">
            <v>Insurance, reinsurance and pension funding services, except compulsory social security</v>
          </cell>
          <cell r="G60" t="str">
            <v>CPA_K65</v>
          </cell>
          <cell r="S60" t="str">
            <v>Jobs_Indirect _Total/Electricity produced - Operation Period</v>
          </cell>
        </row>
        <row r="61">
          <cell r="F61" t="str">
            <v>Services auxiliary to financial services and insurance services</v>
          </cell>
          <cell r="G61" t="str">
            <v>CPA_K66</v>
          </cell>
          <cell r="S61" t="str">
            <v>Jobs_Direct/Installation Period</v>
          </cell>
        </row>
        <row r="62">
          <cell r="F62" t="str">
            <v>Real estate services (excluding imputed rent)</v>
          </cell>
          <cell r="G62" t="str">
            <v>CPA_L68B</v>
          </cell>
          <cell r="S62" t="str">
            <v>Jobs_Indirect _Total/Installation Period</v>
          </cell>
        </row>
        <row r="63">
          <cell r="F63" t="str">
            <v>Imputed rents of owner-occupied dwellings</v>
          </cell>
          <cell r="G63" t="str">
            <v>CPA_L68A</v>
          </cell>
          <cell r="S63" t="str">
            <v>Jobs_Direct/Operation Period</v>
          </cell>
        </row>
        <row r="64">
          <cell r="F64" t="str">
            <v>Legal and accounting services; services of head offices; management consulting services</v>
          </cell>
          <cell r="G64" t="str">
            <v>CPA_M69_M70</v>
          </cell>
          <cell r="S64" t="str">
            <v>Jobs_Indirect _Total/Operation Period</v>
          </cell>
        </row>
        <row r="65">
          <cell r="F65" t="str">
            <v>Architectural and engineering services; technical testing and analysis services</v>
          </cell>
          <cell r="G65" t="str">
            <v>CPA_M71</v>
          </cell>
          <cell r="S65" t="str">
            <v>Wages_Direct - Installation Period</v>
          </cell>
        </row>
        <row r="66">
          <cell r="F66" t="str">
            <v>Scientific research and development services</v>
          </cell>
          <cell r="G66" t="str">
            <v>CPA_M72</v>
          </cell>
          <cell r="S66" t="str">
            <v>Wages_Direct - Operation Period</v>
          </cell>
        </row>
        <row r="67">
          <cell r="F67" t="str">
            <v>Advertising and market research services</v>
          </cell>
          <cell r="G67" t="str">
            <v>CPA_M73</v>
          </cell>
          <cell r="S67" t="str">
            <v>Investment</v>
          </cell>
        </row>
        <row r="68">
          <cell r="F68" t="str">
            <v>Other professional, scientific and technical services; veterinary services</v>
          </cell>
          <cell r="G68" t="str">
            <v>CPA_M74_M75</v>
          </cell>
          <cell r="S68" t="str">
            <v>Fuel costs</v>
          </cell>
        </row>
        <row r="69">
          <cell r="F69" t="str">
            <v>Rental and leasing services</v>
          </cell>
          <cell r="G69" t="str">
            <v>CPA_N77</v>
          </cell>
          <cell r="S69" t="str">
            <v>CO2 costs</v>
          </cell>
        </row>
        <row r="70">
          <cell r="F70" t="str">
            <v>Employment services</v>
          </cell>
          <cell r="G70" t="str">
            <v>CPA_N78</v>
          </cell>
          <cell r="S70" t="str">
            <v>Security of supply</v>
          </cell>
        </row>
        <row r="71">
          <cell r="F71" t="str">
            <v>Travel agency, tour operator and other reservation services and related services</v>
          </cell>
          <cell r="G71" t="str">
            <v>CPA_N79</v>
          </cell>
        </row>
        <row r="72">
          <cell r="F72" t="str">
            <v>Security and investigation services; services to buildings and landscape; office administrative, office support and other business support services</v>
          </cell>
          <cell r="G72" t="str">
            <v>CPA_N80-N82</v>
          </cell>
        </row>
        <row r="73">
          <cell r="F73" t="str">
            <v>Public administration and defence services; compulsory social security services</v>
          </cell>
          <cell r="G73" t="str">
            <v>CPA_O84</v>
          </cell>
        </row>
        <row r="74">
          <cell r="F74" t="str">
            <v>Education services</v>
          </cell>
          <cell r="G74" t="str">
            <v>CPA_P85</v>
          </cell>
        </row>
        <row r="75">
          <cell r="F75" t="str">
            <v>Human health services</v>
          </cell>
          <cell r="G75" t="str">
            <v>CPA_Q86</v>
          </cell>
        </row>
        <row r="76">
          <cell r="F76" t="str">
            <v>Social work services</v>
          </cell>
          <cell r="G76" t="str">
            <v>CPA_Q87_Q88</v>
          </cell>
        </row>
        <row r="77">
          <cell r="F77" t="str">
            <v>Creative, arts and entertainment services; library, archive, museum and other cultural services; gambling and betting services</v>
          </cell>
          <cell r="G77" t="str">
            <v>CPA_R90-R92</v>
          </cell>
        </row>
        <row r="78">
          <cell r="F78" t="str">
            <v>Sporting services and amusement and recreation services</v>
          </cell>
          <cell r="G78" t="str">
            <v>CPA_R93</v>
          </cell>
        </row>
        <row r="79">
          <cell r="F79" t="str">
            <v>Services furnished by membership organisations</v>
          </cell>
          <cell r="G79" t="str">
            <v>CPA_S94</v>
          </cell>
        </row>
        <row r="80">
          <cell r="F80" t="str">
            <v>Repair services of computers and personal and household goods</v>
          </cell>
          <cell r="G80" t="str">
            <v>CPA_S95</v>
          </cell>
        </row>
        <row r="81">
          <cell r="F81" t="str">
            <v>Other personal services</v>
          </cell>
          <cell r="G81" t="str">
            <v>CPA_S96</v>
          </cell>
        </row>
        <row r="82">
          <cell r="F82" t="str">
            <v xml:space="preserve">Services of households as employers; undifferentiated goods and services produced by households for own use </v>
          </cell>
          <cell r="G82" t="str">
            <v>CPA_T</v>
          </cell>
        </row>
        <row r="83">
          <cell r="F83" t="str">
            <v>Services provided by extraterritorial organisations and bodies</v>
          </cell>
          <cell r="G83" t="str">
            <v>CPA_U</v>
          </cell>
        </row>
        <row r="84">
          <cell r="F84" t="str">
            <v>Total</v>
          </cell>
          <cell r="G84" t="str">
            <v>CPA_TOTAL</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sheetName val="Data"/>
      <sheetName val="Trimestral"/>
      <sheetName val="10 yr"/>
      <sheetName val="financi"/>
      <sheetName val="Sección"/>
      <sheetName val="Assump"/>
      <sheetName val="Superf"/>
      <sheetName val="Grafico"/>
      <sheetName val="Datos Grafico"/>
      <sheetName val="analisis"/>
      <sheetName val="Módulo1"/>
      <sheetName val="Merger Assumptions"/>
      <sheetName val="10_yr"/>
      <sheetName val="Datos_Grafic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ase"/>
      <sheetName val="Graph"/>
      <sheetName val="DIDL-OutilReportingESG-EnergieV"/>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Roll"/>
      <sheetName val="Botanic Building"/>
    </sheetNames>
    <sheetDataSet>
      <sheetData sheetId="0" refreshError="1"/>
      <sheetData sheetId="1" refreshError="1">
        <row r="4">
          <cell r="E4">
            <v>39417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des actifs"/>
      <sheetName val="Feuil1"/>
    </sheetNames>
    <sheetDataSet>
      <sheetData sheetId="0">
        <row r="2">
          <cell r="K2">
            <v>0.3</v>
          </cell>
        </row>
        <row r="3">
          <cell r="K3">
            <v>0.48</v>
          </cell>
        </row>
        <row r="4">
          <cell r="K4">
            <v>0.49</v>
          </cell>
        </row>
        <row r="5">
          <cell r="K5">
            <v>0.23</v>
          </cell>
        </row>
        <row r="6">
          <cell r="K6">
            <v>0.49</v>
          </cell>
        </row>
        <row r="7">
          <cell r="K7">
            <v>0.35</v>
          </cell>
        </row>
        <row r="8">
          <cell r="K8">
            <v>0.35</v>
          </cell>
        </row>
        <row r="9">
          <cell r="K9">
            <v>0.45</v>
          </cell>
        </row>
        <row r="10">
          <cell r="K10">
            <v>0.38</v>
          </cell>
        </row>
        <row r="11">
          <cell r="K11">
            <v>0.38</v>
          </cell>
        </row>
        <row r="12">
          <cell r="K12">
            <v>0.38</v>
          </cell>
        </row>
        <row r="13">
          <cell r="K13">
            <v>0.41</v>
          </cell>
        </row>
        <row r="14">
          <cell r="K14">
            <v>0.49</v>
          </cell>
        </row>
        <row r="15">
          <cell r="K15">
            <v>0.4</v>
          </cell>
        </row>
        <row r="16">
          <cell r="K16">
            <v>0.4</v>
          </cell>
        </row>
        <row r="17">
          <cell r="K17"/>
        </row>
        <row r="18">
          <cell r="K18">
            <v>0.4</v>
          </cell>
        </row>
        <row r="19">
          <cell r="K19"/>
        </row>
      </sheetData>
      <sheetData sheetId="1">
        <row r="2">
          <cell r="A2" t="str">
            <v>Immobilier</v>
          </cell>
          <cell r="B2" t="str">
            <v>Construction neuve</v>
          </cell>
          <cell r="C2" t="str">
            <v>Tertiaire</v>
          </cell>
        </row>
        <row r="3">
          <cell r="A3" t="str">
            <v>Réhabilitation de sites</v>
          </cell>
          <cell r="B3" t="str">
            <v>Dépollution des sols</v>
          </cell>
          <cell r="C3" t="str">
            <v>Sanitaire et social</v>
          </cell>
        </row>
        <row r="4">
          <cell r="A4" t="str">
            <v>Infrastructures de production d'énergie</v>
          </cell>
          <cell r="B4" t="str">
            <v>Réhabilitation lourde</v>
          </cell>
          <cell r="C4" t="str">
            <v>Commercial</v>
          </cell>
        </row>
        <row r="5">
          <cell r="B5" t="str">
            <v>Production de chaleur</v>
          </cell>
          <cell r="C5" t="str">
            <v>loisir</v>
          </cell>
        </row>
        <row r="6">
          <cell r="B6" t="str">
            <v>Production d'électricité</v>
          </cell>
          <cell r="C6" t="str">
            <v>Tout type de sites</v>
          </cell>
        </row>
        <row r="7">
          <cell r="C7" t="str">
            <v>Logements</v>
          </cell>
        </row>
        <row r="8">
          <cell r="C8" t="str">
            <v>Ensemble hôtelier</v>
          </cell>
        </row>
        <row r="9">
          <cell r="C9" t="str">
            <v>Biomasse</v>
          </cell>
        </row>
        <row r="10">
          <cell r="C10" t="str">
            <v>Eolien</v>
          </cell>
        </row>
        <row r="11">
          <cell r="C11" t="str">
            <v>Solaire photovoltaique</v>
          </cell>
        </row>
        <row r="12">
          <cell r="C12" t="str">
            <v>Solaire thermodynamique</v>
          </cell>
        </row>
        <row r="13">
          <cell r="C13" t="str">
            <v>Géothermie</v>
          </cell>
        </row>
        <row r="14">
          <cell r="C14" t="str">
            <v>Micro hydraulique</v>
          </cell>
        </row>
        <row r="15">
          <cell r="C15" t="str">
            <v>energies marines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des actifs"/>
      <sheetName val="Feuil1"/>
    </sheetNames>
    <sheetDataSet>
      <sheetData sheetId="0">
        <row r="2">
          <cell r="K2">
            <v>0.3</v>
          </cell>
        </row>
        <row r="3">
          <cell r="K3">
            <v>0.48</v>
          </cell>
        </row>
        <row r="4">
          <cell r="K4">
            <v>0.49</v>
          </cell>
        </row>
        <row r="5">
          <cell r="K5">
            <v>0.23</v>
          </cell>
        </row>
        <row r="6">
          <cell r="K6">
            <v>0.49</v>
          </cell>
        </row>
        <row r="7">
          <cell r="K7">
            <v>0.35</v>
          </cell>
        </row>
        <row r="8">
          <cell r="K8">
            <v>0.35</v>
          </cell>
        </row>
        <row r="9">
          <cell r="K9">
            <v>0.45</v>
          </cell>
        </row>
        <row r="10">
          <cell r="K10">
            <v>0.38</v>
          </cell>
        </row>
        <row r="11">
          <cell r="K11">
            <v>0.38</v>
          </cell>
        </row>
        <row r="12">
          <cell r="K12">
            <v>0.38</v>
          </cell>
        </row>
        <row r="13">
          <cell r="K13">
            <v>0.41</v>
          </cell>
        </row>
        <row r="14">
          <cell r="K14">
            <v>0.49</v>
          </cell>
        </row>
        <row r="15">
          <cell r="K15">
            <v>0.4</v>
          </cell>
        </row>
        <row r="16">
          <cell r="K16">
            <v>0.4</v>
          </cell>
        </row>
        <row r="17">
          <cell r="K17"/>
        </row>
        <row r="18">
          <cell r="K18">
            <v>0.4</v>
          </cell>
        </row>
        <row r="19">
          <cell r="K19"/>
        </row>
      </sheetData>
      <sheetData sheetId="1">
        <row r="2">
          <cell r="A2" t="str">
            <v>Immobilier</v>
          </cell>
          <cell r="B2" t="str">
            <v>Construction neuve</v>
          </cell>
          <cell r="C2" t="str">
            <v>Tertiaire</v>
          </cell>
        </row>
        <row r="3">
          <cell r="B3" t="str">
            <v>Dépollution des sols</v>
          </cell>
          <cell r="C3" t="str">
            <v>Sanitaire et social</v>
          </cell>
        </row>
        <row r="4">
          <cell r="B4" t="str">
            <v>Réhabilitation lourde</v>
          </cell>
          <cell r="C4" t="str">
            <v>Commercial</v>
          </cell>
        </row>
        <row r="5">
          <cell r="B5" t="str">
            <v>Production de chaleur</v>
          </cell>
          <cell r="C5" t="str">
            <v>loisir</v>
          </cell>
        </row>
        <row r="6">
          <cell r="B6" t="str">
            <v>Production d'électricité</v>
          </cell>
          <cell r="C6" t="str">
            <v>Tout type de sites</v>
          </cell>
        </row>
        <row r="7">
          <cell r="C7" t="str">
            <v>Logements</v>
          </cell>
        </row>
        <row r="8">
          <cell r="C8" t="str">
            <v>Ensemble hôtelier</v>
          </cell>
        </row>
        <row r="9">
          <cell r="C9" t="str">
            <v>Biomasse</v>
          </cell>
        </row>
        <row r="10">
          <cell r="C10" t="str">
            <v>Eolien</v>
          </cell>
        </row>
        <row r="11">
          <cell r="C11" t="str">
            <v>Solaire photovoltaique</v>
          </cell>
        </row>
        <row r="12">
          <cell r="C12" t="str">
            <v>Solaire thermodynamique</v>
          </cell>
        </row>
        <row r="13">
          <cell r="C13" t="str">
            <v>Géothermie</v>
          </cell>
        </row>
        <row r="14">
          <cell r="C14" t="str">
            <v>Micro hydraulique</v>
          </cell>
        </row>
        <row r="15">
          <cell r="C15" t="str">
            <v>energies marines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aliser votre emprunt"/>
      <sheetName val="Données"/>
      <sheetName val="Table d'amortissement"/>
      <sheetName val="Graphique de récapitulation"/>
      <sheetName val="Macros"/>
      <sheetName val="Verrouiller"/>
      <sheetName val="ModifierEmprunt"/>
      <sheetName val="Int. Data Table"/>
      <sheetName val="Int_ Data Table"/>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 val="Upper Tier S&amp;U - P1"/>
      <sheetName val="Milestone_Inputs"/>
      <sheetName val="Project_Master"/>
      <sheetName val="Lists"/>
      <sheetName val="Taxes"/>
      <sheetName val="Modif Data"/>
      <sheetName val="Synthèse Projet"/>
      <sheetName val="Indicateurs Fin"/>
      <sheetName val="Plan d'affaires"/>
      <sheetName val="Notation AO CRE4"/>
      <sheetName val="Modif"/>
      <sheetName val="BP"/>
      <sheetName val="Hypothèses GF"/>
      <sheetName val="Hyp Taxes"/>
      <sheetName val="Calcul tarif"/>
      <sheetName val="Calcul prime de gestion et capa"/>
      <sheetName val="Priceur"/>
      <sheetName val="Chiffrage OPEX"/>
      <sheetName val="Amortissements"/>
      <sheetName val="TS New Template"/>
      <sheetName val="Calcul Honoraires comptables"/>
      <sheetName val="Curatif"/>
      <sheetName val="Exploitation CVSE"/>
      <sheetName val="Hono CVSE"/>
      <sheetName val="Hono GF"/>
      <sheetName val="DEV SOL"/>
      <sheetName val="DEV TOIT"/>
      <sheetName val="Mémo taxes"/>
      <sheetName val="10-Transfer"/>
      <sheetName val="10-Transfer (old school)"/>
      <sheetName val="Weeks"/>
      <sheetName val="pret telegestion agirest 10ans2"/>
      <sheetName val="Personnaliser_votre_emprunt"/>
      <sheetName val="Table_d'amortissement"/>
      <sheetName val="Graphique_de_récapitulation"/>
      <sheetName val="Int__Data_Table"/>
      <sheetName val="Int__Data_Table1"/>
      <sheetName val="pret_telegestion_agirest_10ans2"/>
    </sheetNames>
    <sheetDataSet>
      <sheetData sheetId="0">
        <row r="7">
          <cell r="H7" t="str">
            <v>Placez votre pointeur</v>
          </cell>
        </row>
      </sheetData>
      <sheetData sheetId="1" refreshError="1"/>
      <sheetData sheetId="2" refreshError="1"/>
      <sheetData sheetId="3" refreshError="1"/>
      <sheetData sheetId="4" refreshError="1"/>
      <sheetData sheetId="5" refreshError="1"/>
      <sheetData sheetId="6" refreshError="1"/>
      <sheetData sheetId="7">
        <row r="3">
          <cell r="A3" t="str">
            <v>Sheet Name</v>
          </cell>
        </row>
      </sheetData>
      <sheetData sheetId="8"/>
      <sheetData sheetId="9">
        <row r="3">
          <cell r="D3" t="str">
            <v># Projects</v>
          </cell>
        </row>
      </sheetData>
      <sheetData sheetId="10"/>
      <sheetData sheetId="11">
        <row r="5">
          <cell r="B5" t="str">
            <v>Project Hanau</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B3">
            <v>43706.570015393518</v>
          </cell>
        </row>
      </sheetData>
      <sheetData sheetId="36"/>
      <sheetData sheetId="37">
        <row r="3">
          <cell r="A3" t="str">
            <v>Année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ow r="7">
          <cell r="H7" t="str">
            <v>Placez votre pointeur</v>
          </cell>
        </row>
      </sheetData>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n haussmannien"/>
      <sheetName val="amorts go"/>
      <sheetName val="amorts go Compl"/>
      <sheetName val="amorts facade"/>
      <sheetName val="amorts agct"/>
      <sheetName val="amorts igt"/>
    </sheetNames>
    <sheetDataSet>
      <sheetData sheetId="0" refreshError="1"/>
      <sheetData sheetId="1" refreshError="1"/>
      <sheetData sheetId="2" refreshError="1">
        <row r="6">
          <cell r="C6">
            <v>60</v>
          </cell>
        </row>
      </sheetData>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Ass"/>
      <sheetName val="Ten"/>
      <sheetName val="Cash"/>
      <sheetName val="IRR Matrix"/>
      <sheetName val="Debt"/>
    </sheetNames>
    <sheetDataSet>
      <sheetData sheetId="0" refreshError="1"/>
      <sheetData sheetId="1">
        <row r="9">
          <cell r="E9">
            <v>230</v>
          </cell>
        </row>
      </sheetData>
      <sheetData sheetId="2">
        <row r="2">
          <cell r="A2" t="str">
            <v>Tenant</v>
          </cell>
          <cell r="B2" t="str">
            <v xml:space="preserve">Gross </v>
          </cell>
          <cell r="C2" t="str">
            <v>Weighted</v>
          </cell>
          <cell r="D2" t="str">
            <v>Weighted</v>
          </cell>
          <cell r="E2" t="str">
            <v>Passing rent</v>
          </cell>
          <cell r="G2" t="str">
            <v>Lease</v>
          </cell>
          <cell r="H2" t="str">
            <v>Renewal</v>
          </cell>
          <cell r="I2" t="str">
            <v>Term</v>
          </cell>
          <cell r="J2" t="str">
            <v>ISTAT</v>
          </cell>
          <cell r="K2" t="str">
            <v>Market Rent</v>
          </cell>
        </row>
        <row r="3">
          <cell r="B3" t="str">
            <v>m²</v>
          </cell>
          <cell r="C3" t="str">
            <v>%</v>
          </cell>
          <cell r="D3" t="str">
            <v>m²</v>
          </cell>
          <cell r="E3" t="str">
            <v>TOT. Euro</v>
          </cell>
          <cell r="F3" t="str">
            <v>Euro / m2</v>
          </cell>
          <cell r="G3" t="str">
            <v>Start</v>
          </cell>
          <cell r="H3" t="str">
            <v>to market</v>
          </cell>
          <cell r="I3" t="str">
            <v>(Years)</v>
          </cell>
          <cell r="K3" t="str">
            <v>Euro/sqm or space</v>
          </cell>
          <cell r="M3" t="str">
            <v>Euro.mn</v>
          </cell>
          <cell r="N3">
            <v>37987</v>
          </cell>
          <cell r="O3">
            <v>38353</v>
          </cell>
          <cell r="AX3">
            <v>38718</v>
          </cell>
          <cell r="AY3">
            <v>39083</v>
          </cell>
          <cell r="AZ3">
            <v>39448</v>
          </cell>
          <cell r="BA3">
            <v>39814</v>
          </cell>
          <cell r="BB3">
            <v>40179</v>
          </cell>
          <cell r="BC3">
            <v>40544</v>
          </cell>
          <cell r="BD3">
            <v>40909</v>
          </cell>
          <cell r="BE3">
            <v>41275</v>
          </cell>
          <cell r="BF3">
            <v>41640</v>
          </cell>
          <cell r="BG3">
            <v>42005</v>
          </cell>
          <cell r="BH3">
            <v>42370</v>
          </cell>
          <cell r="BI3">
            <v>42736</v>
          </cell>
          <cell r="BJ3">
            <v>43101</v>
          </cell>
          <cell r="BK3">
            <v>43466</v>
          </cell>
          <cell r="BL3">
            <v>43831</v>
          </cell>
        </row>
        <row r="4">
          <cell r="A4" t="str">
            <v>Enel.it S.p.A.</v>
          </cell>
          <cell r="B4">
            <v>14108.02390500498</v>
          </cell>
          <cell r="C4">
            <v>0.80815564183965916</v>
          </cell>
          <cell r="D4">
            <v>11401.479114038555</v>
          </cell>
          <cell r="E4">
            <v>2718139.96</v>
          </cell>
          <cell r="F4">
            <v>238.40239786548176</v>
          </cell>
          <cell r="H4">
            <v>40179</v>
          </cell>
          <cell r="I4">
            <v>110.00410677618069</v>
          </cell>
          <cell r="J4">
            <v>0.75</v>
          </cell>
          <cell r="L4">
            <v>230</v>
          </cell>
          <cell r="M4">
            <v>2622340.1962288679</v>
          </cell>
          <cell r="N4">
            <v>2718139.96</v>
          </cell>
          <cell r="O4">
            <v>2718139.96</v>
          </cell>
          <cell r="AX4">
            <v>2841832.3165547499</v>
          </cell>
          <cell r="AY4">
            <v>2905773.5436772318</v>
          </cell>
          <cell r="AZ4">
            <v>2971153.4484099695</v>
          </cell>
          <cell r="BA4">
            <v>3038004.4009991935</v>
          </cell>
          <cell r="BB4">
            <v>3131211.3335873885</v>
          </cell>
          <cell r="BC4">
            <v>3201663.5885931049</v>
          </cell>
          <cell r="BD4">
            <v>3273701.0193364494</v>
          </cell>
          <cell r="BE4">
            <v>3347359.2922715195</v>
          </cell>
          <cell r="BF4">
            <v>3422674.8763476284</v>
          </cell>
          <cell r="BG4">
            <v>3499685.0610654498</v>
          </cell>
          <cell r="BH4">
            <v>3578427.9749394222</v>
          </cell>
          <cell r="BI4">
            <v>3658942.6043755589</v>
          </cell>
          <cell r="BJ4">
            <v>3741268.8129740087</v>
          </cell>
          <cell r="BK4">
            <v>3825447.3612659238</v>
          </cell>
          <cell r="BL4">
            <v>3911519.9268944068</v>
          </cell>
        </row>
        <row r="5">
          <cell r="A5" t="str">
            <v>Struttura telecomunicazioni di Enel S.p.A.</v>
          </cell>
          <cell r="B5">
            <v>264.0845128859562</v>
          </cell>
          <cell r="C5">
            <v>0.92763630064716684</v>
          </cell>
          <cell r="D5">
            <v>244.97438059173749</v>
          </cell>
          <cell r="E5">
            <v>0</v>
          </cell>
          <cell r="F5">
            <v>0</v>
          </cell>
          <cell r="H5">
            <v>40179</v>
          </cell>
          <cell r="I5">
            <v>110.00410677618069</v>
          </cell>
          <cell r="J5">
            <v>0.75</v>
          </cell>
          <cell r="L5">
            <v>230</v>
          </cell>
          <cell r="M5">
            <v>56344.107536099618</v>
          </cell>
          <cell r="N5">
            <v>0</v>
          </cell>
          <cell r="O5">
            <v>0</v>
          </cell>
          <cell r="AX5">
            <v>0</v>
          </cell>
          <cell r="AY5">
            <v>0</v>
          </cell>
          <cell r="AZ5">
            <v>0</v>
          </cell>
          <cell r="BA5">
            <v>0</v>
          </cell>
          <cell r="BB5">
            <v>67277.81099935669</v>
          </cell>
          <cell r="BC5">
            <v>68791.561746842213</v>
          </cell>
          <cell r="BD5">
            <v>70339.371886146168</v>
          </cell>
          <cell r="BE5">
            <v>71922.007753584447</v>
          </cell>
          <cell r="BF5">
            <v>73540.252928040092</v>
          </cell>
          <cell r="BG5">
            <v>75194.908618920992</v>
          </cell>
          <cell r="BH5">
            <v>76886.794062846719</v>
          </cell>
          <cell r="BI5">
            <v>78616.746929260771</v>
          </cell>
          <cell r="BJ5">
            <v>80385.623735169138</v>
          </cell>
          <cell r="BK5">
            <v>82194.300269210435</v>
          </cell>
          <cell r="BL5">
            <v>84043.672025267661</v>
          </cell>
        </row>
        <row r="6">
          <cell r="A6" t="str">
            <v>Unrented common areas</v>
          </cell>
          <cell r="B6">
            <v>8996.987538284362</v>
          </cell>
          <cell r="C6">
            <v>0.502753907310586</v>
          </cell>
          <cell r="D6">
            <v>4523.2706388971137</v>
          </cell>
          <cell r="E6">
            <v>0</v>
          </cell>
          <cell r="F6">
            <v>0</v>
          </cell>
          <cell r="H6">
            <v>40179</v>
          </cell>
          <cell r="I6">
            <v>110.00410677618069</v>
          </cell>
          <cell r="J6">
            <v>0.75</v>
          </cell>
          <cell r="L6">
            <v>230</v>
          </cell>
          <cell r="M6">
            <v>1040352.2469463361</v>
          </cell>
          <cell r="N6">
            <v>0</v>
          </cell>
          <cell r="O6">
            <v>0</v>
          </cell>
          <cell r="AX6">
            <v>0</v>
          </cell>
          <cell r="AY6">
            <v>0</v>
          </cell>
          <cell r="AZ6">
            <v>0</v>
          </cell>
          <cell r="BA6">
            <v>0</v>
          </cell>
          <cell r="BB6">
            <v>1242234.9896653781</v>
          </cell>
          <cell r="BC6">
            <v>1270185.2769328491</v>
          </cell>
          <cell r="BD6">
            <v>1298764.4456638382</v>
          </cell>
          <cell r="BE6">
            <v>1327986.6456912744</v>
          </cell>
          <cell r="BF6">
            <v>1357866.3452193281</v>
          </cell>
          <cell r="BG6">
            <v>1388418.3379867629</v>
          </cell>
          <cell r="BH6">
            <v>1419657.750591465</v>
          </cell>
          <cell r="BI6">
            <v>1451600.0499797729</v>
          </cell>
          <cell r="BJ6">
            <v>1484261.0511043177</v>
          </cell>
          <cell r="BK6">
            <v>1517656.9247541646</v>
          </cell>
          <cell r="BL6">
            <v>1551804.2055611333</v>
          </cell>
        </row>
        <row r="7">
          <cell r="A7" t="str">
            <v>Wind</v>
          </cell>
          <cell r="B7">
            <v>7260.8940438247009</v>
          </cell>
          <cell r="C7">
            <v>0.73543434654774087</v>
          </cell>
          <cell r="D7">
            <v>5339.9108664726027</v>
          </cell>
          <cell r="E7">
            <v>1600234.4109706644</v>
          </cell>
          <cell r="F7">
            <v>299.67436741649863</v>
          </cell>
          <cell r="H7">
            <v>40179</v>
          </cell>
          <cell r="I7">
            <v>110.00410677618069</v>
          </cell>
          <cell r="J7">
            <v>0.75</v>
          </cell>
          <cell r="L7">
            <v>230</v>
          </cell>
          <cell r="M7">
            <v>1228179.4992886987</v>
          </cell>
          <cell r="N7">
            <v>1600234.4109706644</v>
          </cell>
          <cell r="O7">
            <v>1600234.4109706644</v>
          </cell>
          <cell r="AX7">
            <v>1673055.0781348981</v>
          </cell>
          <cell r="AY7">
            <v>1710698.8173929334</v>
          </cell>
          <cell r="AZ7">
            <v>1749189.5407842742</v>
          </cell>
          <cell r="BA7">
            <v>1788546.3054519203</v>
          </cell>
          <cell r="BB7">
            <v>1466510.551675508</v>
          </cell>
          <cell r="BC7">
            <v>1499507.0390882068</v>
          </cell>
          <cell r="BD7">
            <v>1533245.9474676915</v>
          </cell>
          <cell r="BE7">
            <v>1567743.9812857145</v>
          </cell>
          <cell r="BF7">
            <v>1603018.2208646431</v>
          </cell>
          <cell r="BG7">
            <v>1639086.1308340975</v>
          </cell>
          <cell r="BH7">
            <v>1675965.5687778646</v>
          </cell>
          <cell r="BI7">
            <v>1713674.7940753666</v>
          </cell>
          <cell r="BJ7">
            <v>1752232.4769420624</v>
          </cell>
          <cell r="BK7">
            <v>1791657.7076732586</v>
          </cell>
          <cell r="BL7">
            <v>1831970.006095907</v>
          </cell>
        </row>
        <row r="8">
          <cell r="A8">
            <v>0</v>
          </cell>
          <cell r="B8">
            <v>0</v>
          </cell>
          <cell r="C8">
            <v>0</v>
          </cell>
          <cell r="D8">
            <v>0</v>
          </cell>
          <cell r="E8">
            <v>0</v>
          </cell>
          <cell r="F8" t="e">
            <v>#DIV/0!</v>
          </cell>
          <cell r="H8">
            <v>0</v>
          </cell>
          <cell r="I8">
            <v>0</v>
          </cell>
          <cell r="J8">
            <v>0.75</v>
          </cell>
          <cell r="L8">
            <v>230</v>
          </cell>
          <cell r="M8">
            <v>0</v>
          </cell>
          <cell r="N8">
            <v>0</v>
          </cell>
          <cell r="O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row>
        <row r="9">
          <cell r="A9">
            <v>0</v>
          </cell>
          <cell r="B9">
            <v>0</v>
          </cell>
          <cell r="C9">
            <v>0</v>
          </cell>
          <cell r="D9">
            <v>0</v>
          </cell>
          <cell r="E9">
            <v>0</v>
          </cell>
          <cell r="F9" t="e">
            <v>#DIV/0!</v>
          </cell>
          <cell r="H9">
            <v>0</v>
          </cell>
          <cell r="I9">
            <v>0</v>
          </cell>
          <cell r="J9">
            <v>0.75</v>
          </cell>
          <cell r="L9">
            <v>230</v>
          </cell>
          <cell r="M9">
            <v>0</v>
          </cell>
          <cell r="N9">
            <v>0</v>
          </cell>
          <cell r="O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row>
        <row r="10">
          <cell r="A10">
            <v>0</v>
          </cell>
          <cell r="B10">
            <v>0</v>
          </cell>
          <cell r="C10">
            <v>0</v>
          </cell>
          <cell r="D10">
            <v>0</v>
          </cell>
          <cell r="E10">
            <v>0</v>
          </cell>
          <cell r="F10" t="e">
            <v>#DIV/0!</v>
          </cell>
          <cell r="H10">
            <v>0</v>
          </cell>
          <cell r="I10">
            <v>0</v>
          </cell>
          <cell r="J10">
            <v>0.75</v>
          </cell>
          <cell r="L10">
            <v>230</v>
          </cell>
          <cell r="M10">
            <v>0</v>
          </cell>
          <cell r="N10">
            <v>0</v>
          </cell>
          <cell r="O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row>
        <row r="11">
          <cell r="A11">
            <v>0</v>
          </cell>
          <cell r="B11">
            <v>0</v>
          </cell>
          <cell r="C11">
            <v>0</v>
          </cell>
          <cell r="D11">
            <v>0</v>
          </cell>
          <cell r="E11">
            <v>0</v>
          </cell>
          <cell r="F11" t="e">
            <v>#DIV/0!</v>
          </cell>
          <cell r="H11">
            <v>0</v>
          </cell>
          <cell r="I11">
            <v>0</v>
          </cell>
          <cell r="J11">
            <v>0.75</v>
          </cell>
          <cell r="L11">
            <v>230</v>
          </cell>
          <cell r="M11">
            <v>0</v>
          </cell>
          <cell r="N11">
            <v>0</v>
          </cell>
          <cell r="O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row>
        <row r="12">
          <cell r="A12">
            <v>0</v>
          </cell>
          <cell r="B12">
            <v>0</v>
          </cell>
          <cell r="C12">
            <v>0</v>
          </cell>
          <cell r="D12">
            <v>0</v>
          </cell>
          <cell r="E12">
            <v>0</v>
          </cell>
          <cell r="F12" t="e">
            <v>#DIV/0!</v>
          </cell>
          <cell r="H12">
            <v>0</v>
          </cell>
          <cell r="I12">
            <v>0</v>
          </cell>
          <cell r="J12">
            <v>0.75</v>
          </cell>
          <cell r="L12">
            <v>230</v>
          </cell>
          <cell r="M12">
            <v>0</v>
          </cell>
          <cell r="N12">
            <v>0</v>
          </cell>
          <cell r="O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row>
        <row r="13">
          <cell r="I13">
            <v>0</v>
          </cell>
          <cell r="J13">
            <v>0.75</v>
          </cell>
          <cell r="L13">
            <v>230</v>
          </cell>
          <cell r="M13">
            <v>0</v>
          </cell>
          <cell r="N13">
            <v>0</v>
          </cell>
          <cell r="O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I14">
            <v>0</v>
          </cell>
          <cell r="J14">
            <v>0.75</v>
          </cell>
          <cell r="L14">
            <v>230</v>
          </cell>
          <cell r="M14">
            <v>0</v>
          </cell>
          <cell r="N14">
            <v>0</v>
          </cell>
          <cell r="O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row>
        <row r="15">
          <cell r="I15">
            <v>0</v>
          </cell>
          <cell r="J15">
            <v>0.75</v>
          </cell>
          <cell r="L15">
            <v>230</v>
          </cell>
          <cell r="M15">
            <v>0</v>
          </cell>
          <cell r="N15">
            <v>0</v>
          </cell>
          <cell r="O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row>
        <row r="16">
          <cell r="I16">
            <v>0</v>
          </cell>
          <cell r="J16">
            <v>0.75</v>
          </cell>
          <cell r="L16">
            <v>230</v>
          </cell>
          <cell r="M16">
            <v>0</v>
          </cell>
          <cell r="N16">
            <v>0</v>
          </cell>
          <cell r="O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17">
          <cell r="I17">
            <v>0</v>
          </cell>
          <cell r="J17">
            <v>0.75</v>
          </cell>
          <cell r="L17">
            <v>230</v>
          </cell>
          <cell r="M17">
            <v>0</v>
          </cell>
          <cell r="N17">
            <v>0</v>
          </cell>
          <cell r="O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I18">
            <v>0</v>
          </cell>
          <cell r="J18">
            <v>0.75</v>
          </cell>
          <cell r="L18">
            <v>230</v>
          </cell>
          <cell r="M18">
            <v>0</v>
          </cell>
          <cell r="N18">
            <v>0</v>
          </cell>
          <cell r="O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I19">
            <v>0</v>
          </cell>
          <cell r="J19">
            <v>0.75</v>
          </cell>
          <cell r="L19">
            <v>230</v>
          </cell>
          <cell r="M19">
            <v>0</v>
          </cell>
          <cell r="N19">
            <v>0</v>
          </cell>
          <cell r="O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I20">
            <v>0</v>
          </cell>
          <cell r="J20">
            <v>0.75</v>
          </cell>
          <cell r="L20">
            <v>230</v>
          </cell>
          <cell r="M20">
            <v>0</v>
          </cell>
          <cell r="N20">
            <v>0</v>
          </cell>
          <cell r="O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row>
        <row r="21">
          <cell r="I21">
            <v>0</v>
          </cell>
          <cell r="J21">
            <v>0.75</v>
          </cell>
          <cell r="L21">
            <v>230</v>
          </cell>
          <cell r="M21">
            <v>0</v>
          </cell>
          <cell r="N21">
            <v>0</v>
          </cell>
          <cell r="O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22">
          <cell r="I22">
            <v>0</v>
          </cell>
          <cell r="J22">
            <v>0.75</v>
          </cell>
          <cell r="L22">
            <v>230</v>
          </cell>
          <cell r="M22">
            <v>0</v>
          </cell>
          <cell r="N22">
            <v>0</v>
          </cell>
          <cell r="O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row>
        <row r="23">
          <cell r="I23">
            <v>0</v>
          </cell>
          <cell r="J23">
            <v>0.75</v>
          </cell>
          <cell r="L23">
            <v>230</v>
          </cell>
          <cell r="M23">
            <v>0</v>
          </cell>
          <cell r="N23">
            <v>0</v>
          </cell>
          <cell r="O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I24">
            <v>0</v>
          </cell>
          <cell r="J24">
            <v>0.75</v>
          </cell>
          <cell r="L24">
            <v>230</v>
          </cell>
          <cell r="M24">
            <v>0</v>
          </cell>
          <cell r="N24">
            <v>0</v>
          </cell>
          <cell r="O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row>
        <row r="25">
          <cell r="I25">
            <v>0</v>
          </cell>
          <cell r="J25">
            <v>0.75</v>
          </cell>
          <cell r="L25">
            <v>230</v>
          </cell>
          <cell r="M25">
            <v>0</v>
          </cell>
          <cell r="N25">
            <v>0</v>
          </cell>
          <cell r="O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row>
        <row r="26">
          <cell r="I26">
            <v>0</v>
          </cell>
          <cell r="J26">
            <v>0.75</v>
          </cell>
          <cell r="L26">
            <v>230</v>
          </cell>
          <cell r="M26">
            <v>0</v>
          </cell>
          <cell r="N26">
            <v>0</v>
          </cell>
          <cell r="O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row>
        <row r="27">
          <cell r="I27">
            <v>0</v>
          </cell>
          <cell r="J27">
            <v>0.75</v>
          </cell>
          <cell r="L27">
            <v>230</v>
          </cell>
          <cell r="M27">
            <v>0</v>
          </cell>
          <cell r="N27">
            <v>0</v>
          </cell>
          <cell r="O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I28">
            <v>0</v>
          </cell>
          <cell r="J28">
            <v>0.75</v>
          </cell>
          <cell r="L28">
            <v>230</v>
          </cell>
          <cell r="M28">
            <v>0</v>
          </cell>
          <cell r="N28">
            <v>0</v>
          </cell>
          <cell r="O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row>
        <row r="29">
          <cell r="I29">
            <v>0</v>
          </cell>
          <cell r="J29">
            <v>0.75</v>
          </cell>
          <cell r="L29">
            <v>230</v>
          </cell>
          <cell r="M29">
            <v>0</v>
          </cell>
          <cell r="N29">
            <v>0</v>
          </cell>
          <cell r="O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row>
        <row r="30">
          <cell r="A30" t="str">
            <v>Total</v>
          </cell>
          <cell r="B30">
            <v>30629.989999999998</v>
          </cell>
          <cell r="D30">
            <v>21509.635000000009</v>
          </cell>
          <cell r="E30">
            <v>4318374.3709706645</v>
          </cell>
          <cell r="F30">
            <v>200.76465132814494</v>
          </cell>
          <cell r="M30">
            <v>4947216.0500000026</v>
          </cell>
          <cell r="N30">
            <v>4318374.3709706645</v>
          </cell>
          <cell r="O30">
            <v>4318374.3709706645</v>
          </cell>
          <cell r="AX30">
            <v>4514887.3946896475</v>
          </cell>
          <cell r="AY30">
            <v>4616472.3610701654</v>
          </cell>
          <cell r="AZ30">
            <v>4720342.9891942441</v>
          </cell>
          <cell r="BA30">
            <v>4826550.7064511143</v>
          </cell>
          <cell r="BB30">
            <v>5907234.6859276313</v>
          </cell>
          <cell r="BC30">
            <v>6040147.466361003</v>
          </cell>
          <cell r="BD30">
            <v>6176050.7843541251</v>
          </cell>
          <cell r="BE30">
            <v>6315011.9270020928</v>
          </cell>
          <cell r="BF30">
            <v>6457099.6953596398</v>
          </cell>
          <cell r="BG30">
            <v>6602384.4385052305</v>
          </cell>
          <cell r="BH30">
            <v>6750938.0883715991</v>
          </cell>
          <cell r="BI30">
            <v>6902834.1953599583</v>
          </cell>
          <cell r="BJ30">
            <v>7058147.9647555575</v>
          </cell>
          <cell r="BK30">
            <v>7216956.2939625569</v>
          </cell>
          <cell r="BL30">
            <v>7379337.8105767146</v>
          </cell>
        </row>
      </sheetData>
      <sheetData sheetId="3"/>
      <sheetData sheetId="4" refreshError="1"/>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Résultat fiscal"/>
      <sheetName val="TRI1"/>
      <sheetName val="TRI2"/>
      <sheetName val="Valorisation Société"/>
      <sheetName val="Graph"/>
      <sheetName val="Spec"/>
    </sheetNames>
    <sheetDataSet>
      <sheetData sheetId="0"/>
      <sheetData sheetId="1">
        <row r="9">
          <cell r="E9" t="str">
            <v>X</v>
          </cell>
        </row>
        <row r="11">
          <cell r="E11" t="str">
            <v>X</v>
          </cell>
        </row>
        <row r="13">
          <cell r="E13"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Data"/>
      <sheetName val="Extract"/>
      <sheetName val="Hedging"/>
      <sheetName val="Hyp_refi"/>
      <sheetName val="Hyp_SPV"/>
      <sheetName val="Hyp_Asset"/>
      <sheetName val="Hyp_Time"/>
      <sheetName val="Control"/>
      <sheetName val="HoldCo"/>
      <sheetName val="Assets"/>
      <sheetName val="Albine"/>
      <sheetName val="Santerre"/>
      <sheetName val="Chaleons"/>
      <sheetName val="Aunis"/>
      <sheetName val="Teillay"/>
      <sheetName val="Azerables"/>
      <sheetName val="Sebastien"/>
      <sheetName val="Angerville"/>
      <sheetName val="Pointes"/>
      <sheetName val="Ablaincourt"/>
      <sheetName val="A00 _Cov."/>
      <sheetName val="A01_Sommaire"/>
      <sheetName val="A02_Hypothèses"/>
      <sheetName val="A03_Hypothèses Temporelles"/>
      <sheetName val="C01_Calculs"/>
      <sheetName val="R01_Tableau de CF"/>
      <sheetName val="R02_Compte de Résultat"/>
      <sheetName val="R03_Bilan"/>
      <sheetName val="R04_Synthèse"/>
      <sheetName val="R04_bis Synthèse"/>
      <sheetName val="R05_Audit"/>
      <sheetName val="R06_Données Graphiques"/>
      <sheetName val="G01_Graphique Flux"/>
      <sheetName val="G03_Graphique Tranche A"/>
      <sheetName val="G02_Graphique Tranche B"/>
      <sheetName val="G02_Graphique Ressources constr"/>
      <sheetName val="G04_Graphique TRI"/>
      <sheetName val="Détail Expl. et empl.ress (a)"/>
      <sheetName val="Synthèse Exploitation (b)"/>
      <sheetName val="synthèse bilan (c)"/>
      <sheetName val="NDDL_Modèle_Financier_TARANIS"/>
      <sheetName val="Portfolio_Assets"/>
      <sheetName val="ExistingDebt"/>
      <sheetName val="Opex"/>
      <sheetName val="Hanau_Portfolio"/>
      <sheetName val="Pitch"/>
      <sheetName val="HE"/>
      <sheetName val="Espinasses"/>
      <sheetName val="Cernay"/>
      <sheetName val="Salleles"/>
      <sheetName val="Sigma"/>
      <sheetName val="CS6"/>
      <sheetName val="M12"/>
      <sheetName val="M16"/>
      <sheetName val="User Guide"/>
      <sheetName val="Q&amp;A matrix v1.0"/>
      <sheetName val="Request list"/>
      <sheetName val="Operational data"/>
      <sheetName val="CF_Extract_IM"/>
      <sheetName val="NDDL_Modèle_Financier_TARANIS.x"/>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L14" t="str">
            <v>fr</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uide "/>
      <sheetName val="2. Base "/>
      <sheetName val="3.1 Analyse du portefeuille"/>
      <sheetName val="3.2 Graph cumulé ou par fond"/>
      <sheetName val="DIDL-ReportingESG-Sites dépollu"/>
    </sheetNames>
    <sheetDataSet>
      <sheetData sheetId="0"/>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Roll"/>
      <sheetName val="Lafayette0"/>
      <sheetName val="Lafayette"/>
      <sheetName val="Lafayette Conso"/>
      <sheetName val="Tableau de bord"/>
      <sheetName val="Amt"/>
      <sheetName val="Fiche (2)"/>
      <sheetName val="Tab Surfaces"/>
      <sheetName val="Etatloc"/>
      <sheetName val="Etatloc (2)"/>
      <sheetName val="Surloyer"/>
      <sheetName val="Tab Valo (2)"/>
      <sheetName val="SWOT (2)"/>
      <sheetName val="FICHE"/>
      <sheetName val="SWOT"/>
      <sheetName val="Tab Valo"/>
      <sheetName val="L145-39"/>
      <sheetName val="Charts"/>
      <sheetName val="Graph (%loyer triennale)"/>
      <sheetName val="Graph (%loyer fin)"/>
      <sheetName val="Evol VLM Index"/>
      <sheetName val="Références Location"/>
      <sheetName val="Plus Value"/>
      <sheetName val="Indice Insee"/>
      <sheetName val="Etat locatif"/>
      <sheetName val="vérif"/>
      <sheetName val="31-12-09"/>
      <sheetName val="Transactions"/>
      <sheetName val="VLM historiq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s Sal."/>
      <sheetName val="Archives Sal"/>
      <sheetName val="Archives Achats"/>
      <sheetName val="TAUX ANNUELS"/>
      <sheetName val="Calculs Sal. (2)"/>
      <sheetName val="PPAT AEW 2020,"/>
      <sheetName val="PPAT AEW 2019"/>
      <sheetName val="FNP"/>
      <sheetName val="CEI AEW"/>
      <sheetName val="Budget de fonctionnement (CW)"/>
      <sheetName val="PPAT PROVEXI"/>
      <sheetName val="Sheet1"/>
      <sheetName val="REPARTITION LOCATAIRES 2020"/>
      <sheetName val="def CEI"/>
      <sheetName val="FAQ"/>
      <sheetName val="Calculs_Sal_"/>
      <sheetName val="Archives_Sal"/>
      <sheetName val="Archives_Achats"/>
      <sheetName val="TAUX_ANNUELS"/>
      <sheetName val="Calculs_Sal__(2)"/>
      <sheetName val="PPAT_AEW_2020,"/>
      <sheetName val="PPAT_AEW_2019"/>
      <sheetName val="CEI_AEW"/>
      <sheetName val="Budget_de_fonctionnement_(CW)"/>
      <sheetName val="PPAT_PROVEXI"/>
      <sheetName val="REPARTITION_LOCATAIRES_2020"/>
      <sheetName val="def_C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uide "/>
      <sheetName val="2. Base "/>
      <sheetName val="3.1 Graph sur l'ens."/>
      <sheetName val="3.2 Graph fonds"/>
      <sheetName val="DIDL-ReportingESG-Sites dépollu"/>
    </sheetNames>
    <sheetDataSet>
      <sheetData sheetId="0">
        <row r="33">
          <cell r="L33" t="str">
            <v>Brownfields 2</v>
          </cell>
        </row>
        <row r="34">
          <cell r="L34" t="str">
            <v>Ginkgo I</v>
          </cell>
        </row>
        <row r="35">
          <cell r="L35" t="str">
            <v>Ginkgo II</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Input"/>
      <sheetName val="Suivi"/>
      <sheetName val="Mapping"/>
      <sheetName val="Input_CAPEX-OPEX-Emplois"/>
      <sheetName val="DCF"/>
      <sheetName val="Data collection"/>
      <sheetName val="Output"/>
      <sheetName val="Graphiques"/>
      <sheetName val="Tables"/>
      <sheetName val="Tax Analysis"/>
      <sheetName val="Emplois"/>
      <sheetName val="Insee_Coeff ES_2011"/>
      <sheetName val="bdd_Effets indirects"/>
      <sheetName val="bdd_Effets indirects_emplois"/>
      <sheetName val="Comparaison résultats"/>
      <sheetName val="Eurostat_dom_2009"/>
      <sheetName val="Eurostat_use_2009"/>
      <sheetName val="Insee_TEI_2011"/>
      <sheetName val="Insee_CPR_CEB_2011"/>
      <sheetName val="Part locale"/>
      <sheetName val="Emplois directs_old"/>
      <sheetName val="Emplois directs"/>
      <sheetName val="Sheet1"/>
    </sheetNames>
    <sheetDataSet>
      <sheetData sheetId="0">
        <row r="7">
          <cell r="E7">
            <v>7.4999999999999997E-2</v>
          </cell>
        </row>
        <row r="13">
          <cell r="E13">
            <v>480</v>
          </cell>
        </row>
        <row r="14">
          <cell r="E14">
            <v>6</v>
          </cell>
        </row>
      </sheetData>
      <sheetData sheetId="1" refreshError="1"/>
      <sheetData sheetId="2">
        <row r="3">
          <cell r="C3" t="str">
            <v>Référence_Branche_INSEE_France_2011</v>
          </cell>
          <cell r="F3" t="str">
            <v>Reference_Branche_EUROSTAT_France_2009</v>
          </cell>
        </row>
        <row r="5">
          <cell r="C5" t="str">
            <v>AZ</v>
          </cell>
          <cell r="F5" t="str">
            <v>CPA_A01</v>
          </cell>
        </row>
        <row r="6">
          <cell r="C6" t="str">
            <v>BZ</v>
          </cell>
          <cell r="F6" t="str">
            <v>CPA_A02</v>
          </cell>
        </row>
        <row r="7">
          <cell r="C7" t="str">
            <v>CA</v>
          </cell>
          <cell r="F7" t="str">
            <v>CPA_A03</v>
          </cell>
        </row>
        <row r="8">
          <cell r="C8" t="str">
            <v>CB</v>
          </cell>
          <cell r="F8" t="str">
            <v>CPA_B</v>
          </cell>
        </row>
        <row r="9">
          <cell r="C9" t="str">
            <v>CC</v>
          </cell>
          <cell r="F9" t="str">
            <v>CPA_C10-C12</v>
          </cell>
        </row>
        <row r="10">
          <cell r="C10" t="str">
            <v>CD</v>
          </cell>
          <cell r="F10" t="str">
            <v>CPA_C13-C15</v>
          </cell>
        </row>
        <row r="11">
          <cell r="C11" t="str">
            <v>CE</v>
          </cell>
          <cell r="F11" t="str">
            <v>CPA_C16</v>
          </cell>
        </row>
        <row r="12">
          <cell r="C12" t="str">
            <v>CF</v>
          </cell>
          <cell r="F12" t="str">
            <v>CPA_C17</v>
          </cell>
        </row>
        <row r="13">
          <cell r="C13" t="str">
            <v>CG</v>
          </cell>
          <cell r="F13" t="str">
            <v>CPA_C18</v>
          </cell>
        </row>
        <row r="14">
          <cell r="C14" t="str">
            <v>CH</v>
          </cell>
          <cell r="F14" t="str">
            <v>CPA_C19</v>
          </cell>
        </row>
        <row r="15">
          <cell r="C15" t="str">
            <v>CI</v>
          </cell>
          <cell r="F15" t="str">
            <v>CPA_C20</v>
          </cell>
        </row>
        <row r="16">
          <cell r="C16" t="str">
            <v>CJ</v>
          </cell>
          <cell r="F16" t="str">
            <v>CPA_C21</v>
          </cell>
        </row>
        <row r="17">
          <cell r="C17" t="str">
            <v>CK</v>
          </cell>
          <cell r="F17" t="str">
            <v>CPA_C22</v>
          </cell>
        </row>
        <row r="18">
          <cell r="C18" t="str">
            <v>CL</v>
          </cell>
          <cell r="F18" t="str">
            <v>CPA_C23</v>
          </cell>
        </row>
        <row r="19">
          <cell r="C19" t="str">
            <v>CM</v>
          </cell>
          <cell r="F19" t="str">
            <v>CPA_C24</v>
          </cell>
        </row>
        <row r="20">
          <cell r="C20" t="str">
            <v>DZ</v>
          </cell>
          <cell r="F20" t="str">
            <v>CPA_C25</v>
          </cell>
        </row>
        <row r="21">
          <cell r="C21" t="str">
            <v>EZ</v>
          </cell>
          <cell r="F21" t="str">
            <v>CPA_C26</v>
          </cell>
        </row>
        <row r="22">
          <cell r="C22" t="str">
            <v>FZ</v>
          </cell>
          <cell r="F22" t="str">
            <v>CPA_C27</v>
          </cell>
        </row>
        <row r="23">
          <cell r="C23" t="str">
            <v>GZ</v>
          </cell>
          <cell r="F23" t="str">
            <v>CPA_C28</v>
          </cell>
        </row>
        <row r="24">
          <cell r="C24" t="str">
            <v>HZ</v>
          </cell>
          <cell r="F24" t="str">
            <v>CPA_C29</v>
          </cell>
        </row>
        <row r="25">
          <cell r="C25" t="str">
            <v>IZ</v>
          </cell>
          <cell r="F25" t="str">
            <v>CPA_C30</v>
          </cell>
        </row>
        <row r="26">
          <cell r="C26" t="str">
            <v>JA</v>
          </cell>
          <cell r="F26" t="str">
            <v>CPA_C31_C32</v>
          </cell>
        </row>
        <row r="27">
          <cell r="C27" t="str">
            <v>JB</v>
          </cell>
          <cell r="F27" t="str">
            <v>CPA_C33</v>
          </cell>
        </row>
        <row r="28">
          <cell r="C28" t="str">
            <v>JC</v>
          </cell>
          <cell r="F28" t="str">
            <v>CPA_D35</v>
          </cell>
        </row>
        <row r="29">
          <cell r="C29" t="str">
            <v>KZ</v>
          </cell>
          <cell r="F29" t="str">
            <v>CPA_E36</v>
          </cell>
        </row>
        <row r="30">
          <cell r="C30" t="str">
            <v>LZ</v>
          </cell>
          <cell r="F30" t="str">
            <v>CPA_E37-E39</v>
          </cell>
        </row>
        <row r="31">
          <cell r="C31" t="str">
            <v>MA</v>
          </cell>
          <cell r="F31" t="str">
            <v>CPA_F</v>
          </cell>
        </row>
        <row r="32">
          <cell r="C32" t="str">
            <v>MB</v>
          </cell>
          <cell r="F32" t="str">
            <v>CPA_G45</v>
          </cell>
        </row>
        <row r="33">
          <cell r="C33" t="str">
            <v>MC</v>
          </cell>
          <cell r="F33" t="str">
            <v>CPA_G46</v>
          </cell>
        </row>
        <row r="34">
          <cell r="C34" t="str">
            <v>NZ</v>
          </cell>
          <cell r="F34" t="str">
            <v>CPA_G47</v>
          </cell>
        </row>
        <row r="35">
          <cell r="C35" t="str">
            <v>OZ</v>
          </cell>
          <cell r="F35" t="str">
            <v>CPA_H49</v>
          </cell>
        </row>
        <row r="36">
          <cell r="C36" t="str">
            <v>PZ</v>
          </cell>
          <cell r="F36" t="str">
            <v>CPA_H50</v>
          </cell>
        </row>
        <row r="37">
          <cell r="C37" t="str">
            <v>QA</v>
          </cell>
          <cell r="F37" t="str">
            <v>CPA_H51</v>
          </cell>
        </row>
        <row r="38">
          <cell r="C38" t="str">
            <v>QB</v>
          </cell>
          <cell r="F38" t="str">
            <v>CPA_H52</v>
          </cell>
        </row>
        <row r="39">
          <cell r="C39" t="str">
            <v>RZ</v>
          </cell>
          <cell r="F39" t="str">
            <v>CPA_H53</v>
          </cell>
        </row>
        <row r="40">
          <cell r="C40" t="str">
            <v>SZ</v>
          </cell>
          <cell r="F40" t="str">
            <v>CPA_I</v>
          </cell>
        </row>
        <row r="41">
          <cell r="C41" t="str">
            <v>TZ</v>
          </cell>
          <cell r="F41" t="str">
            <v>CPA_J58</v>
          </cell>
        </row>
        <row r="42">
          <cell r="F42" t="str">
            <v>CPA_J59_J60</v>
          </cell>
        </row>
        <row r="43">
          <cell r="F43" t="str">
            <v>CPA_J61</v>
          </cell>
        </row>
        <row r="44">
          <cell r="F44" t="str">
            <v>CPA_J62_J63</v>
          </cell>
        </row>
        <row r="45">
          <cell r="F45" t="str">
            <v>CPA_K64</v>
          </cell>
        </row>
        <row r="46">
          <cell r="F46" t="str">
            <v>CPA_K65</v>
          </cell>
        </row>
        <row r="47">
          <cell r="F47" t="str">
            <v>CPA_K66</v>
          </cell>
        </row>
        <row r="48">
          <cell r="F48" t="str">
            <v>CPA_L68B</v>
          </cell>
        </row>
        <row r="49">
          <cell r="F49" t="str">
            <v>CPA_L68A</v>
          </cell>
        </row>
        <row r="50">
          <cell r="F50" t="str">
            <v>CPA_M69_M70</v>
          </cell>
        </row>
        <row r="51">
          <cell r="F51" t="str">
            <v>CPA_M71</v>
          </cell>
        </row>
        <row r="52">
          <cell r="F52" t="str">
            <v>CPA_M72</v>
          </cell>
        </row>
        <row r="53">
          <cell r="F53" t="str">
            <v>CPA_M73</v>
          </cell>
        </row>
        <row r="54">
          <cell r="F54" t="str">
            <v>CPA_M74_M75</v>
          </cell>
        </row>
        <row r="55">
          <cell r="F55" t="str">
            <v>CPA_N77</v>
          </cell>
        </row>
        <row r="56">
          <cell r="F56" t="str">
            <v>CPA_N78</v>
          </cell>
        </row>
        <row r="57">
          <cell r="F57" t="str">
            <v>CPA_N79</v>
          </cell>
        </row>
        <row r="58">
          <cell r="F58" t="str">
            <v>CPA_N80-N82</v>
          </cell>
        </row>
        <row r="59">
          <cell r="F59" t="str">
            <v>CPA_O84</v>
          </cell>
        </row>
        <row r="60">
          <cell r="F60" t="str">
            <v>CPA_P85</v>
          </cell>
        </row>
        <row r="61">
          <cell r="F61" t="str">
            <v>CPA_Q86</v>
          </cell>
        </row>
        <row r="62">
          <cell r="F62" t="str">
            <v>CPA_Q87_Q88</v>
          </cell>
        </row>
        <row r="63">
          <cell r="F63" t="str">
            <v>CPA_R90-R92</v>
          </cell>
        </row>
        <row r="64">
          <cell r="F64" t="str">
            <v>CPA_R93</v>
          </cell>
        </row>
        <row r="65">
          <cell r="F65" t="str">
            <v>CPA_S94</v>
          </cell>
        </row>
        <row r="66">
          <cell r="F66" t="str">
            <v>CPA_S95</v>
          </cell>
        </row>
        <row r="67">
          <cell r="F67" t="str">
            <v>CPA_S96</v>
          </cell>
        </row>
        <row r="68">
          <cell r="F68" t="str">
            <v>CPA_T</v>
          </cell>
        </row>
        <row r="69">
          <cell r="F69" t="str">
            <v>CPA_U</v>
          </cell>
        </row>
      </sheetData>
      <sheetData sheetId="3" refreshError="1"/>
      <sheetData sheetId="4" refreshError="1"/>
      <sheetData sheetId="5" refreshError="1"/>
      <sheetData sheetId="6" refreshError="1"/>
      <sheetData sheetId="7" refreshError="1"/>
      <sheetData sheetId="8" refreshError="1"/>
      <sheetData sheetId="9">
        <row r="7">
          <cell r="D7">
            <v>1.4999999999999999E-2</v>
          </cell>
        </row>
        <row r="9">
          <cell r="D9">
            <v>1000</v>
          </cell>
        </row>
        <row r="10">
          <cell r="D10">
            <v>0.5</v>
          </cell>
        </row>
        <row r="11">
          <cell r="D11">
            <v>4000</v>
          </cell>
        </row>
        <row r="13">
          <cell r="D13">
            <v>0.14099999999999999</v>
          </cell>
        </row>
        <row r="14">
          <cell r="D14">
            <v>0.33</v>
          </cell>
        </row>
        <row r="15">
          <cell r="D15">
            <v>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sheetName val="User guide"/>
      <sheetName val="Dashboard"/>
      <sheetName val="Valuation"/>
      <sheetName val="Output"/>
      <sheetName val="Extract"/>
      <sheetName val="Hyp_Scenario"/>
      <sheetName val="Hyp_SPV"/>
      <sheetName val="Hyp_Asset"/>
      <sheetName val="Hyp_Time"/>
      <sheetName val="Hyp_Tax"/>
      <sheetName val="Assets"/>
      <sheetName val="ATLANTA"/>
      <sheetName val="AEI conso"/>
      <sheetName val="AEI"/>
      <sheetName val="AUSTRALIA"/>
      <sheetName val="CANADA"/>
      <sheetName val="ITALY"/>
      <sheetName val="MEXICO"/>
      <sheetName val="POLAND"/>
      <sheetName val="PORTUGAL"/>
      <sheetName val="SOUTHAFRICA"/>
      <sheetName val="USA"/>
      <sheetName val="FS"/>
      <sheetName val="IM"/>
      <sheetName val="Bridge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8">
          <cell r="D48">
            <v>0.65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TRI1"/>
      <sheetName val="S-IS"/>
      <sheetName val="TRI ASSOCIES 10 ANS"/>
      <sheetName val="TRI2"/>
      <sheetName val="Graph"/>
      <sheetName val="Spec"/>
      <sheetName val="Résultat fiscal"/>
      <sheetName val="Valorisation Société"/>
      <sheetName val="TRI détaillé"/>
    </sheetNames>
    <sheetDataSet>
      <sheetData sheetId="0">
        <row r="23">
          <cell r="A23" t="str">
            <v>2004</v>
          </cell>
        </row>
        <row r="24">
          <cell r="A24">
            <v>2005</v>
          </cell>
        </row>
        <row r="25">
          <cell r="A25">
            <v>2006</v>
          </cell>
        </row>
        <row r="26">
          <cell r="A26">
            <v>2007</v>
          </cell>
        </row>
        <row r="27">
          <cell r="A27">
            <v>2008</v>
          </cell>
        </row>
        <row r="28">
          <cell r="A28">
            <v>2009</v>
          </cell>
        </row>
        <row r="29">
          <cell r="A29">
            <v>2010</v>
          </cell>
        </row>
        <row r="30">
          <cell r="A30">
            <v>2011</v>
          </cell>
        </row>
        <row r="31">
          <cell r="A31">
            <v>2012</v>
          </cell>
        </row>
        <row r="32">
          <cell r="A32">
            <v>2013</v>
          </cell>
        </row>
        <row r="33">
          <cell r="A33">
            <v>2014</v>
          </cell>
        </row>
        <row r="34">
          <cell r="A34">
            <v>2015</v>
          </cell>
        </row>
        <row r="35">
          <cell r="A35">
            <v>2016</v>
          </cell>
        </row>
        <row r="36">
          <cell r="A36">
            <v>2017</v>
          </cell>
        </row>
        <row r="37">
          <cell r="A37">
            <v>2018</v>
          </cell>
        </row>
        <row r="38">
          <cell r="A38">
            <v>2019</v>
          </cell>
        </row>
        <row r="39">
          <cell r="A39">
            <v>2020</v>
          </cell>
        </row>
        <row r="40">
          <cell r="A40">
            <v>2021</v>
          </cell>
        </row>
        <row r="41">
          <cell r="A41">
            <v>2022</v>
          </cell>
        </row>
        <row r="42">
          <cell r="A42">
            <v>2023</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ow r="13">
          <cell r="F13" t="str">
            <v>Date</v>
          </cell>
          <cell r="G13" t="str">
            <v>Commentaires</v>
          </cell>
          <cell r="I13" t="str">
            <v>Montants</v>
          </cell>
        </row>
        <row r="14">
          <cell r="F14">
            <v>36722</v>
          </cell>
          <cell r="G14" t="str">
            <v>Capital AIH France payé par la CDC</v>
          </cell>
          <cell r="I14">
            <v>-18443.75</v>
          </cell>
        </row>
        <row r="15">
          <cell r="F15">
            <v>36770</v>
          </cell>
          <cell r="G15" t="str">
            <v>Avances d'actionnaires payées par la CDC</v>
          </cell>
          <cell r="I15">
            <v>-55561.824569999997</v>
          </cell>
        </row>
        <row r="16">
          <cell r="F16">
            <v>37086</v>
          </cell>
          <cell r="G16" t="str">
            <v>Intérêts d'avances 2005</v>
          </cell>
          <cell r="I16">
            <v>1851.8783952105593</v>
          </cell>
        </row>
        <row r="17">
          <cell r="F17">
            <v>37239</v>
          </cell>
          <cell r="G17" t="str">
            <v>Remboursement d'avances 2005</v>
          </cell>
          <cell r="I17">
            <v>2000</v>
          </cell>
        </row>
        <row r="18">
          <cell r="F18">
            <v>37451</v>
          </cell>
          <cell r="G18" t="str">
            <v>Dividende 2006</v>
          </cell>
          <cell r="I18">
            <v>528.20000000000005</v>
          </cell>
        </row>
        <row r="19">
          <cell r="F19">
            <v>37451</v>
          </cell>
          <cell r="G19" t="str">
            <v>Intérêts d'avances 2006</v>
          </cell>
          <cell r="I19">
            <v>2316.5602815781581</v>
          </cell>
        </row>
        <row r="20">
          <cell r="F20">
            <v>37451</v>
          </cell>
          <cell r="G20" t="str">
            <v>Remboursement d'avances 2006</v>
          </cell>
          <cell r="I20">
            <v>5400</v>
          </cell>
        </row>
        <row r="21">
          <cell r="F21">
            <v>37816</v>
          </cell>
          <cell r="G21" t="str">
            <v>Dividende 2007</v>
          </cell>
          <cell r="I21">
            <v>847.86594317823096</v>
          </cell>
        </row>
        <row r="22">
          <cell r="F22">
            <v>37816</v>
          </cell>
          <cell r="G22" t="str">
            <v>Intérêts d'avances 2007</v>
          </cell>
          <cell r="I22">
            <v>2147.8102815781581</v>
          </cell>
        </row>
        <row r="23">
          <cell r="F23">
            <v>37816</v>
          </cell>
          <cell r="G23" t="str">
            <v>Remboursement d'avances 2007</v>
          </cell>
          <cell r="I23">
            <v>2100</v>
          </cell>
        </row>
        <row r="24">
          <cell r="F24">
            <v>38182</v>
          </cell>
          <cell r="G24" t="str">
            <v>Dividende 2008</v>
          </cell>
          <cell r="I24">
            <v>1144.5064228695678</v>
          </cell>
        </row>
        <row r="25">
          <cell r="F25">
            <v>38182</v>
          </cell>
          <cell r="G25" t="str">
            <v>Intérêts d'avances 2008</v>
          </cell>
          <cell r="I25">
            <v>2066.8102815781581</v>
          </cell>
        </row>
        <row r="26">
          <cell r="F26">
            <v>38182</v>
          </cell>
          <cell r="G26" t="str">
            <v>Remboursement d'avances 2008</v>
          </cell>
          <cell r="I26">
            <v>1500</v>
          </cell>
        </row>
        <row r="27">
          <cell r="F27">
            <v>38547</v>
          </cell>
          <cell r="G27" t="str">
            <v>Dividende 2009</v>
          </cell>
          <cell r="I27">
            <v>1366.3003637864053</v>
          </cell>
        </row>
        <row r="28">
          <cell r="F28">
            <v>38547</v>
          </cell>
          <cell r="G28" t="str">
            <v>Intérêts d'avances 2009</v>
          </cell>
          <cell r="I28">
            <v>1992.5602815781581</v>
          </cell>
        </row>
        <row r="29">
          <cell r="F29">
            <v>38547</v>
          </cell>
          <cell r="G29" t="str">
            <v>Remboursement d'avances 2009</v>
          </cell>
          <cell r="I29">
            <v>45179.117368403517</v>
          </cell>
        </row>
        <row r="30">
          <cell r="F30">
            <v>38716</v>
          </cell>
          <cell r="G30" t="str">
            <v>Cession de 100% des titres AIH France SA</v>
          </cell>
          <cell r="I30">
            <v>73838.543890027053</v>
          </cell>
        </row>
        <row r="52">
          <cell r="F52" t="str">
            <v>Date</v>
          </cell>
          <cell r="G52" t="str">
            <v>Nb titres</v>
          </cell>
          <cell r="H52" t="str">
            <v>val unitaire</v>
          </cell>
          <cell r="I52" t="str">
            <v>Montants</v>
          </cell>
        </row>
        <row r="96">
          <cell r="F96" t="str">
            <v>Divers mouvements financiers intérêts sur avance, jetons de présence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 val="Summary Cashflow"/>
      <sheetName val="Investment_Summary"/>
      <sheetName val="Change_Settings"/>
      <sheetName val="Summary_Cashflow"/>
    </sheetNames>
    <sheetDataSet>
      <sheetData sheetId="0" refreshError="1"/>
      <sheetData sheetId="1" refreshError="1"/>
      <sheetData sheetId="2" refreshError="1">
        <row r="1">
          <cell r="A1" t="str">
            <v>Target IRR</v>
          </cell>
        </row>
        <row r="12">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sheetData>
      <sheetData sheetId="3" refreshError="1"/>
      <sheetData sheetId="4" refreshError="1"/>
      <sheetData sheetId="5" refreshError="1"/>
      <sheetData sheetId="6" refreshError="1"/>
      <sheetData sheetId="7" refreshError="1"/>
      <sheetData sheetId="8" refreshError="1"/>
      <sheetData sheetId="9"/>
      <sheetData sheetId="10">
        <row r="46">
          <cell r="U46" t="str">
            <v>Market Rent</v>
          </cell>
        </row>
      </sheetData>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cy"/>
      <sheetName val="Table"/>
      <sheetName val="Sheet1"/>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u récapitulatif"/>
      <sheetName val="01-Génie civil-second oeuvre"/>
      <sheetName val="02-VRD"/>
      <sheetName val="03-Courants forts"/>
      <sheetName val="04-Chauffage-clim"/>
      <sheetName val="05-Appareils élévateurs"/>
      <sheetName val="06-Groupe électrogène"/>
      <sheetName val="07-Courants faibles"/>
      <sheetName val="08-Protection incendie"/>
      <sheetName val="09-Plomberie-sanitaires"/>
      <sheetName val="10-Installation téléphonique"/>
      <sheetName val="11-Espaces verts"/>
      <sheetName val="12-Signalétique"/>
      <sheetName val="FluxAct"/>
      <sheetName val="Paramètres Généraux"/>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s>
    <sheetDataSet>
      <sheetData sheetId="0" refreshError="1"/>
      <sheetData sheetId="1">
        <row r="8">
          <cell r="N8">
            <v>345176.6</v>
          </cell>
        </row>
      </sheetData>
      <sheetData sheetId="2">
        <row r="8">
          <cell r="N8">
            <v>349000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ow r="8">
          <cell r="N8">
            <v>23200</v>
          </cell>
        </row>
      </sheetData>
      <sheetData sheetId="12">
        <row r="8">
          <cell r="N8">
            <v>4191.7299999999996</v>
          </cell>
        </row>
      </sheetData>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uwagi ruchowe"/>
      <sheetName val="wykorz bio"/>
      <sheetName val="dyspozycyjnosc"/>
      <sheetName val="Odpady"/>
      <sheetName val="SOA"/>
      <sheetName val="ESA"/>
      <sheetName val="Parametry jakościowe"/>
      <sheetName val="Energia el."/>
      <sheetName val="Media"/>
      <sheetName val="Wydmuch TZ4"/>
      <sheetName val="Wydmuch i kod.TZ2_godz."/>
      <sheetName val="Ciepło"/>
      <sheetName val="KW i CFB"/>
      <sheetName val="wykorzystanie_CFB"/>
      <sheetName val="wspolspalanie"/>
      <sheetName val="CO2"/>
      <sheetName val="zestawienie_wopał_bio"/>
      <sheetName val="sprawność"/>
      <sheetName val="ND&amp;AOD"/>
      <sheetName val="Temp_6_dół (3)"/>
      <sheetName val="Temp_6_góra (3)"/>
      <sheetName val="Ciśn_6_góra"/>
      <sheetName val="paliwa i odpady"/>
      <sheetName val="Wykres1"/>
      <sheetName val="emisje_KW"/>
      <sheetName val="emisje_CFB"/>
      <sheetName val="wazne"/>
      <sheetName val="trojkat bio CFB"/>
      <sheetName val="Postoj CFB"/>
      <sheetName val="Postoj CFB_sierpień"/>
    </sheetNames>
    <sheetDataSet>
      <sheetData sheetId="0">
        <row r="122">
          <cell r="AG12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OC WORD 20"/>
      <sheetName val="ALLOC WORD 21"/>
      <sheetName val="ALLOC WORD 22"/>
      <sheetName val="ALLOC WORD 23-1"/>
      <sheetName val="ALLOC WORD 23-2"/>
      <sheetName val="ALLOC WORD 24"/>
      <sheetName val="Allocation OD 2020"/>
      <sheetName val="Allocation OD 2021"/>
      <sheetName val="Allocation OD 2022"/>
      <sheetName val="Allocation OD 2023-1"/>
      <sheetName val="Allocation OD 2023-2"/>
      <sheetName val="Allocation OD 2024"/>
      <sheetName val="Synthèse allocation"/>
      <sheetName val="Contribution aux ODD"/>
      <sheetName val="AI Friendly"/>
    </sheetNames>
    <sheetDataSet>
      <sheetData sheetId="0"/>
      <sheetData sheetId="1"/>
      <sheetData sheetId="2"/>
      <sheetData sheetId="3"/>
      <sheetData sheetId="4"/>
      <sheetData sheetId="5"/>
      <sheetData sheetId="6">
        <row r="15">
          <cell r="G15" t="str">
            <v>Montants
investis</v>
          </cell>
        </row>
        <row r="16">
          <cell r="C16" t="str">
            <v>Infrastructures de production d'énergie verte</v>
          </cell>
          <cell r="G16">
            <v>44557188</v>
          </cell>
        </row>
        <row r="17">
          <cell r="C17" t="str">
            <v xml:space="preserve">Immobilier vert </v>
          </cell>
          <cell r="G17">
            <v>388387458.00823331</v>
          </cell>
        </row>
        <row r="18">
          <cell r="C18" t="str">
            <v>Transport et mobilité durable</v>
          </cell>
          <cell r="G18">
            <v>33962301.125533901</v>
          </cell>
        </row>
        <row r="19">
          <cell r="C19" t="str">
            <v>Infrastructures numériques (Data center vert)</v>
          </cell>
          <cell r="G19">
            <v>12074700</v>
          </cell>
        </row>
        <row r="20">
          <cell r="C20" t="str">
            <v>Infrastructures numériques (Accès au numérique)</v>
          </cell>
          <cell r="G20">
            <v>41267181.899999999</v>
          </cell>
        </row>
        <row r="21">
          <cell r="C21" t="str">
            <v>Santé et médico-social</v>
          </cell>
          <cell r="G21">
            <v>16201850</v>
          </cell>
        </row>
      </sheetData>
      <sheetData sheetId="7">
        <row r="16">
          <cell r="C16" t="str">
            <v>Infrastructures de production d'énergie verte</v>
          </cell>
          <cell r="G16">
            <v>20518276.219999999</v>
          </cell>
        </row>
        <row r="17">
          <cell r="C17" t="str">
            <v>Immobilier vert</v>
          </cell>
          <cell r="G17">
            <v>288674108.42900002</v>
          </cell>
        </row>
        <row r="18">
          <cell r="C18" t="str">
            <v>Transport et mobilité durable</v>
          </cell>
          <cell r="G18">
            <v>9616369.2600000016</v>
          </cell>
        </row>
        <row r="19">
          <cell r="C19" t="str">
            <v>Infrastructures numériques</v>
          </cell>
          <cell r="G19">
            <v>201805089</v>
          </cell>
        </row>
        <row r="20">
          <cell r="C20" t="str">
            <v>Economie Sociale et Solidaire</v>
          </cell>
          <cell r="G20">
            <v>2092868.48</v>
          </cell>
        </row>
        <row r="21">
          <cell r="C21" t="str">
            <v>Santé et médico-social</v>
          </cell>
          <cell r="G21">
            <v>19331671</v>
          </cell>
        </row>
      </sheetData>
      <sheetData sheetId="8">
        <row r="16">
          <cell r="C16" t="str">
            <v>Infrastructures de production d'énergie verte</v>
          </cell>
          <cell r="G16">
            <v>136868377.07999998</v>
          </cell>
        </row>
        <row r="17">
          <cell r="C17" t="str">
            <v xml:space="preserve">Immobilier vert </v>
          </cell>
          <cell r="G17">
            <v>147341211.19999999</v>
          </cell>
        </row>
        <row r="18">
          <cell r="C18" t="str">
            <v>Transport et mobilité durable</v>
          </cell>
          <cell r="G18">
            <v>91136573.780000001</v>
          </cell>
        </row>
        <row r="19">
          <cell r="C19" t="str">
            <v>Réhabilitation de sites</v>
          </cell>
          <cell r="G19">
            <v>66129043.329999998</v>
          </cell>
        </row>
        <row r="20">
          <cell r="C20" t="str">
            <v>Transition alimentaire</v>
          </cell>
          <cell r="G20">
            <v>1772498.79</v>
          </cell>
        </row>
        <row r="21">
          <cell r="C21" t="str">
            <v>Infrastructures numériques</v>
          </cell>
          <cell r="G21">
            <v>120646492.43466298</v>
          </cell>
        </row>
        <row r="22">
          <cell r="C22" t="str">
            <v>Santé et médico-social</v>
          </cell>
          <cell r="G22">
            <v>17443512</v>
          </cell>
        </row>
        <row r="23">
          <cell r="C23" t="str">
            <v>Education et insertion professionnelle</v>
          </cell>
          <cell r="G23">
            <v>1900327.2999999998</v>
          </cell>
        </row>
        <row r="24">
          <cell r="C24" t="str">
            <v>Economie Sociale et Solidaire</v>
          </cell>
          <cell r="G24">
            <v>7400000.2000000002</v>
          </cell>
        </row>
      </sheetData>
      <sheetData sheetId="9">
        <row r="16">
          <cell r="C16" t="str">
            <v>Infrastructures de production d'énergie verte</v>
          </cell>
          <cell r="G16">
            <v>24487500</v>
          </cell>
        </row>
        <row r="17">
          <cell r="C17" t="str">
            <v>Immobilier vert</v>
          </cell>
          <cell r="G17">
            <v>128165200</v>
          </cell>
        </row>
        <row r="18">
          <cell r="C18" t="str">
            <v>Transport et mobilité durable</v>
          </cell>
          <cell r="G18">
            <v>170000000</v>
          </cell>
        </row>
        <row r="19">
          <cell r="C19" t="str">
            <v>Réhabilitation de sites</v>
          </cell>
          <cell r="G19">
            <v>50000000</v>
          </cell>
        </row>
        <row r="20">
          <cell r="C20" t="str">
            <v>Transition alimentaire</v>
          </cell>
          <cell r="G20">
            <v>6500000</v>
          </cell>
        </row>
        <row r="21">
          <cell r="C21" t="str">
            <v>Infrastructures numériques</v>
          </cell>
          <cell r="G21">
            <v>131430536.45116918</v>
          </cell>
        </row>
        <row r="22">
          <cell r="C22" t="str">
            <v>Santé et médico-social</v>
          </cell>
          <cell r="G22">
            <v>9308837.6500000004</v>
          </cell>
        </row>
        <row r="23">
          <cell r="C23" t="str">
            <v>Economie Sociale et Solidaire</v>
          </cell>
          <cell r="G23">
            <v>21283391</v>
          </cell>
        </row>
      </sheetData>
      <sheetData sheetId="10">
        <row r="16">
          <cell r="C16" t="str">
            <v>Immobilier vert</v>
          </cell>
          <cell r="G16">
            <v>130061958.34999999</v>
          </cell>
        </row>
        <row r="17">
          <cell r="C17" t="str">
            <v>Infrastructures numériques</v>
          </cell>
          <cell r="G17">
            <v>25072902</v>
          </cell>
        </row>
        <row r="18">
          <cell r="C18" t="str">
            <v>Immobilier social</v>
          </cell>
          <cell r="G18">
            <v>215797800.78</v>
          </cell>
        </row>
        <row r="19">
          <cell r="C19" t="str">
            <v>Immobilier social</v>
          </cell>
          <cell r="G19">
            <v>190324287</v>
          </cell>
        </row>
        <row r="20">
          <cell r="C20" t="str">
            <v>Santé et médico-social</v>
          </cell>
          <cell r="G20">
            <v>11029900</v>
          </cell>
        </row>
      </sheetData>
      <sheetData sheetId="11">
        <row r="16">
          <cell r="C16" t="str">
            <v>Infrastructures de production d'énergie verte</v>
          </cell>
          <cell r="G16">
            <v>122702988.06000002</v>
          </cell>
        </row>
        <row r="17">
          <cell r="C17" t="str">
            <v xml:space="preserve">Immobilier vert </v>
          </cell>
          <cell r="G17">
            <v>410876570</v>
          </cell>
        </row>
        <row r="18">
          <cell r="C18" t="str">
            <v>Transport et mobilité durable</v>
          </cell>
          <cell r="G18">
            <v>164284524</v>
          </cell>
        </row>
        <row r="19">
          <cell r="C19" t="str">
            <v>Immobilier social</v>
          </cell>
          <cell r="G19">
            <v>289302656</v>
          </cell>
        </row>
        <row r="20">
          <cell r="C20" t="str">
            <v>Immobilier social</v>
          </cell>
          <cell r="G20">
            <v>202956228.67999998</v>
          </cell>
        </row>
        <row r="21">
          <cell r="C21" t="str">
            <v>Infrastructures numériques</v>
          </cell>
          <cell r="G21">
            <v>13958285</v>
          </cell>
        </row>
        <row r="22">
          <cell r="C22" t="str">
            <v>Santé et médico-social</v>
          </cell>
          <cell r="G22">
            <v>50949295.350000001</v>
          </cell>
        </row>
      </sheetData>
      <sheetData sheetId="12">
        <row r="18">
          <cell r="E18">
            <v>16</v>
          </cell>
        </row>
        <row r="19">
          <cell r="E19">
            <v>2</v>
          </cell>
          <cell r="F19">
            <v>44557188</v>
          </cell>
        </row>
        <row r="20">
          <cell r="E20">
            <v>7</v>
          </cell>
          <cell r="F20">
            <v>20518276.219999999</v>
          </cell>
        </row>
        <row r="21">
          <cell r="E21">
            <v>3</v>
          </cell>
          <cell r="F21">
            <v>136868377.07999998</v>
          </cell>
        </row>
        <row r="22">
          <cell r="E22">
            <v>2</v>
          </cell>
          <cell r="F22">
            <v>24487500</v>
          </cell>
        </row>
        <row r="23">
          <cell r="E23">
            <v>2</v>
          </cell>
          <cell r="F23">
            <v>122702988.06000002</v>
          </cell>
        </row>
        <row r="24">
          <cell r="E24">
            <v>27</v>
          </cell>
        </row>
        <row r="25">
          <cell r="E25">
            <v>6</v>
          </cell>
          <cell r="F25">
            <v>388387458.00823331</v>
          </cell>
        </row>
        <row r="26">
          <cell r="E26">
            <v>5</v>
          </cell>
          <cell r="F26">
            <v>288674108.42900002</v>
          </cell>
        </row>
        <row r="27">
          <cell r="E27">
            <v>3</v>
          </cell>
          <cell r="F27">
            <v>147341211.19999999</v>
          </cell>
        </row>
        <row r="28">
          <cell r="E28">
            <v>4</v>
          </cell>
          <cell r="F28">
            <v>128165200</v>
          </cell>
        </row>
        <row r="29">
          <cell r="E29">
            <v>3</v>
          </cell>
          <cell r="F29">
            <v>130061958.34999999</v>
          </cell>
        </row>
        <row r="30">
          <cell r="E30">
            <v>6</v>
          </cell>
          <cell r="F30">
            <v>410876570</v>
          </cell>
        </row>
        <row r="31">
          <cell r="E31">
            <v>18</v>
          </cell>
        </row>
        <row r="32">
          <cell r="E32">
            <v>2</v>
          </cell>
          <cell r="F32">
            <v>33962301.125533901</v>
          </cell>
        </row>
        <row r="33">
          <cell r="E33">
            <v>4</v>
          </cell>
          <cell r="F33">
            <v>9616369.2600000016</v>
          </cell>
        </row>
        <row r="34">
          <cell r="E34">
            <v>5</v>
          </cell>
          <cell r="F34">
            <v>91136573.780000001</v>
          </cell>
        </row>
        <row r="35">
          <cell r="E35">
            <v>2</v>
          </cell>
          <cell r="F35">
            <v>170000000</v>
          </cell>
        </row>
        <row r="36">
          <cell r="E36">
            <v>5</v>
          </cell>
          <cell r="F36">
            <v>164284524</v>
          </cell>
        </row>
        <row r="37">
          <cell r="E37">
            <v>2</v>
          </cell>
        </row>
        <row r="38">
          <cell r="E38">
            <v>1</v>
          </cell>
          <cell r="F38">
            <v>66129043.329999998</v>
          </cell>
        </row>
        <row r="39">
          <cell r="E39">
            <v>1</v>
          </cell>
        </row>
        <row r="40">
          <cell r="E40">
            <v>4</v>
          </cell>
        </row>
        <row r="41">
          <cell r="E41">
            <v>3</v>
          </cell>
          <cell r="F41">
            <v>1772498.79</v>
          </cell>
        </row>
        <row r="42">
          <cell r="E42">
            <v>1</v>
          </cell>
        </row>
        <row r="43">
          <cell r="E43">
            <v>1</v>
          </cell>
        </row>
        <row r="44">
          <cell r="E44">
            <v>1</v>
          </cell>
          <cell r="F44">
            <v>12074700</v>
          </cell>
        </row>
        <row r="45">
          <cell r="E45">
            <v>21</v>
          </cell>
        </row>
        <row r="46">
          <cell r="E46">
            <v>3</v>
          </cell>
          <cell r="F46">
            <v>41267181.899999999</v>
          </cell>
        </row>
        <row r="47">
          <cell r="E47">
            <v>7</v>
          </cell>
          <cell r="F47">
            <v>201805089</v>
          </cell>
        </row>
        <row r="48">
          <cell r="E48">
            <v>6</v>
          </cell>
          <cell r="F48">
            <v>120646492.43466298</v>
          </cell>
        </row>
        <row r="49">
          <cell r="E49">
            <v>3</v>
          </cell>
          <cell r="F49">
            <v>131430536.45116918</v>
          </cell>
        </row>
        <row r="50">
          <cell r="E50">
            <v>1</v>
          </cell>
          <cell r="F50">
            <v>25072902</v>
          </cell>
        </row>
        <row r="51">
          <cell r="E51">
            <v>1</v>
          </cell>
          <cell r="F51">
            <v>13958285</v>
          </cell>
        </row>
        <row r="52">
          <cell r="E52">
            <v>4</v>
          </cell>
        </row>
        <row r="53">
          <cell r="E53">
            <v>2</v>
          </cell>
          <cell r="F53">
            <v>406122087.77999997</v>
          </cell>
        </row>
        <row r="54">
          <cell r="E54">
            <v>2</v>
          </cell>
          <cell r="F54">
            <v>492258884.67999995</v>
          </cell>
        </row>
        <row r="55">
          <cell r="E55">
            <v>2</v>
          </cell>
        </row>
        <row r="56">
          <cell r="E56">
            <v>2</v>
          </cell>
          <cell r="F56">
            <v>1900327.2999999998</v>
          </cell>
        </row>
        <row r="57">
          <cell r="E57">
            <v>13</v>
          </cell>
        </row>
        <row r="58">
          <cell r="E58">
            <v>3</v>
          </cell>
          <cell r="F58">
            <v>16201850</v>
          </cell>
        </row>
        <row r="59">
          <cell r="E59">
            <v>3</v>
          </cell>
          <cell r="F59">
            <v>19331671</v>
          </cell>
        </row>
        <row r="60">
          <cell r="E60">
            <v>3</v>
          </cell>
          <cell r="F60">
            <v>17443512</v>
          </cell>
        </row>
        <row r="61">
          <cell r="E61">
            <v>1</v>
          </cell>
          <cell r="F61">
            <v>9308837.6500000004</v>
          </cell>
        </row>
        <row r="62">
          <cell r="E62">
            <v>1</v>
          </cell>
          <cell r="F62">
            <v>11029900</v>
          </cell>
        </row>
        <row r="63">
          <cell r="E63">
            <v>2</v>
          </cell>
          <cell r="F63">
            <v>50949295.350000001</v>
          </cell>
        </row>
        <row r="64">
          <cell r="E64">
            <v>4</v>
          </cell>
        </row>
        <row r="65">
          <cell r="E65">
            <v>2</v>
          </cell>
          <cell r="F65">
            <v>2092868.48</v>
          </cell>
        </row>
        <row r="66">
          <cell r="E66">
            <v>1</v>
          </cell>
          <cell r="F66">
            <v>7400000.2000000002</v>
          </cell>
        </row>
        <row r="67">
          <cell r="F67">
            <v>21283391</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 val="Summary Cashflow"/>
      <sheetName val="Investment_Summary"/>
      <sheetName val="Change_Settings"/>
      <sheetName val="Summary_Cashflow"/>
    </sheetNames>
    <sheetDataSet>
      <sheetData sheetId="0" refreshError="1">
        <row r="8">
          <cell r="B8" t="str">
            <v>F:\REM\Acquisitions\Projets</v>
          </cell>
        </row>
      </sheetData>
      <sheetData sheetId="1" refreshError="1"/>
      <sheetData sheetId="2" refreshError="1">
        <row r="1">
          <cell r="A1" t="str">
            <v>Target IRR</v>
          </cell>
          <cell r="B1">
            <v>0.1</v>
          </cell>
          <cell r="H1" t="str">
            <v>Proba</v>
          </cell>
          <cell r="I1" t="str">
            <v>IRR</v>
          </cell>
          <cell r="J1" t="str">
            <v>Rent</v>
          </cell>
          <cell r="K1" t="str">
            <v>downtime</v>
          </cell>
          <cell r="L1" t="str">
            <v>Free Rent</v>
          </cell>
          <cell r="M1" t="str">
            <v>Cap rate</v>
          </cell>
          <cell r="N1" t="str">
            <v>SGAM</v>
          </cell>
          <cell r="O1" t="str">
            <v>LTC senior</v>
          </cell>
          <cell r="P1" t="str">
            <v>LTC capex</v>
          </cell>
          <cell r="AW1" t="str">
            <v>Proba</v>
          </cell>
          <cell r="AX1" t="str">
            <v>IRR</v>
          </cell>
          <cell r="AY1" t="str">
            <v>Rent</v>
          </cell>
          <cell r="AZ1" t="str">
            <v>downtime</v>
          </cell>
          <cell r="BA1" t="str">
            <v>Free Rent</v>
          </cell>
          <cell r="BB1" t="str">
            <v>Cap rate</v>
          </cell>
          <cell r="BC1" t="str">
            <v>SGAM</v>
          </cell>
          <cell r="BD1" t="str">
            <v>LTC senior</v>
          </cell>
          <cell r="BE1" t="str">
            <v>LTC capex</v>
          </cell>
        </row>
        <row r="2">
          <cell r="G2" t="str">
            <v>Worst Case</v>
          </cell>
          <cell r="I2">
            <v>0</v>
          </cell>
          <cell r="J2">
            <v>0</v>
          </cell>
          <cell r="K2">
            <v>0</v>
          </cell>
          <cell r="L2">
            <v>0</v>
          </cell>
          <cell r="M2">
            <v>0</v>
          </cell>
          <cell r="N2">
            <v>0</v>
          </cell>
          <cell r="O2">
            <v>0</v>
          </cell>
          <cell r="P2">
            <v>0</v>
          </cell>
          <cell r="AX2">
            <v>0</v>
          </cell>
          <cell r="AY2">
            <v>0</v>
          </cell>
          <cell r="AZ2">
            <v>0</v>
          </cell>
          <cell r="BA2">
            <v>0</v>
          </cell>
          <cell r="BB2">
            <v>0</v>
          </cell>
          <cell r="BC2">
            <v>0</v>
          </cell>
          <cell r="BD2">
            <v>0</v>
          </cell>
          <cell r="BE2">
            <v>0</v>
          </cell>
        </row>
        <row r="3">
          <cell r="A3" t="str">
            <v>IRR Unleveraged</v>
          </cell>
          <cell r="B3">
            <v>8.991604501400241E-2</v>
          </cell>
          <cell r="G3" t="str">
            <v>Best Case</v>
          </cell>
          <cell r="AW3">
            <v>0</v>
          </cell>
          <cell r="AX3">
            <v>0</v>
          </cell>
          <cell r="AY3">
            <v>0</v>
          </cell>
          <cell r="AZ3">
            <v>0</v>
          </cell>
          <cell r="BA3">
            <v>0</v>
          </cell>
          <cell r="BB3">
            <v>0</v>
          </cell>
          <cell r="BC3">
            <v>0</v>
          </cell>
          <cell r="BD3">
            <v>0</v>
          </cell>
          <cell r="BE3">
            <v>0</v>
          </cell>
        </row>
        <row r="4">
          <cell r="A4" t="str">
            <v>IRR Before Tax</v>
          </cell>
          <cell r="B4">
            <v>0.18510487669864117</v>
          </cell>
          <cell r="G4" t="str">
            <v>Base Case</v>
          </cell>
          <cell r="H4">
            <v>1</v>
          </cell>
          <cell r="AW4">
            <v>1</v>
          </cell>
          <cell r="AX4">
            <v>0</v>
          </cell>
          <cell r="AY4">
            <v>0</v>
          </cell>
          <cell r="AZ4">
            <v>0</v>
          </cell>
          <cell r="BA4">
            <v>0</v>
          </cell>
          <cell r="BB4">
            <v>0</v>
          </cell>
          <cell r="BC4">
            <v>0</v>
          </cell>
          <cell r="BD4">
            <v>0</v>
          </cell>
          <cell r="BE4">
            <v>0</v>
          </cell>
        </row>
        <row r="5">
          <cell r="A5" t="str">
            <v>IRR After Tax</v>
          </cell>
          <cell r="B5">
            <v>0.15105864887717102</v>
          </cell>
          <cell r="G5" t="str">
            <v>Worst Case</v>
          </cell>
          <cell r="H5">
            <v>0</v>
          </cell>
          <cell r="AW5">
            <v>0</v>
          </cell>
          <cell r="AX5">
            <v>0</v>
          </cell>
          <cell r="AY5">
            <v>0</v>
          </cell>
          <cell r="AZ5">
            <v>0</v>
          </cell>
          <cell r="BA5">
            <v>0</v>
          </cell>
          <cell r="BB5">
            <v>0</v>
          </cell>
          <cell r="BC5">
            <v>0</v>
          </cell>
          <cell r="BD5">
            <v>0</v>
          </cell>
          <cell r="BE5">
            <v>0</v>
          </cell>
        </row>
        <row r="6">
          <cell r="A6" t="str">
            <v>IRR FCPR</v>
          </cell>
          <cell r="B6">
            <v>9.9999996530204971E-2</v>
          </cell>
        </row>
        <row r="7">
          <cell r="A7" t="str">
            <v>Net Seller Bid Price</v>
          </cell>
          <cell r="B7">
            <v>364446</v>
          </cell>
          <cell r="E7" t="str">
            <v>Unleveraged Cash Flows</v>
          </cell>
          <cell r="I7" t="str">
            <v>Year 1</v>
          </cell>
          <cell r="M7" t="str">
            <v>Year 2</v>
          </cell>
          <cell r="Q7" t="str">
            <v>Year 3</v>
          </cell>
          <cell r="U7" t="str">
            <v>Year 4</v>
          </cell>
          <cell r="Y7" t="str">
            <v>Year 5</v>
          </cell>
          <cell r="AC7" t="str">
            <v>Year 6</v>
          </cell>
          <cell r="AG7" t="str">
            <v>Year 7</v>
          </cell>
          <cell r="AK7" t="str">
            <v>Year 8</v>
          </cell>
          <cell r="AO7" t="str">
            <v>Year 9</v>
          </cell>
          <cell r="AS7" t="str">
            <v>Year 10</v>
          </cell>
        </row>
        <row r="8">
          <cell r="G8">
            <v>0</v>
          </cell>
          <cell r="H8">
            <v>1</v>
          </cell>
          <cell r="I8">
            <v>2</v>
          </cell>
          <cell r="J8">
            <v>3</v>
          </cell>
          <cell r="K8">
            <v>4</v>
          </cell>
          <cell r="L8">
            <v>5</v>
          </cell>
          <cell r="M8">
            <v>6</v>
          </cell>
          <cell r="N8">
            <v>7</v>
          </cell>
          <cell r="O8">
            <v>8</v>
          </cell>
          <cell r="P8">
            <v>9</v>
          </cell>
          <cell r="Q8">
            <v>10</v>
          </cell>
          <cell r="R8">
            <v>11</v>
          </cell>
          <cell r="S8">
            <v>12</v>
          </cell>
          <cell r="T8">
            <v>13</v>
          </cell>
          <cell r="U8">
            <v>14</v>
          </cell>
          <cell r="V8">
            <v>15</v>
          </cell>
          <cell r="W8">
            <v>16</v>
          </cell>
          <cell r="X8">
            <v>17</v>
          </cell>
          <cell r="Y8">
            <v>18</v>
          </cell>
          <cell r="Z8">
            <v>19</v>
          </cell>
          <cell r="AA8">
            <v>20</v>
          </cell>
          <cell r="AB8">
            <v>21</v>
          </cell>
          <cell r="AC8">
            <v>22</v>
          </cell>
          <cell r="AD8">
            <v>23</v>
          </cell>
          <cell r="AE8">
            <v>24</v>
          </cell>
          <cell r="AF8">
            <v>25</v>
          </cell>
          <cell r="AG8">
            <v>26</v>
          </cell>
          <cell r="AH8">
            <v>27</v>
          </cell>
          <cell r="AI8">
            <v>28</v>
          </cell>
          <cell r="AJ8">
            <v>29</v>
          </cell>
          <cell r="AK8">
            <v>30</v>
          </cell>
          <cell r="AL8">
            <v>31</v>
          </cell>
          <cell r="AM8">
            <v>32</v>
          </cell>
          <cell r="AN8">
            <v>33</v>
          </cell>
          <cell r="AO8">
            <v>34</v>
          </cell>
          <cell r="AP8">
            <v>35</v>
          </cell>
          <cell r="AQ8">
            <v>36</v>
          </cell>
          <cell r="AR8">
            <v>37</v>
          </cell>
          <cell r="AS8">
            <v>38</v>
          </cell>
          <cell r="AT8">
            <v>39</v>
          </cell>
          <cell r="AU8">
            <v>40</v>
          </cell>
          <cell r="AW8" t="str">
            <v>Year 1</v>
          </cell>
          <cell r="AX8" t="str">
            <v>Year 2</v>
          </cell>
          <cell r="AY8" t="str">
            <v>Year 3</v>
          </cell>
          <cell r="AZ8" t="str">
            <v>Year 4</v>
          </cell>
          <cell r="BA8" t="str">
            <v>Year 5</v>
          </cell>
          <cell r="BB8" t="str">
            <v>Year 6</v>
          </cell>
          <cell r="BC8" t="str">
            <v>Year 7</v>
          </cell>
          <cell r="BD8" t="str">
            <v>Year 8</v>
          </cell>
          <cell r="BE8" t="str">
            <v>Year 9</v>
          </cell>
          <cell r="BF8" t="str">
            <v>Year 10</v>
          </cell>
        </row>
        <row r="9">
          <cell r="A9" t="str">
            <v>Régime d'achat</v>
          </cell>
        </row>
        <row r="11">
          <cell r="A11" t="str">
            <v>SGAM Fees</v>
          </cell>
          <cell r="D11">
            <v>378587.98398633313</v>
          </cell>
        </row>
        <row r="12">
          <cell r="D12">
            <v>-364445.78529033315</v>
          </cell>
          <cell r="E12" t="str">
            <v>Net Seller Bid Price</v>
          </cell>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W12">
            <v>0</v>
          </cell>
          <cell r="AX12">
            <v>0</v>
          </cell>
          <cell r="AY12">
            <v>0</v>
          </cell>
          <cell r="AZ12">
            <v>0</v>
          </cell>
          <cell r="BA12">
            <v>0</v>
          </cell>
          <cell r="BB12">
            <v>0</v>
          </cell>
          <cell r="BC12">
            <v>0</v>
          </cell>
          <cell r="BD12">
            <v>0</v>
          </cell>
          <cell r="BE12">
            <v>0</v>
          </cell>
          <cell r="BF12">
            <v>0</v>
          </cell>
        </row>
        <row r="13">
          <cell r="A13" t="str">
            <v>(% NSBP)</v>
          </cell>
          <cell r="B13">
            <v>2.5281397310329634E-2</v>
          </cell>
          <cell r="D13">
            <v>-9213.6986959999995</v>
          </cell>
          <cell r="E13" t="str">
            <v>Registration Duties</v>
          </cell>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W13">
            <v>0</v>
          </cell>
          <cell r="AX13">
            <v>0</v>
          </cell>
          <cell r="AY13">
            <v>0</v>
          </cell>
          <cell r="AZ13">
            <v>0</v>
          </cell>
          <cell r="BA13">
            <v>0</v>
          </cell>
          <cell r="BB13">
            <v>0</v>
          </cell>
          <cell r="BC13">
            <v>0</v>
          </cell>
          <cell r="BD13">
            <v>0</v>
          </cell>
          <cell r="BE13">
            <v>0</v>
          </cell>
          <cell r="BF13">
            <v>0</v>
          </cell>
        </row>
        <row r="14">
          <cell r="A14" t="str">
            <v>(% NSBP)</v>
          </cell>
          <cell r="B14">
            <v>0</v>
          </cell>
          <cell r="D14">
            <v>0</v>
          </cell>
          <cell r="E14" t="str">
            <v>Salaire du Conservateur</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W14">
            <v>0</v>
          </cell>
          <cell r="AX14">
            <v>0</v>
          </cell>
          <cell r="AY14">
            <v>0</v>
          </cell>
          <cell r="AZ14">
            <v>0</v>
          </cell>
          <cell r="BA14">
            <v>0</v>
          </cell>
          <cell r="BB14">
            <v>0</v>
          </cell>
          <cell r="BC14">
            <v>0</v>
          </cell>
          <cell r="BD14">
            <v>0</v>
          </cell>
          <cell r="BE14">
            <v>0</v>
          </cell>
          <cell r="BF14">
            <v>0</v>
          </cell>
        </row>
        <row r="15">
          <cell r="A15" t="str">
            <v>(% NSBP)</v>
          </cell>
          <cell r="B15">
            <v>1.3523273416576201E-2</v>
          </cell>
          <cell r="D15">
            <v>-4928.5</v>
          </cell>
          <cell r="E15" t="str">
            <v>Notaries</v>
          </cell>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W15">
            <v>0</v>
          </cell>
          <cell r="AX15">
            <v>0</v>
          </cell>
          <cell r="AY15">
            <v>0</v>
          </cell>
          <cell r="AZ15">
            <v>0</v>
          </cell>
          <cell r="BA15">
            <v>0</v>
          </cell>
          <cell r="BB15">
            <v>0</v>
          </cell>
          <cell r="BC15">
            <v>0</v>
          </cell>
          <cell r="BD15">
            <v>0</v>
          </cell>
          <cell r="BE15">
            <v>0</v>
          </cell>
          <cell r="BF15">
            <v>0</v>
          </cell>
        </row>
        <row r="16">
          <cell r="A16" t="str">
            <v>(% NSBP)</v>
          </cell>
          <cell r="B16">
            <v>6.4344275462861296E-3</v>
          </cell>
          <cell r="D16">
            <v>-2345</v>
          </cell>
          <cell r="E16" t="str">
            <v>Lawyers</v>
          </cell>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W16">
            <v>0</v>
          </cell>
          <cell r="AX16">
            <v>0</v>
          </cell>
          <cell r="AY16">
            <v>0</v>
          </cell>
          <cell r="AZ16">
            <v>0</v>
          </cell>
          <cell r="BA16">
            <v>0</v>
          </cell>
          <cell r="BB16">
            <v>0</v>
          </cell>
          <cell r="BC16">
            <v>0</v>
          </cell>
          <cell r="BD16">
            <v>0</v>
          </cell>
          <cell r="BE16">
            <v>0</v>
          </cell>
          <cell r="BF16">
            <v>0</v>
          </cell>
        </row>
        <row r="17">
          <cell r="A17" t="str">
            <v>(% NSBP)</v>
          </cell>
          <cell r="B17">
            <v>8.2316770314961145E-3</v>
          </cell>
          <cell r="D17">
            <v>-3000</v>
          </cell>
          <cell r="E17" t="str">
            <v>UW Costs</v>
          </cell>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W17">
            <v>0</v>
          </cell>
          <cell r="AX17">
            <v>0</v>
          </cell>
          <cell r="AY17">
            <v>0</v>
          </cell>
          <cell r="AZ17">
            <v>0</v>
          </cell>
          <cell r="BA17">
            <v>0</v>
          </cell>
          <cell r="BB17">
            <v>0</v>
          </cell>
          <cell r="BC17">
            <v>0</v>
          </cell>
          <cell r="BD17">
            <v>0</v>
          </cell>
          <cell r="BE17">
            <v>0</v>
          </cell>
          <cell r="BF17">
            <v>0</v>
          </cell>
        </row>
        <row r="18">
          <cell r="A18" t="str">
            <v>(% NSBP)</v>
          </cell>
          <cell r="B18">
            <v>2.5000000000000001E-3</v>
          </cell>
          <cell r="D18">
            <v>-911.11446322583288</v>
          </cell>
          <cell r="E18" t="str">
            <v>SGAM Acquisition Fees</v>
          </cell>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W18">
            <v>0</v>
          </cell>
          <cell r="AX18">
            <v>0</v>
          </cell>
          <cell r="AY18">
            <v>0</v>
          </cell>
          <cell r="AZ18">
            <v>0</v>
          </cell>
          <cell r="BA18">
            <v>0</v>
          </cell>
          <cell r="BB18">
            <v>0</v>
          </cell>
          <cell r="BC18">
            <v>0</v>
          </cell>
          <cell r="BD18">
            <v>0</v>
          </cell>
          <cell r="BE18">
            <v>0</v>
          </cell>
          <cell r="BF18">
            <v>0</v>
          </cell>
        </row>
        <row r="19">
          <cell r="A19" t="str">
            <v>(% NSBP)</v>
          </cell>
          <cell r="B19">
            <v>5.4999999999999997E-3</v>
          </cell>
          <cell r="D19">
            <v>-2004.4518190968322</v>
          </cell>
          <cell r="E19" t="str">
            <v>Other Acquisition Fees</v>
          </cell>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W19">
            <v>0</v>
          </cell>
          <cell r="AX19">
            <v>0</v>
          </cell>
          <cell r="AY19">
            <v>0</v>
          </cell>
          <cell r="AZ19">
            <v>0</v>
          </cell>
          <cell r="BA19">
            <v>0</v>
          </cell>
          <cell r="BB19">
            <v>0</v>
          </cell>
          <cell r="BC19">
            <v>0</v>
          </cell>
          <cell r="BD19">
            <v>0</v>
          </cell>
          <cell r="BE19">
            <v>0</v>
          </cell>
          <cell r="BF19">
            <v>0</v>
          </cell>
        </row>
        <row r="20">
          <cell r="A20" t="str">
            <v>(% NSBP)</v>
          </cell>
          <cell r="B20">
            <v>0.03</v>
          </cell>
          <cell r="D20">
            <v>-10933.373558709995</v>
          </cell>
          <cell r="E20" t="str">
            <v>Broker Fees</v>
          </cell>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W20">
            <v>0</v>
          </cell>
          <cell r="AX20">
            <v>0</v>
          </cell>
          <cell r="AY20">
            <v>0</v>
          </cell>
          <cell r="AZ20">
            <v>0</v>
          </cell>
          <cell r="BA20">
            <v>0</v>
          </cell>
          <cell r="BB20">
            <v>0</v>
          </cell>
          <cell r="BC20">
            <v>0</v>
          </cell>
          <cell r="BD20">
            <v>0</v>
          </cell>
          <cell r="BE20">
            <v>0</v>
          </cell>
          <cell r="BF20">
            <v>0</v>
          </cell>
        </row>
        <row r="21">
          <cell r="A21" t="str">
            <v>(% Expenses)</v>
          </cell>
          <cell r="B21">
            <v>0.31088891037697991</v>
          </cell>
          <cell r="D21">
            <v>-7499.3990378128919</v>
          </cell>
          <cell r="E21" t="str">
            <v>VAT on Expenses</v>
          </cell>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cell r="AX21">
            <v>0</v>
          </cell>
          <cell r="AY21">
            <v>0</v>
          </cell>
          <cell r="AZ21">
            <v>0</v>
          </cell>
          <cell r="BA21">
            <v>0</v>
          </cell>
          <cell r="BB21">
            <v>0</v>
          </cell>
          <cell r="BC21">
            <v>0</v>
          </cell>
          <cell r="BD21">
            <v>0</v>
          </cell>
          <cell r="BE21">
            <v>0</v>
          </cell>
          <cell r="BF21">
            <v>0</v>
          </cell>
        </row>
        <row r="22">
          <cell r="A22" t="str">
            <v>(% NSBP)</v>
          </cell>
          <cell r="B22">
            <v>0</v>
          </cell>
          <cell r="D22">
            <v>0</v>
          </cell>
          <cell r="E22" t="str">
            <v>VAT on Acquisition</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cell r="AX22">
            <v>0</v>
          </cell>
          <cell r="AY22">
            <v>0</v>
          </cell>
          <cell r="AZ22">
            <v>0</v>
          </cell>
          <cell r="BA22">
            <v>0</v>
          </cell>
          <cell r="BB22">
            <v>0</v>
          </cell>
          <cell r="BC22">
            <v>0</v>
          </cell>
          <cell r="BD22">
            <v>0</v>
          </cell>
          <cell r="BE22">
            <v>0</v>
          </cell>
          <cell r="BF22">
            <v>0</v>
          </cell>
        </row>
        <row r="23">
          <cell r="A23" t="str">
            <v>Amount</v>
          </cell>
          <cell r="B23">
            <v>0</v>
          </cell>
          <cell r="D23">
            <v>0</v>
          </cell>
          <cell r="E23" t="str">
            <v>Residual VAT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cell r="AX23">
            <v>0</v>
          </cell>
          <cell r="AY23">
            <v>0</v>
          </cell>
          <cell r="AZ23">
            <v>0</v>
          </cell>
          <cell r="BA23">
            <v>0</v>
          </cell>
          <cell r="BB23">
            <v>0</v>
          </cell>
          <cell r="BC23">
            <v>0</v>
          </cell>
          <cell r="BD23">
            <v>0</v>
          </cell>
          <cell r="BE23">
            <v>0</v>
          </cell>
          <cell r="BF23">
            <v>0</v>
          </cell>
        </row>
        <row r="24">
          <cell r="A24" t="str">
            <v>Delay</v>
          </cell>
          <cell r="B24">
            <v>2</v>
          </cell>
          <cell r="D24">
            <v>7499.3990378128919</v>
          </cell>
          <cell r="E24" t="str">
            <v>VAT Offset</v>
          </cell>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7499.3990378128919</v>
          </cell>
          <cell r="AX24">
            <v>0</v>
          </cell>
          <cell r="AY24">
            <v>0</v>
          </cell>
          <cell r="AZ24">
            <v>0</v>
          </cell>
          <cell r="BA24">
            <v>0</v>
          </cell>
          <cell r="BB24">
            <v>0</v>
          </cell>
          <cell r="BC24">
            <v>0</v>
          </cell>
          <cell r="BD24">
            <v>0</v>
          </cell>
          <cell r="BE24">
            <v>0</v>
          </cell>
          <cell r="BF24">
            <v>0</v>
          </cell>
        </row>
        <row r="26">
          <cell r="D26">
            <v>-397781.92382736574</v>
          </cell>
          <cell r="E26" t="str">
            <v>AIC</v>
          </cell>
          <cell r="G26">
            <v>-405281.32286517863</v>
          </cell>
          <cell r="H26">
            <v>0</v>
          </cell>
          <cell r="I26">
            <v>7499.3990378128919</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7499.3990378128919</v>
          </cell>
          <cell r="AX26">
            <v>0</v>
          </cell>
          <cell r="AY26">
            <v>0</v>
          </cell>
          <cell r="AZ26">
            <v>0</v>
          </cell>
          <cell r="BA26">
            <v>0</v>
          </cell>
          <cell r="BB26">
            <v>0</v>
          </cell>
          <cell r="BC26">
            <v>0</v>
          </cell>
          <cell r="BD26">
            <v>0</v>
          </cell>
          <cell r="BE26">
            <v>0</v>
          </cell>
          <cell r="BF26">
            <v>0</v>
          </cell>
        </row>
        <row r="29">
          <cell r="D29">
            <v>-22850</v>
          </cell>
          <cell r="E29" t="str">
            <v>Capex (fees included)</v>
          </cell>
          <cell r="G29">
            <v>0</v>
          </cell>
          <cell r="H29">
            <v>-2282.5</v>
          </cell>
          <cell r="I29">
            <v>-1082.5</v>
          </cell>
          <cell r="J29">
            <v>-1082.5</v>
          </cell>
          <cell r="K29">
            <v>-1082.5</v>
          </cell>
          <cell r="L29">
            <v>-1082.5</v>
          </cell>
          <cell r="M29">
            <v>-1082.5</v>
          </cell>
          <cell r="N29">
            <v>-1082.5</v>
          </cell>
          <cell r="O29">
            <v>-1082.5</v>
          </cell>
          <cell r="P29">
            <v>-1082.5</v>
          </cell>
          <cell r="Q29">
            <v>-1082.5</v>
          </cell>
          <cell r="R29">
            <v>-1082.5</v>
          </cell>
          <cell r="S29">
            <v>-1082.5</v>
          </cell>
          <cell r="T29">
            <v>-1082.5</v>
          </cell>
          <cell r="U29">
            <v>-1082.5</v>
          </cell>
          <cell r="V29">
            <v>-1082.5</v>
          </cell>
          <cell r="W29">
            <v>-1082.5</v>
          </cell>
          <cell r="X29">
            <v>-1082.5</v>
          </cell>
          <cell r="Y29">
            <v>-1082.5</v>
          </cell>
          <cell r="Z29">
            <v>-1082.5</v>
          </cell>
          <cell r="AA29">
            <v>-1082.5</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-5530</v>
          </cell>
          <cell r="AX29">
            <v>-4330</v>
          </cell>
          <cell r="AY29">
            <v>-4330</v>
          </cell>
          <cell r="AZ29">
            <v>-4330</v>
          </cell>
          <cell r="BA29">
            <v>-4330</v>
          </cell>
          <cell r="BB29">
            <v>0</v>
          </cell>
          <cell r="BC29">
            <v>0</v>
          </cell>
          <cell r="BD29">
            <v>0</v>
          </cell>
          <cell r="BE29">
            <v>0</v>
          </cell>
          <cell r="BF29">
            <v>0</v>
          </cell>
        </row>
        <row r="30">
          <cell r="A30" t="str">
            <v>(% Expenses)</v>
          </cell>
          <cell r="B30">
            <v>0</v>
          </cell>
          <cell r="D30">
            <v>0</v>
          </cell>
          <cell r="E30" t="str">
            <v>VAT paid on Capex</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cell r="AX30">
            <v>0</v>
          </cell>
          <cell r="AY30">
            <v>0</v>
          </cell>
          <cell r="AZ30">
            <v>0</v>
          </cell>
          <cell r="BA30">
            <v>0</v>
          </cell>
          <cell r="BB30">
            <v>0</v>
          </cell>
          <cell r="BC30">
            <v>0</v>
          </cell>
          <cell r="BD30">
            <v>0</v>
          </cell>
          <cell r="BE30">
            <v>0</v>
          </cell>
          <cell r="BF30">
            <v>0</v>
          </cell>
        </row>
        <row r="31">
          <cell r="A31" t="str">
            <v>Delay</v>
          </cell>
          <cell r="B31" t="str">
            <v>NA</v>
          </cell>
          <cell r="D31">
            <v>0</v>
          </cell>
          <cell r="E31" t="str">
            <v>VAT Offset</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cell r="AX31">
            <v>0</v>
          </cell>
          <cell r="AY31">
            <v>0</v>
          </cell>
          <cell r="AZ31">
            <v>0</v>
          </cell>
          <cell r="BA31">
            <v>0</v>
          </cell>
          <cell r="BB31">
            <v>0</v>
          </cell>
          <cell r="BC31">
            <v>0</v>
          </cell>
          <cell r="BD31">
            <v>0</v>
          </cell>
          <cell r="BE31">
            <v>0</v>
          </cell>
          <cell r="BF31">
            <v>0</v>
          </cell>
        </row>
        <row r="33">
          <cell r="D33">
            <v>-22850</v>
          </cell>
          <cell r="E33" t="str">
            <v>Capex</v>
          </cell>
          <cell r="H33">
            <v>-2282.5</v>
          </cell>
          <cell r="I33">
            <v>-1082.5</v>
          </cell>
          <cell r="J33">
            <v>-1082.5</v>
          </cell>
          <cell r="K33">
            <v>-1082.5</v>
          </cell>
          <cell r="L33">
            <v>-1082.5</v>
          </cell>
          <cell r="M33">
            <v>-1082.5</v>
          </cell>
          <cell r="N33">
            <v>-1082.5</v>
          </cell>
          <cell r="O33">
            <v>-1082.5</v>
          </cell>
          <cell r="P33">
            <v>-1082.5</v>
          </cell>
          <cell r="Q33">
            <v>-1082.5</v>
          </cell>
          <cell r="R33">
            <v>-1082.5</v>
          </cell>
          <cell r="S33">
            <v>-1082.5</v>
          </cell>
          <cell r="T33">
            <v>-1082.5</v>
          </cell>
          <cell r="U33">
            <v>-1082.5</v>
          </cell>
          <cell r="V33">
            <v>-1082.5</v>
          </cell>
          <cell r="W33">
            <v>-1082.5</v>
          </cell>
          <cell r="X33">
            <v>-1082.5</v>
          </cell>
          <cell r="Y33">
            <v>-1082.5</v>
          </cell>
          <cell r="Z33">
            <v>-1082.5</v>
          </cell>
          <cell r="AA33">
            <v>-1082.5</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-5530</v>
          </cell>
          <cell r="AX33">
            <v>-4330</v>
          </cell>
          <cell r="AY33">
            <v>-4330</v>
          </cell>
          <cell r="AZ33">
            <v>-4330</v>
          </cell>
          <cell r="BA33">
            <v>-4330</v>
          </cell>
          <cell r="BB33">
            <v>0</v>
          </cell>
          <cell r="BC33">
            <v>0</v>
          </cell>
          <cell r="BD33">
            <v>0</v>
          </cell>
          <cell r="BE33">
            <v>0</v>
          </cell>
          <cell r="BF33">
            <v>0</v>
          </cell>
        </row>
        <row r="36">
          <cell r="D36">
            <v>207722.74549999999</v>
          </cell>
          <cell r="E36" t="str">
            <v>Rent</v>
          </cell>
          <cell r="G36">
            <v>0</v>
          </cell>
          <cell r="H36">
            <v>9450</v>
          </cell>
          <cell r="I36">
            <v>9450</v>
          </cell>
          <cell r="J36">
            <v>9450</v>
          </cell>
          <cell r="K36">
            <v>9450</v>
          </cell>
          <cell r="L36">
            <v>9450</v>
          </cell>
          <cell r="M36">
            <v>9450</v>
          </cell>
          <cell r="N36">
            <v>9450</v>
          </cell>
          <cell r="O36">
            <v>9450</v>
          </cell>
          <cell r="P36">
            <v>9450</v>
          </cell>
          <cell r="Q36">
            <v>9450</v>
          </cell>
          <cell r="R36">
            <v>9450</v>
          </cell>
          <cell r="S36">
            <v>9450</v>
          </cell>
          <cell r="T36">
            <v>9450</v>
          </cell>
          <cell r="U36">
            <v>9450</v>
          </cell>
          <cell r="V36">
            <v>9450</v>
          </cell>
          <cell r="W36">
            <v>9450</v>
          </cell>
          <cell r="X36">
            <v>9450</v>
          </cell>
          <cell r="Y36">
            <v>9450</v>
          </cell>
          <cell r="Z36">
            <v>9450</v>
          </cell>
          <cell r="AA36">
            <v>9272.7455000000027</v>
          </cell>
          <cell r="AB36">
            <v>9450</v>
          </cell>
          <cell r="AC36">
            <v>9450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37800</v>
          </cell>
          <cell r="AX36">
            <v>37800</v>
          </cell>
          <cell r="AY36">
            <v>37800</v>
          </cell>
          <cell r="AZ36">
            <v>37800</v>
          </cell>
          <cell r="BA36">
            <v>37622.745500000005</v>
          </cell>
          <cell r="BB36">
            <v>18900</v>
          </cell>
          <cell r="BC36">
            <v>0</v>
          </cell>
          <cell r="BD36">
            <v>0</v>
          </cell>
          <cell r="BE36">
            <v>0</v>
          </cell>
          <cell r="BF36">
            <v>0</v>
          </cell>
        </row>
        <row r="37">
          <cell r="D37">
            <v>-39042.866499999996</v>
          </cell>
          <cell r="E37" t="str">
            <v>Non Recoverable Expenses</v>
          </cell>
          <cell r="G37">
            <v>0</v>
          </cell>
          <cell r="H37">
            <v>-1774.6757500000001</v>
          </cell>
          <cell r="I37">
            <v>-1774.6757500000001</v>
          </cell>
          <cell r="J37">
            <v>-1774.6757500000001</v>
          </cell>
          <cell r="K37">
            <v>-1774.6757500000001</v>
          </cell>
          <cell r="L37">
            <v>-1774.6757500000001</v>
          </cell>
          <cell r="M37">
            <v>-1774.6757500000001</v>
          </cell>
          <cell r="N37">
            <v>-1774.6757500000001</v>
          </cell>
          <cell r="O37">
            <v>-1774.6757500000001</v>
          </cell>
          <cell r="P37">
            <v>-1774.6757500000001</v>
          </cell>
          <cell r="Q37">
            <v>-1774.6757500000001</v>
          </cell>
          <cell r="R37">
            <v>-1774.6757500000001</v>
          </cell>
          <cell r="S37">
            <v>-1774.6757500000001</v>
          </cell>
          <cell r="T37">
            <v>-1774.6757500000001</v>
          </cell>
          <cell r="U37">
            <v>-1774.6757500000001</v>
          </cell>
          <cell r="V37">
            <v>-1774.6757500000001</v>
          </cell>
          <cell r="W37">
            <v>-1774.6757500000001</v>
          </cell>
          <cell r="X37">
            <v>-1774.6757500000001</v>
          </cell>
          <cell r="Y37">
            <v>-1774.6757500000001</v>
          </cell>
          <cell r="Z37">
            <v>-1774.6757500000001</v>
          </cell>
          <cell r="AA37">
            <v>-1774.6757500000001</v>
          </cell>
          <cell r="AB37">
            <v>-1774.6757500000001</v>
          </cell>
          <cell r="AC37">
            <v>-1774.6757500000001</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-7098.7030000000004</v>
          </cell>
          <cell r="AX37">
            <v>-7098.7030000000004</v>
          </cell>
          <cell r="AY37">
            <v>-7098.7030000000004</v>
          </cell>
          <cell r="AZ37">
            <v>-7098.7030000000004</v>
          </cell>
          <cell r="BA37">
            <v>-7098.7030000000004</v>
          </cell>
          <cell r="BB37">
            <v>-3549.3515000000002</v>
          </cell>
          <cell r="BC37">
            <v>0</v>
          </cell>
          <cell r="BD37">
            <v>0</v>
          </cell>
          <cell r="BE37">
            <v>0</v>
          </cell>
          <cell r="BF37">
            <v>0</v>
          </cell>
        </row>
        <row r="38">
          <cell r="A38" t="str">
            <v>(% Rent, Expenses)</v>
          </cell>
          <cell r="B38">
            <v>0</v>
          </cell>
          <cell r="D38">
            <v>0</v>
          </cell>
          <cell r="E38" t="str">
            <v>VAT collected on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cell r="AX38">
            <v>0</v>
          </cell>
          <cell r="AY38">
            <v>0</v>
          </cell>
          <cell r="AZ38">
            <v>0</v>
          </cell>
          <cell r="BA38">
            <v>0</v>
          </cell>
          <cell r="BB38">
            <v>0</v>
          </cell>
          <cell r="BC38">
            <v>0</v>
          </cell>
          <cell r="BD38">
            <v>0</v>
          </cell>
          <cell r="BE38">
            <v>0</v>
          </cell>
          <cell r="BF38">
            <v>0</v>
          </cell>
        </row>
        <row r="39">
          <cell r="D39">
            <v>0</v>
          </cell>
          <cell r="E39" t="str">
            <v>VAT paid on NRE</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cell r="AX39">
            <v>0</v>
          </cell>
          <cell r="AY39">
            <v>0</v>
          </cell>
          <cell r="AZ39">
            <v>0</v>
          </cell>
          <cell r="BA39">
            <v>0</v>
          </cell>
          <cell r="BB39">
            <v>0</v>
          </cell>
          <cell r="BC39">
            <v>0</v>
          </cell>
          <cell r="BD39">
            <v>0</v>
          </cell>
          <cell r="BE39">
            <v>0</v>
          </cell>
          <cell r="BF39">
            <v>0</v>
          </cell>
        </row>
        <row r="40">
          <cell r="A40" t="str">
            <v>Delay</v>
          </cell>
          <cell r="B40" t="str">
            <v>NA</v>
          </cell>
          <cell r="D40">
            <v>0</v>
          </cell>
          <cell r="E40" t="str">
            <v>VAT Offset</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cell r="AX40">
            <v>0</v>
          </cell>
          <cell r="AY40">
            <v>0</v>
          </cell>
          <cell r="AZ40">
            <v>0</v>
          </cell>
          <cell r="BA40">
            <v>0</v>
          </cell>
          <cell r="BB40">
            <v>0</v>
          </cell>
          <cell r="BC40">
            <v>0</v>
          </cell>
          <cell r="BD40">
            <v>0</v>
          </cell>
          <cell r="BE40">
            <v>0</v>
          </cell>
          <cell r="BF40">
            <v>0</v>
          </cell>
        </row>
        <row r="42">
          <cell r="D42">
            <v>168679.87900000004</v>
          </cell>
          <cell r="E42" t="str">
            <v>NOI</v>
          </cell>
          <cell r="H42">
            <v>7675.3242499999997</v>
          </cell>
          <cell r="I42">
            <v>7675.3242499999997</v>
          </cell>
          <cell r="J42">
            <v>7675.3242499999997</v>
          </cell>
          <cell r="K42">
            <v>7675.3242499999997</v>
          </cell>
          <cell r="L42">
            <v>7675.3242499999997</v>
          </cell>
          <cell r="M42">
            <v>7675.3242499999997</v>
          </cell>
          <cell r="N42">
            <v>7675.3242499999997</v>
          </cell>
          <cell r="O42">
            <v>7675.3242499999997</v>
          </cell>
          <cell r="P42">
            <v>7675.3242499999997</v>
          </cell>
          <cell r="Q42">
            <v>7675.3242499999997</v>
          </cell>
          <cell r="R42">
            <v>7675.3242499999997</v>
          </cell>
          <cell r="S42">
            <v>7675.3242499999997</v>
          </cell>
          <cell r="T42">
            <v>7675.3242499999997</v>
          </cell>
          <cell r="U42">
            <v>7675.3242499999997</v>
          </cell>
          <cell r="V42">
            <v>7675.3242499999997</v>
          </cell>
          <cell r="W42">
            <v>7675.3242499999997</v>
          </cell>
          <cell r="X42">
            <v>7675.3242499999997</v>
          </cell>
          <cell r="Y42">
            <v>7675.3242499999997</v>
          </cell>
          <cell r="Z42">
            <v>7675.3242499999997</v>
          </cell>
          <cell r="AA42">
            <v>7498.0697500000024</v>
          </cell>
          <cell r="AB42">
            <v>7675.3242499999997</v>
          </cell>
          <cell r="AC42">
            <v>7675.3242499999997</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30701.296999999999</v>
          </cell>
          <cell r="AX42">
            <v>30701.296999999999</v>
          </cell>
          <cell r="AY42">
            <v>30701.296999999999</v>
          </cell>
          <cell r="AZ42">
            <v>30701.296999999999</v>
          </cell>
          <cell r="BA42">
            <v>30524.042500000003</v>
          </cell>
          <cell r="BB42">
            <v>15350.648499999999</v>
          </cell>
          <cell r="BC42">
            <v>0</v>
          </cell>
          <cell r="BD42">
            <v>0</v>
          </cell>
          <cell r="BE42">
            <v>0</v>
          </cell>
          <cell r="BF42">
            <v>0</v>
          </cell>
        </row>
        <row r="45">
          <cell r="D45">
            <v>-4154.4549100000004</v>
          </cell>
          <cell r="E45" t="str">
            <v>PM Fees</v>
          </cell>
          <cell r="G45">
            <v>0</v>
          </cell>
          <cell r="H45">
            <v>-189</v>
          </cell>
          <cell r="I45">
            <v>-189</v>
          </cell>
          <cell r="J45">
            <v>-189</v>
          </cell>
          <cell r="K45">
            <v>-189</v>
          </cell>
          <cell r="L45">
            <v>-189</v>
          </cell>
          <cell r="M45">
            <v>-189</v>
          </cell>
          <cell r="N45">
            <v>-189</v>
          </cell>
          <cell r="O45">
            <v>-189</v>
          </cell>
          <cell r="P45">
            <v>-189</v>
          </cell>
          <cell r="Q45">
            <v>-189</v>
          </cell>
          <cell r="R45">
            <v>-189</v>
          </cell>
          <cell r="S45">
            <v>-189</v>
          </cell>
          <cell r="T45">
            <v>-189</v>
          </cell>
          <cell r="U45">
            <v>-189</v>
          </cell>
          <cell r="V45">
            <v>-189</v>
          </cell>
          <cell r="W45">
            <v>-189</v>
          </cell>
          <cell r="X45">
            <v>-189</v>
          </cell>
          <cell r="Y45">
            <v>-189</v>
          </cell>
          <cell r="Z45">
            <v>-189</v>
          </cell>
          <cell r="AA45">
            <v>-185.45491000000004</v>
          </cell>
          <cell r="AB45">
            <v>-189</v>
          </cell>
          <cell r="AC45">
            <v>-189</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-756</v>
          </cell>
          <cell r="AX45">
            <v>-756</v>
          </cell>
          <cell r="AY45">
            <v>-756</v>
          </cell>
          <cell r="AZ45">
            <v>-756</v>
          </cell>
          <cell r="BA45">
            <v>-752.45491000000004</v>
          </cell>
          <cell r="BB45">
            <v>-378</v>
          </cell>
          <cell r="BC45">
            <v>0</v>
          </cell>
          <cell r="BD45">
            <v>0</v>
          </cell>
          <cell r="BE45">
            <v>0</v>
          </cell>
          <cell r="BF45">
            <v>0</v>
          </cell>
        </row>
        <row r="46">
          <cell r="A46" t="str">
            <v>(% AIC+Capex)</v>
          </cell>
          <cell r="B46">
            <v>2.500998950407193E-3</v>
          </cell>
          <cell r="D46">
            <v>-5783.6889526262812</v>
          </cell>
          <cell r="E46" t="str">
            <v>SGAM AM Fees</v>
          </cell>
          <cell r="G46">
            <v>0</v>
          </cell>
          <cell r="H46">
            <v>-262.89495239210362</v>
          </cell>
          <cell r="I46">
            <v>-262.89495239210362</v>
          </cell>
          <cell r="J46">
            <v>-262.89495239210362</v>
          </cell>
          <cell r="K46">
            <v>-262.89495239210362</v>
          </cell>
          <cell r="L46">
            <v>-262.89495239210362</v>
          </cell>
          <cell r="M46">
            <v>-262.89495239210362</v>
          </cell>
          <cell r="N46">
            <v>-262.89495239210362</v>
          </cell>
          <cell r="O46">
            <v>-262.89495239210362</v>
          </cell>
          <cell r="P46">
            <v>-262.89495239210362</v>
          </cell>
          <cell r="Q46">
            <v>-262.89495239210362</v>
          </cell>
          <cell r="R46">
            <v>-262.89495239210362</v>
          </cell>
          <cell r="S46">
            <v>-262.89495239210362</v>
          </cell>
          <cell r="T46">
            <v>-262.89495239210362</v>
          </cell>
          <cell r="U46">
            <v>-262.89495239210362</v>
          </cell>
          <cell r="V46">
            <v>-262.89495239210362</v>
          </cell>
          <cell r="W46">
            <v>-262.89495239210362</v>
          </cell>
          <cell r="X46">
            <v>-262.89495239210362</v>
          </cell>
          <cell r="Y46">
            <v>-262.89495239210362</v>
          </cell>
          <cell r="Z46">
            <v>-262.89495239210362</v>
          </cell>
          <cell r="AA46">
            <v>-262.89495239210362</v>
          </cell>
          <cell r="AB46">
            <v>-262.89495239210362</v>
          </cell>
          <cell r="AC46">
            <v>-262.89495239210362</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-1051.5798095684145</v>
          </cell>
          <cell r="AX46">
            <v>-1051.5798095684145</v>
          </cell>
          <cell r="AY46">
            <v>-1051.5798095684145</v>
          </cell>
          <cell r="AZ46">
            <v>-1051.5798095684145</v>
          </cell>
          <cell r="BA46">
            <v>-1051.5798095684145</v>
          </cell>
          <cell r="BB46">
            <v>-525.78990478420724</v>
          </cell>
          <cell r="BC46">
            <v>0</v>
          </cell>
          <cell r="BD46">
            <v>0</v>
          </cell>
          <cell r="BE46">
            <v>0</v>
          </cell>
          <cell r="BF46">
            <v>0</v>
          </cell>
        </row>
        <row r="47">
          <cell r="B47">
            <v>5.001997900814386E-3</v>
          </cell>
          <cell r="D47">
            <v>-11567.377905252562</v>
          </cell>
          <cell r="E47" t="str">
            <v>Other AM Fees</v>
          </cell>
          <cell r="G47">
            <v>0</v>
          </cell>
          <cell r="H47">
            <v>-525.78990478420724</v>
          </cell>
          <cell r="I47">
            <v>-525.78990478420724</v>
          </cell>
          <cell r="J47">
            <v>-525.78990478420724</v>
          </cell>
          <cell r="K47">
            <v>-525.78990478420724</v>
          </cell>
          <cell r="L47">
            <v>-525.78990478420724</v>
          </cell>
          <cell r="M47">
            <v>-525.78990478420724</v>
          </cell>
          <cell r="N47">
            <v>-525.78990478420724</v>
          </cell>
          <cell r="O47">
            <v>-525.78990478420724</v>
          </cell>
          <cell r="P47">
            <v>-525.78990478420724</v>
          </cell>
          <cell r="Q47">
            <v>-525.78990478420724</v>
          </cell>
          <cell r="R47">
            <v>-525.78990478420724</v>
          </cell>
          <cell r="S47">
            <v>-525.78990478420724</v>
          </cell>
          <cell r="T47">
            <v>-525.78990478420724</v>
          </cell>
          <cell r="U47">
            <v>-525.78990478420724</v>
          </cell>
          <cell r="V47">
            <v>-525.78990478420724</v>
          </cell>
          <cell r="W47">
            <v>-525.78990478420724</v>
          </cell>
          <cell r="X47">
            <v>-525.78990478420724</v>
          </cell>
          <cell r="Y47">
            <v>-525.78990478420724</v>
          </cell>
          <cell r="Z47">
            <v>-525.78990478420724</v>
          </cell>
          <cell r="AA47">
            <v>-525.78990478420724</v>
          </cell>
          <cell r="AB47">
            <v>-525.78990478420724</v>
          </cell>
          <cell r="AC47">
            <v>-525.78990478420724</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-2103.159619136829</v>
          </cell>
          <cell r="AX47">
            <v>-2103.159619136829</v>
          </cell>
          <cell r="AY47">
            <v>-2103.159619136829</v>
          </cell>
          <cell r="AZ47">
            <v>-2103.159619136829</v>
          </cell>
          <cell r="BA47">
            <v>-2103.159619136829</v>
          </cell>
          <cell r="BB47">
            <v>-1051.5798095684145</v>
          </cell>
          <cell r="BC47">
            <v>0</v>
          </cell>
          <cell r="BD47">
            <v>0</v>
          </cell>
          <cell r="BE47">
            <v>0</v>
          </cell>
          <cell r="BF47">
            <v>0</v>
          </cell>
        </row>
        <row r="48">
          <cell r="A48" t="str">
            <v>(% Financed Amount)</v>
          </cell>
          <cell r="B48">
            <v>0</v>
          </cell>
          <cell r="D48">
            <v>0</v>
          </cell>
          <cell r="E48" t="str">
            <v>SGAM Financing Fees</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cell r="AX48">
            <v>0</v>
          </cell>
          <cell r="AY48">
            <v>0</v>
          </cell>
          <cell r="AZ48">
            <v>0</v>
          </cell>
          <cell r="BA48">
            <v>0</v>
          </cell>
          <cell r="BB48">
            <v>0</v>
          </cell>
          <cell r="BC48">
            <v>0</v>
          </cell>
          <cell r="BD48">
            <v>0</v>
          </cell>
          <cell r="BE48">
            <v>0</v>
          </cell>
          <cell r="BF48">
            <v>0</v>
          </cell>
        </row>
        <row r="49">
          <cell r="D49">
            <v>-683.33584741937466</v>
          </cell>
          <cell r="E49" t="str">
            <v>Other Financing Fees</v>
          </cell>
          <cell r="G49">
            <v>0</v>
          </cell>
          <cell r="H49">
            <v>-683.33584741937466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-683.33584741937466</v>
          </cell>
          <cell r="AX49">
            <v>0</v>
          </cell>
          <cell r="AY49">
            <v>0</v>
          </cell>
          <cell r="AZ49">
            <v>0</v>
          </cell>
          <cell r="BA49">
            <v>0</v>
          </cell>
          <cell r="BB49">
            <v>0</v>
          </cell>
          <cell r="BC49">
            <v>0</v>
          </cell>
          <cell r="BD49">
            <v>0</v>
          </cell>
          <cell r="BE49">
            <v>0</v>
          </cell>
          <cell r="BF49">
            <v>0</v>
          </cell>
        </row>
        <row r="50">
          <cell r="D50">
            <v>0</v>
          </cell>
          <cell r="E50" t="str">
            <v>Letting Fees</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cell r="AX50">
            <v>0</v>
          </cell>
          <cell r="AY50">
            <v>0</v>
          </cell>
          <cell r="AZ50">
            <v>0</v>
          </cell>
          <cell r="BA50">
            <v>0</v>
          </cell>
          <cell r="BB50">
            <v>0</v>
          </cell>
          <cell r="BC50">
            <v>0</v>
          </cell>
          <cell r="BD50">
            <v>0</v>
          </cell>
          <cell r="BE50">
            <v>0</v>
          </cell>
          <cell r="BF50">
            <v>0</v>
          </cell>
        </row>
        <row r="51">
          <cell r="D51">
            <v>0</v>
          </cell>
          <cell r="E51" t="str">
            <v>TIs</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cell r="AX51">
            <v>0</v>
          </cell>
          <cell r="AY51">
            <v>0</v>
          </cell>
          <cell r="AZ51">
            <v>0</v>
          </cell>
          <cell r="BA51">
            <v>0</v>
          </cell>
          <cell r="BB51">
            <v>0</v>
          </cell>
          <cell r="BC51">
            <v>0</v>
          </cell>
          <cell r="BD51">
            <v>0</v>
          </cell>
          <cell r="BE51">
            <v>0</v>
          </cell>
          <cell r="BF51">
            <v>0</v>
          </cell>
        </row>
        <row r="52">
          <cell r="D52">
            <v>0</v>
          </cell>
          <cell r="E52" t="str">
            <v>VAT paid</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cell r="AX52">
            <v>0</v>
          </cell>
          <cell r="AY52">
            <v>0</v>
          </cell>
          <cell r="AZ52">
            <v>0</v>
          </cell>
          <cell r="BA52">
            <v>0</v>
          </cell>
          <cell r="BB52">
            <v>0</v>
          </cell>
          <cell r="BC52">
            <v>0</v>
          </cell>
          <cell r="BD52">
            <v>0</v>
          </cell>
          <cell r="BE52">
            <v>0</v>
          </cell>
          <cell r="BF52">
            <v>0</v>
          </cell>
        </row>
        <row r="53">
          <cell r="A53" t="str">
            <v>Delay</v>
          </cell>
          <cell r="B53" t="str">
            <v>NA</v>
          </cell>
          <cell r="D53">
            <v>0</v>
          </cell>
          <cell r="E53" t="str">
            <v>VAT Offset</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cell r="AX53">
            <v>0</v>
          </cell>
          <cell r="AY53">
            <v>0</v>
          </cell>
          <cell r="AZ53">
            <v>0</v>
          </cell>
          <cell r="BA53">
            <v>0</v>
          </cell>
          <cell r="BB53">
            <v>0</v>
          </cell>
          <cell r="BC53">
            <v>0</v>
          </cell>
          <cell r="BD53">
            <v>0</v>
          </cell>
          <cell r="BE53">
            <v>0</v>
          </cell>
          <cell r="BF53">
            <v>0</v>
          </cell>
        </row>
        <row r="55">
          <cell r="D55">
            <v>-22188.857615298217</v>
          </cell>
          <cell r="E55" t="str">
            <v>Management Fees &amp; Tis</v>
          </cell>
          <cell r="H55">
            <v>-1661.0207045956854</v>
          </cell>
          <cell r="I55">
            <v>-977.68485717631086</v>
          </cell>
          <cell r="J55">
            <v>-977.68485717631086</v>
          </cell>
          <cell r="K55">
            <v>-977.68485717631086</v>
          </cell>
          <cell r="L55">
            <v>-977.68485717631086</v>
          </cell>
          <cell r="M55">
            <v>-977.68485717631086</v>
          </cell>
          <cell r="N55">
            <v>-977.68485717631086</v>
          </cell>
          <cell r="O55">
            <v>-977.68485717631086</v>
          </cell>
          <cell r="P55">
            <v>-977.68485717631086</v>
          </cell>
          <cell r="Q55">
            <v>-977.68485717631086</v>
          </cell>
          <cell r="R55">
            <v>-977.68485717631086</v>
          </cell>
          <cell r="S55">
            <v>-977.68485717631086</v>
          </cell>
          <cell r="T55">
            <v>-977.68485717631086</v>
          </cell>
          <cell r="U55">
            <v>-977.68485717631086</v>
          </cell>
          <cell r="V55">
            <v>-977.68485717631086</v>
          </cell>
          <cell r="W55">
            <v>-977.68485717631086</v>
          </cell>
          <cell r="X55">
            <v>-977.68485717631086</v>
          </cell>
          <cell r="Y55">
            <v>-977.68485717631086</v>
          </cell>
          <cell r="Z55">
            <v>-977.68485717631086</v>
          </cell>
          <cell r="AA55">
            <v>-974.1397671763109</v>
          </cell>
          <cell r="AB55">
            <v>-977.68485717631086</v>
          </cell>
          <cell r="AC55">
            <v>-977.68485717631086</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-4594.0752761246176</v>
          </cell>
          <cell r="AX55">
            <v>-3910.7394287052434</v>
          </cell>
          <cell r="AY55">
            <v>-3910.7394287052434</v>
          </cell>
          <cell r="AZ55">
            <v>-3910.7394287052434</v>
          </cell>
          <cell r="BA55">
            <v>-3907.1943387052434</v>
          </cell>
          <cell r="BB55">
            <v>-1955.3697143526217</v>
          </cell>
          <cell r="BC55">
            <v>0</v>
          </cell>
          <cell r="BD55">
            <v>0</v>
          </cell>
          <cell r="BE55">
            <v>0</v>
          </cell>
          <cell r="BF55">
            <v>0</v>
          </cell>
        </row>
        <row r="58">
          <cell r="D58">
            <v>499088.2833333335</v>
          </cell>
          <cell r="E58" t="str">
            <v>Gross Disposition Value</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499088.2833333335</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cell r="AX58">
            <v>0</v>
          </cell>
          <cell r="AY58">
            <v>0</v>
          </cell>
          <cell r="AZ58">
            <v>0</v>
          </cell>
          <cell r="BA58">
            <v>0</v>
          </cell>
        </row>
        <row r="59">
          <cell r="D59">
            <v>0</v>
          </cell>
          <cell r="E59" t="str">
            <v>Sale Tax</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D60">
            <v>499088.2833333335</v>
          </cell>
          <cell r="E60" t="str">
            <v>Net Disposition Value</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499088.2833333335</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cell r="AX60">
            <v>0</v>
          </cell>
          <cell r="AY60">
            <v>0</v>
          </cell>
          <cell r="AZ60">
            <v>0</v>
          </cell>
          <cell r="BA60">
            <v>0</v>
          </cell>
          <cell r="BB60">
            <v>499088.2833333335</v>
          </cell>
          <cell r="BC60">
            <v>0</v>
          </cell>
          <cell r="BD60">
            <v>0</v>
          </cell>
          <cell r="BE60">
            <v>0</v>
          </cell>
          <cell r="BF60">
            <v>0</v>
          </cell>
        </row>
        <row r="61">
          <cell r="D61">
            <v>-11479.030516666669</v>
          </cell>
          <cell r="E61" t="str">
            <v>Sale Fees</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-11479.030516666669</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cell r="AX61">
            <v>0</v>
          </cell>
          <cell r="AY61">
            <v>0</v>
          </cell>
          <cell r="AZ61">
            <v>0</v>
          </cell>
          <cell r="BA61">
            <v>0</v>
          </cell>
          <cell r="BB61">
            <v>-11479.030516666669</v>
          </cell>
          <cell r="BC61">
            <v>0</v>
          </cell>
          <cell r="BD61">
            <v>0</v>
          </cell>
          <cell r="BE61">
            <v>0</v>
          </cell>
          <cell r="BF61">
            <v>0</v>
          </cell>
        </row>
        <row r="62">
          <cell r="A62" t="str">
            <v>(% NDV)</v>
          </cell>
          <cell r="B62">
            <v>2.5000000000000001E-3</v>
          </cell>
          <cell r="D62">
            <v>-1247.7207083333337</v>
          </cell>
          <cell r="E62" t="str">
            <v>SGAM Disposition Fees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-1247.7207083333337</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cell r="AX62">
            <v>0</v>
          </cell>
          <cell r="AY62">
            <v>0</v>
          </cell>
          <cell r="AZ62">
            <v>0</v>
          </cell>
          <cell r="BA62">
            <v>0</v>
          </cell>
          <cell r="BB62">
            <v>-1247.7207083333337</v>
          </cell>
          <cell r="BC62">
            <v>0</v>
          </cell>
          <cell r="BD62">
            <v>0</v>
          </cell>
          <cell r="BE62">
            <v>0</v>
          </cell>
          <cell r="BF62">
            <v>0</v>
          </cell>
        </row>
        <row r="63">
          <cell r="A63" t="str">
            <v>(% NDV)</v>
          </cell>
          <cell r="B63">
            <v>5.0000000000000001E-3</v>
          </cell>
          <cell r="D63">
            <v>-2495.4414166666675</v>
          </cell>
          <cell r="E63" t="str">
            <v>Other Dispotiion Fees</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-2495.4414166666675</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cell r="AX63">
            <v>0</v>
          </cell>
          <cell r="AY63">
            <v>0</v>
          </cell>
          <cell r="AZ63">
            <v>0</v>
          </cell>
          <cell r="BA63">
            <v>0</v>
          </cell>
          <cell r="BB63">
            <v>-2495.4414166666675</v>
          </cell>
          <cell r="BC63">
            <v>0</v>
          </cell>
          <cell r="BD63">
            <v>0</v>
          </cell>
          <cell r="BE63">
            <v>0</v>
          </cell>
          <cell r="BF63">
            <v>0</v>
          </cell>
        </row>
        <row r="64">
          <cell r="A64" t="str">
            <v>(% Margin)</v>
          </cell>
          <cell r="B64">
            <v>0</v>
          </cell>
          <cell r="D64">
            <v>0</v>
          </cell>
          <cell r="E64" t="str">
            <v>VAT on Margin</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cell r="AX64">
            <v>0</v>
          </cell>
          <cell r="AY64">
            <v>0</v>
          </cell>
          <cell r="AZ64">
            <v>0</v>
          </cell>
          <cell r="BA64">
            <v>0</v>
          </cell>
          <cell r="BB64">
            <v>0</v>
          </cell>
          <cell r="BC64">
            <v>0</v>
          </cell>
          <cell r="BD64">
            <v>0</v>
          </cell>
          <cell r="BE64">
            <v>0</v>
          </cell>
          <cell r="BF64">
            <v>0</v>
          </cell>
        </row>
        <row r="65">
          <cell r="D65">
            <v>0</v>
          </cell>
          <cell r="E65" t="str">
            <v>VAT paid</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cell r="AX65">
            <v>0</v>
          </cell>
          <cell r="AY65">
            <v>0</v>
          </cell>
          <cell r="AZ65">
            <v>0</v>
          </cell>
          <cell r="BA65">
            <v>0</v>
          </cell>
          <cell r="BB65">
            <v>0</v>
          </cell>
          <cell r="BC65">
            <v>0</v>
          </cell>
          <cell r="BD65">
            <v>0</v>
          </cell>
          <cell r="BE65">
            <v>0</v>
          </cell>
          <cell r="BF65">
            <v>0</v>
          </cell>
        </row>
        <row r="66">
          <cell r="A66" t="str">
            <v>Delay</v>
          </cell>
          <cell r="B66" t="str">
            <v>NA</v>
          </cell>
          <cell r="D66">
            <v>0</v>
          </cell>
          <cell r="E66" t="str">
            <v>VAT Offset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cell r="AX66">
            <v>0</v>
          </cell>
          <cell r="AY66">
            <v>0</v>
          </cell>
          <cell r="AZ66">
            <v>0</v>
          </cell>
          <cell r="BA66">
            <v>0</v>
          </cell>
          <cell r="BB66">
            <v>0</v>
          </cell>
          <cell r="BC66">
            <v>0</v>
          </cell>
          <cell r="BD66">
            <v>0</v>
          </cell>
          <cell r="BE66">
            <v>0</v>
          </cell>
          <cell r="BF66">
            <v>0</v>
          </cell>
        </row>
        <row r="68">
          <cell r="D68">
            <v>483866.09069166688</v>
          </cell>
          <cell r="E68" t="str">
            <v>Net Disposition Proceeds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483866.09069166688</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cell r="AX68">
            <v>0</v>
          </cell>
          <cell r="AY68">
            <v>0</v>
          </cell>
          <cell r="AZ68">
            <v>0</v>
          </cell>
          <cell r="BA68">
            <v>0</v>
          </cell>
          <cell r="BB68">
            <v>483866.09069166688</v>
          </cell>
          <cell r="BC68">
            <v>0</v>
          </cell>
          <cell r="BD68">
            <v>0</v>
          </cell>
          <cell r="BE68">
            <v>0</v>
          </cell>
          <cell r="BF68">
            <v>0</v>
          </cell>
        </row>
        <row r="71">
          <cell r="D71">
            <v>209725.18824900273</v>
          </cell>
          <cell r="E71" t="str">
            <v>Unleveraged Cash Flows</v>
          </cell>
          <cell r="G71">
            <v>-405281.32286517863</v>
          </cell>
          <cell r="H71">
            <v>3731.8035454043143</v>
          </cell>
          <cell r="I71">
            <v>13114.538430636581</v>
          </cell>
          <cell r="J71">
            <v>5615.1393928236885</v>
          </cell>
          <cell r="K71">
            <v>5615.1393928236885</v>
          </cell>
          <cell r="L71">
            <v>5615.1393928236885</v>
          </cell>
          <cell r="M71">
            <v>5615.1393928236885</v>
          </cell>
          <cell r="N71">
            <v>5615.1393928236885</v>
          </cell>
          <cell r="O71">
            <v>5615.1393928236885</v>
          </cell>
          <cell r="P71">
            <v>5615.1393928236885</v>
          </cell>
          <cell r="Q71">
            <v>5615.1393928236885</v>
          </cell>
          <cell r="R71">
            <v>5615.1393928236885</v>
          </cell>
          <cell r="S71">
            <v>5615.1393928236885</v>
          </cell>
          <cell r="T71">
            <v>5615.1393928236885</v>
          </cell>
          <cell r="U71">
            <v>5615.1393928236885</v>
          </cell>
          <cell r="V71">
            <v>5615.1393928236885</v>
          </cell>
          <cell r="W71">
            <v>5615.1393928236885</v>
          </cell>
          <cell r="X71">
            <v>5615.1393928236885</v>
          </cell>
          <cell r="Y71">
            <v>5615.1393928236885</v>
          </cell>
          <cell r="Z71">
            <v>5615.1393928236885</v>
          </cell>
          <cell r="AA71">
            <v>5441.4299828236917</v>
          </cell>
          <cell r="AB71">
            <v>6697.6393928236885</v>
          </cell>
          <cell r="AC71">
            <v>490563.73008449055</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28076.620761688268</v>
          </cell>
          <cell r="AX71">
            <v>22460.557571294754</v>
          </cell>
          <cell r="AY71">
            <v>22460.557571294754</v>
          </cell>
          <cell r="AZ71">
            <v>22460.557571294754</v>
          </cell>
          <cell r="BA71">
            <v>22286.848161294758</v>
          </cell>
          <cell r="BB71">
            <v>497261.36947731423</v>
          </cell>
          <cell r="BC71">
            <v>0</v>
          </cell>
          <cell r="BD71">
            <v>0</v>
          </cell>
          <cell r="BE71">
            <v>0</v>
          </cell>
          <cell r="BF71">
            <v>0</v>
          </cell>
        </row>
        <row r="73">
          <cell r="D73" t="str">
            <v>IRR</v>
          </cell>
          <cell r="E73">
            <v>8.991604501400241E-2</v>
          </cell>
        </row>
        <row r="78">
          <cell r="E78" t="str">
            <v>Debt Assumptions</v>
          </cell>
          <cell r="I78" t="str">
            <v>Year 1</v>
          </cell>
          <cell r="M78" t="str">
            <v>Year 2</v>
          </cell>
          <cell r="Q78" t="str">
            <v>Year 3</v>
          </cell>
          <cell r="U78" t="str">
            <v>Year 4</v>
          </cell>
          <cell r="Y78" t="str">
            <v>Year 5</v>
          </cell>
          <cell r="AC78" t="str">
            <v>Year 6</v>
          </cell>
          <cell r="AG78" t="str">
            <v>Year 7</v>
          </cell>
          <cell r="AK78" t="str">
            <v>Year 8</v>
          </cell>
          <cell r="AO78" t="str">
            <v>Year 9</v>
          </cell>
          <cell r="AS78" t="str">
            <v>Year 10</v>
          </cell>
        </row>
        <row r="79">
          <cell r="G79">
            <v>0</v>
          </cell>
          <cell r="H79">
            <v>1</v>
          </cell>
          <cell r="I79">
            <v>2</v>
          </cell>
          <cell r="J79">
            <v>3</v>
          </cell>
          <cell r="K79">
            <v>4</v>
          </cell>
          <cell r="L79">
            <v>5</v>
          </cell>
          <cell r="M79">
            <v>6</v>
          </cell>
          <cell r="N79">
            <v>7</v>
          </cell>
          <cell r="O79">
            <v>8</v>
          </cell>
          <cell r="P79">
            <v>9</v>
          </cell>
          <cell r="Q79">
            <v>10</v>
          </cell>
          <cell r="R79">
            <v>11</v>
          </cell>
          <cell r="S79">
            <v>12</v>
          </cell>
          <cell r="T79">
            <v>13</v>
          </cell>
          <cell r="U79">
            <v>14</v>
          </cell>
          <cell r="V79">
            <v>15</v>
          </cell>
          <cell r="W79">
            <v>16</v>
          </cell>
          <cell r="X79">
            <v>17</v>
          </cell>
          <cell r="Y79">
            <v>18</v>
          </cell>
          <cell r="Z79">
            <v>19</v>
          </cell>
          <cell r="AA79">
            <v>20</v>
          </cell>
          <cell r="AB79">
            <v>21</v>
          </cell>
          <cell r="AC79">
            <v>22</v>
          </cell>
          <cell r="AD79">
            <v>23</v>
          </cell>
          <cell r="AE79">
            <v>24</v>
          </cell>
          <cell r="AF79">
            <v>25</v>
          </cell>
          <cell r="AG79">
            <v>26</v>
          </cell>
          <cell r="AH79">
            <v>27</v>
          </cell>
          <cell r="AI79">
            <v>28</v>
          </cell>
          <cell r="AJ79">
            <v>29</v>
          </cell>
          <cell r="AK79">
            <v>30</v>
          </cell>
          <cell r="AL79">
            <v>31</v>
          </cell>
          <cell r="AM79">
            <v>32</v>
          </cell>
          <cell r="AN79">
            <v>33</v>
          </cell>
          <cell r="AO79">
            <v>34</v>
          </cell>
          <cell r="AP79">
            <v>35</v>
          </cell>
          <cell r="AQ79">
            <v>36</v>
          </cell>
          <cell r="AR79">
            <v>37</v>
          </cell>
          <cell r="AS79">
            <v>38</v>
          </cell>
          <cell r="AT79">
            <v>39</v>
          </cell>
          <cell r="AU79">
            <v>40</v>
          </cell>
          <cell r="AW79" t="str">
            <v>Year 1</v>
          </cell>
          <cell r="AX79" t="str">
            <v>Year 2</v>
          </cell>
          <cell r="AY79" t="str">
            <v>Year 3</v>
          </cell>
          <cell r="AZ79" t="str">
            <v>Year 4</v>
          </cell>
          <cell r="BA79" t="str">
            <v>Year 5</v>
          </cell>
          <cell r="BB79" t="str">
            <v>Year 6</v>
          </cell>
          <cell r="BC79" t="str">
            <v>Year 7</v>
          </cell>
          <cell r="BD79" t="str">
            <v>Year 8</v>
          </cell>
          <cell r="BE79" t="str">
            <v>Year 9</v>
          </cell>
          <cell r="BF79" t="str">
            <v>Year 10</v>
          </cell>
        </row>
        <row r="81">
          <cell r="E81" t="str">
            <v>Current Financing</v>
          </cell>
          <cell r="G81" t="str">
            <v>% Financed</v>
          </cell>
          <cell r="H81" t="str">
            <v>Basis</v>
          </cell>
          <cell r="I81" t="str">
            <v>Amount</v>
          </cell>
          <cell r="J81" t="str">
            <v>Start</v>
          </cell>
          <cell r="K81" t="str">
            <v>Maturity</v>
          </cell>
          <cell r="L81" t="str">
            <v>Interest Rate</v>
          </cell>
          <cell r="M81" t="str">
            <v>Margin</v>
          </cell>
          <cell r="N81" t="str">
            <v>Min. Amort.</v>
          </cell>
          <cell r="O81" t="str">
            <v>Over-Amort. (Y/N)</v>
          </cell>
          <cell r="P81" t="str">
            <v>Release</v>
          </cell>
          <cell r="AW81" t="str">
            <v>Basis</v>
          </cell>
          <cell r="AX81" t="str">
            <v>Amount</v>
          </cell>
          <cell r="AY81" t="str">
            <v>Start</v>
          </cell>
          <cell r="AZ81" t="str">
            <v>Maturity</v>
          </cell>
          <cell r="BA81" t="str">
            <v>Interest Rate</v>
          </cell>
          <cell r="BB81" t="str">
            <v>Margin</v>
          </cell>
          <cell r="BC81" t="str">
            <v>Min. Amort.</v>
          </cell>
          <cell r="BD81" t="str">
            <v>Over-Amort. (Y/N)</v>
          </cell>
          <cell r="BE81" t="str">
            <v>Release</v>
          </cell>
        </row>
        <row r="82">
          <cell r="G82">
            <v>0</v>
          </cell>
          <cell r="H82">
            <v>405281.32286517863</v>
          </cell>
          <cell r="I82">
            <v>0</v>
          </cell>
          <cell r="J82">
            <v>0</v>
          </cell>
          <cell r="K82">
            <v>0</v>
          </cell>
          <cell r="L82" t="str">
            <v>Fixed</v>
          </cell>
          <cell r="M82">
            <v>0</v>
          </cell>
          <cell r="N82">
            <v>0</v>
          </cell>
          <cell r="O82" t="str">
            <v>No</v>
          </cell>
          <cell r="P82" t="b">
            <v>0</v>
          </cell>
          <cell r="AW82">
            <v>405281.32286517863</v>
          </cell>
          <cell r="AX82">
            <v>0</v>
          </cell>
          <cell r="AY82">
            <v>0</v>
          </cell>
          <cell r="AZ82">
            <v>0</v>
          </cell>
          <cell r="BA82" t="str">
            <v>Fixed</v>
          </cell>
          <cell r="BB82">
            <v>0</v>
          </cell>
          <cell r="BC82">
            <v>0</v>
          </cell>
          <cell r="BD82" t="str">
            <v>No</v>
          </cell>
          <cell r="BE82" t="b">
            <v>0</v>
          </cell>
        </row>
        <row r="83">
          <cell r="AW83">
            <v>0</v>
          </cell>
          <cell r="AX83">
            <v>0</v>
          </cell>
          <cell r="AY83">
            <v>0</v>
          </cell>
          <cell r="AZ83">
            <v>0</v>
          </cell>
          <cell r="BA83">
            <v>0</v>
          </cell>
          <cell r="BB83">
            <v>0</v>
          </cell>
          <cell r="BC83">
            <v>0</v>
          </cell>
          <cell r="BD83">
            <v>0</v>
          </cell>
          <cell r="BE83">
            <v>0</v>
          </cell>
        </row>
        <row r="84">
          <cell r="G84" t="str">
            <v>Commitment Fee</v>
          </cell>
          <cell r="H84" t="str">
            <v>Notary Fees</v>
          </cell>
          <cell r="I84" t="str">
            <v>Lawyer Fees</v>
          </cell>
          <cell r="J84" t="str">
            <v>Loan Reg. (TPF)</v>
          </cell>
          <cell r="K84" t="str">
            <v>Conservateur</v>
          </cell>
          <cell r="L84" t="str">
            <v>Cap (Y/N)</v>
          </cell>
          <cell r="M84" t="str">
            <v>Cap Fee</v>
          </cell>
          <cell r="N84" t="str">
            <v>Cap Amount</v>
          </cell>
          <cell r="O84" t="str">
            <v>Mortgage Type</v>
          </cell>
          <cell r="P84" t="str">
            <v>Cap Payment</v>
          </cell>
          <cell r="Q84" t="str">
            <v>Mortage Release Fee</v>
          </cell>
          <cell r="AW84" t="str">
            <v>Commitment Fee</v>
          </cell>
          <cell r="AX84" t="str">
            <v>Notary Fees</v>
          </cell>
          <cell r="AY84" t="str">
            <v>Lawyer Fees</v>
          </cell>
          <cell r="AZ84" t="str">
            <v>Loan Reg. (TPF)</v>
          </cell>
          <cell r="BA84" t="str">
            <v>Conservateur</v>
          </cell>
          <cell r="BB84" t="str">
            <v>Cap (Y/N)</v>
          </cell>
          <cell r="BC84" t="str">
            <v>Cap Fee</v>
          </cell>
          <cell r="BD84" t="str">
            <v>Cap Amount</v>
          </cell>
          <cell r="BE84" t="str">
            <v>Mortgage Type</v>
          </cell>
          <cell r="BF84" t="str">
            <v>Cap Payment</v>
          </cell>
        </row>
        <row r="85">
          <cell r="G85">
            <v>0</v>
          </cell>
          <cell r="H85">
            <v>0</v>
          </cell>
          <cell r="I85">
            <v>0</v>
          </cell>
          <cell r="J85">
            <v>0</v>
          </cell>
          <cell r="K85">
            <v>0</v>
          </cell>
          <cell r="L85" t="str">
            <v>No</v>
          </cell>
          <cell r="M85">
            <v>0</v>
          </cell>
          <cell r="N85">
            <v>0</v>
          </cell>
          <cell r="O85" t="str">
            <v>Hyp.</v>
          </cell>
          <cell r="P85">
            <v>0</v>
          </cell>
          <cell r="Q85">
            <v>3.7499999999999999E-3</v>
          </cell>
          <cell r="AW85">
            <v>0</v>
          </cell>
          <cell r="AX85">
            <v>0</v>
          </cell>
          <cell r="AY85">
            <v>0</v>
          </cell>
          <cell r="AZ85">
            <v>0</v>
          </cell>
          <cell r="BA85">
            <v>0</v>
          </cell>
          <cell r="BB85" t="str">
            <v>No</v>
          </cell>
          <cell r="BC85">
            <v>0</v>
          </cell>
          <cell r="BD85">
            <v>0</v>
          </cell>
          <cell r="BE85" t="str">
            <v>=O81</v>
          </cell>
          <cell r="BF85">
            <v>0</v>
          </cell>
        </row>
        <row r="87">
          <cell r="E87" t="str">
            <v>Fixed</v>
          </cell>
          <cell r="H87">
            <v>4.02E-2</v>
          </cell>
        </row>
        <row r="88">
          <cell r="E88" t="str">
            <v>IR Curve</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E89" t="str">
            <v>Annual Interest Rate</v>
          </cell>
          <cell r="H89">
            <v>4.02E-2</v>
          </cell>
          <cell r="I89">
            <v>4.02E-2</v>
          </cell>
          <cell r="J89">
            <v>4.02E-2</v>
          </cell>
          <cell r="K89">
            <v>4.02E-2</v>
          </cell>
          <cell r="L89">
            <v>4.02E-2</v>
          </cell>
          <cell r="M89">
            <v>4.02E-2</v>
          </cell>
          <cell r="N89">
            <v>4.02E-2</v>
          </cell>
          <cell r="O89">
            <v>4.02E-2</v>
          </cell>
          <cell r="P89">
            <v>4.02E-2</v>
          </cell>
          <cell r="Q89">
            <v>4.02E-2</v>
          </cell>
          <cell r="R89">
            <v>4.02E-2</v>
          </cell>
          <cell r="S89">
            <v>4.02E-2</v>
          </cell>
          <cell r="T89">
            <v>4.02E-2</v>
          </cell>
          <cell r="U89">
            <v>4.02E-2</v>
          </cell>
          <cell r="V89">
            <v>4.02E-2</v>
          </cell>
          <cell r="W89">
            <v>4.02E-2</v>
          </cell>
          <cell r="X89">
            <v>4.02E-2</v>
          </cell>
          <cell r="Y89">
            <v>4.02E-2</v>
          </cell>
          <cell r="Z89">
            <v>4.02E-2</v>
          </cell>
          <cell r="AA89">
            <v>4.02E-2</v>
          </cell>
          <cell r="AB89">
            <v>4.02E-2</v>
          </cell>
          <cell r="AC89">
            <v>4.02E-2</v>
          </cell>
          <cell r="AD89">
            <v>4.02E-2</v>
          </cell>
          <cell r="AE89">
            <v>4.02E-2</v>
          </cell>
          <cell r="AF89">
            <v>4.02E-2</v>
          </cell>
          <cell r="AG89">
            <v>4.02E-2</v>
          </cell>
          <cell r="AH89">
            <v>4.02E-2</v>
          </cell>
          <cell r="AI89">
            <v>4.02E-2</v>
          </cell>
          <cell r="AJ89">
            <v>4.02E-2</v>
          </cell>
          <cell r="AK89">
            <v>4.02E-2</v>
          </cell>
          <cell r="AL89">
            <v>4.02E-2</v>
          </cell>
          <cell r="AM89">
            <v>4.02E-2</v>
          </cell>
          <cell r="AN89">
            <v>4.02E-2</v>
          </cell>
          <cell r="AO89">
            <v>4.02E-2</v>
          </cell>
          <cell r="AP89">
            <v>4.02E-2</v>
          </cell>
          <cell r="AQ89">
            <v>4.02E-2</v>
          </cell>
          <cell r="AR89">
            <v>4.02E-2</v>
          </cell>
          <cell r="AS89">
            <v>4.02E-2</v>
          </cell>
          <cell r="AT89">
            <v>4.02E-2</v>
          </cell>
          <cell r="AU89">
            <v>4.02E-2</v>
          </cell>
          <cell r="AW89">
            <v>4.02E-2</v>
          </cell>
        </row>
        <row r="90">
          <cell r="E90" t="str">
            <v>Min. Annual Amortization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2">
          <cell r="E92" t="str">
            <v>Principal BOP</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cell r="AX92">
            <v>0</v>
          </cell>
          <cell r="AY92">
            <v>0</v>
          </cell>
          <cell r="AZ92">
            <v>0</v>
          </cell>
          <cell r="BA92">
            <v>0</v>
          </cell>
          <cell r="BB92">
            <v>0</v>
          </cell>
          <cell r="BC92">
            <v>0</v>
          </cell>
          <cell r="BD92">
            <v>0</v>
          </cell>
          <cell r="BE92">
            <v>0</v>
          </cell>
          <cell r="BF92">
            <v>0</v>
          </cell>
        </row>
        <row r="93">
          <cell r="D93">
            <v>0</v>
          </cell>
          <cell r="E93" t="str">
            <v>Drawdown</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cell r="AX93">
            <v>0</v>
          </cell>
          <cell r="AY93">
            <v>0</v>
          </cell>
          <cell r="AZ93">
            <v>0</v>
          </cell>
          <cell r="BA93">
            <v>0</v>
          </cell>
          <cell r="BB93">
            <v>0</v>
          </cell>
          <cell r="BC93">
            <v>0</v>
          </cell>
          <cell r="BD93">
            <v>0</v>
          </cell>
          <cell r="BE93">
            <v>0</v>
          </cell>
          <cell r="BF93">
            <v>0</v>
          </cell>
        </row>
        <row r="94">
          <cell r="D94">
            <v>0</v>
          </cell>
          <cell r="E94" t="str">
            <v>Reimbursement</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cell r="AX94">
            <v>0</v>
          </cell>
          <cell r="AY94">
            <v>0</v>
          </cell>
          <cell r="AZ94">
            <v>0</v>
          </cell>
          <cell r="BA94">
            <v>0</v>
          </cell>
          <cell r="BB94">
            <v>0</v>
          </cell>
          <cell r="BC94">
            <v>0</v>
          </cell>
          <cell r="BD94">
            <v>0</v>
          </cell>
          <cell r="BE94">
            <v>0</v>
          </cell>
          <cell r="BF94">
            <v>0</v>
          </cell>
        </row>
        <row r="95">
          <cell r="D95">
            <v>0</v>
          </cell>
          <cell r="E95" t="str">
            <v>Amortization</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W95">
            <v>0</v>
          </cell>
          <cell r="AX95">
            <v>0</v>
          </cell>
          <cell r="AY95">
            <v>0</v>
          </cell>
          <cell r="AZ95">
            <v>0</v>
          </cell>
          <cell r="BA95">
            <v>0</v>
          </cell>
          <cell r="BB95">
            <v>0</v>
          </cell>
          <cell r="BC95">
            <v>0</v>
          </cell>
          <cell r="BD95">
            <v>0</v>
          </cell>
          <cell r="BE95">
            <v>0</v>
          </cell>
          <cell r="BF95">
            <v>0</v>
          </cell>
        </row>
        <row r="96">
          <cell r="E96" t="str">
            <v>Principal EOP</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cell r="AX96">
            <v>0</v>
          </cell>
          <cell r="AY96">
            <v>0</v>
          </cell>
          <cell r="AZ96">
            <v>0</v>
          </cell>
          <cell r="BA96">
            <v>0</v>
          </cell>
          <cell r="BB96">
            <v>0</v>
          </cell>
          <cell r="BC96">
            <v>0</v>
          </cell>
          <cell r="BD96">
            <v>0</v>
          </cell>
          <cell r="BE96">
            <v>0</v>
          </cell>
          <cell r="BF96">
            <v>0</v>
          </cell>
        </row>
        <row r="98">
          <cell r="D98">
            <v>0</v>
          </cell>
          <cell r="E98" t="str">
            <v>Paid Interests</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cell r="AX98">
            <v>0</v>
          </cell>
          <cell r="AY98">
            <v>0</v>
          </cell>
          <cell r="AZ98">
            <v>0</v>
          </cell>
          <cell r="BA98">
            <v>0</v>
          </cell>
          <cell r="BB98">
            <v>0</v>
          </cell>
          <cell r="BC98">
            <v>0</v>
          </cell>
          <cell r="BD98">
            <v>0</v>
          </cell>
          <cell r="BE98">
            <v>0</v>
          </cell>
          <cell r="BF98">
            <v>0</v>
          </cell>
        </row>
        <row r="99">
          <cell r="D99">
            <v>0</v>
          </cell>
          <cell r="E99" t="str">
            <v>Commitment Fees</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cell r="AX99">
            <v>0</v>
          </cell>
          <cell r="AY99">
            <v>0</v>
          </cell>
          <cell r="AZ99">
            <v>0</v>
          </cell>
          <cell r="BA99">
            <v>0</v>
          </cell>
          <cell r="BB99">
            <v>0</v>
          </cell>
          <cell r="BC99">
            <v>0</v>
          </cell>
          <cell r="BD99">
            <v>0</v>
          </cell>
          <cell r="BE99">
            <v>0</v>
          </cell>
          <cell r="BF99">
            <v>0</v>
          </cell>
        </row>
        <row r="100">
          <cell r="D100">
            <v>0</v>
          </cell>
          <cell r="E100" t="str">
            <v>Notary &amp; Lawyer</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cell r="AX100">
            <v>0</v>
          </cell>
          <cell r="AY100">
            <v>0</v>
          </cell>
          <cell r="AZ100">
            <v>0</v>
          </cell>
          <cell r="BA100">
            <v>0</v>
          </cell>
          <cell r="BB100">
            <v>0</v>
          </cell>
          <cell r="BC100">
            <v>0</v>
          </cell>
          <cell r="BD100">
            <v>0</v>
          </cell>
          <cell r="BE100">
            <v>0</v>
          </cell>
          <cell r="BF100">
            <v>0</v>
          </cell>
        </row>
        <row r="101">
          <cell r="D101">
            <v>0</v>
          </cell>
          <cell r="E101" t="str">
            <v>Loan Reg.  Conservateur</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cell r="AX101">
            <v>0</v>
          </cell>
          <cell r="AY101">
            <v>0</v>
          </cell>
          <cell r="AZ101">
            <v>0</v>
          </cell>
          <cell r="BA101">
            <v>0</v>
          </cell>
          <cell r="BB101">
            <v>0</v>
          </cell>
          <cell r="BC101">
            <v>0</v>
          </cell>
          <cell r="BD101">
            <v>0</v>
          </cell>
          <cell r="BE101">
            <v>0</v>
          </cell>
          <cell r="BF101">
            <v>0</v>
          </cell>
        </row>
        <row r="102">
          <cell r="D102">
            <v>0</v>
          </cell>
          <cell r="E102" t="str">
            <v>Cap Fee</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cell r="AX102">
            <v>0</v>
          </cell>
          <cell r="AY102">
            <v>0</v>
          </cell>
          <cell r="AZ102">
            <v>0</v>
          </cell>
          <cell r="BA102">
            <v>0</v>
          </cell>
          <cell r="BB102">
            <v>0</v>
          </cell>
          <cell r="BC102">
            <v>0</v>
          </cell>
          <cell r="BD102">
            <v>0</v>
          </cell>
          <cell r="BE102">
            <v>0</v>
          </cell>
          <cell r="BF102">
            <v>0</v>
          </cell>
        </row>
        <row r="103">
          <cell r="D103">
            <v>0</v>
          </cell>
          <cell r="E103" t="str">
            <v>Mortgage Release Fees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cell r="AX103">
            <v>0</v>
          </cell>
          <cell r="AY103">
            <v>0</v>
          </cell>
          <cell r="AZ103">
            <v>0</v>
          </cell>
          <cell r="BA103">
            <v>0</v>
          </cell>
          <cell r="BB103">
            <v>0</v>
          </cell>
          <cell r="BC103">
            <v>0</v>
          </cell>
          <cell r="BD103">
            <v>0</v>
          </cell>
          <cell r="BE103">
            <v>0</v>
          </cell>
          <cell r="BF103">
            <v>0</v>
          </cell>
        </row>
        <row r="105">
          <cell r="D105">
            <v>0</v>
          </cell>
          <cell r="E105" t="str">
            <v>Current Debt Cash Flows</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cell r="AX105">
            <v>0</v>
          </cell>
          <cell r="AY105">
            <v>0</v>
          </cell>
          <cell r="AZ105">
            <v>0</v>
          </cell>
          <cell r="BA105">
            <v>0</v>
          </cell>
          <cell r="BB105">
            <v>0</v>
          </cell>
          <cell r="BC105">
            <v>0</v>
          </cell>
          <cell r="BD105">
            <v>0</v>
          </cell>
          <cell r="BE105">
            <v>0</v>
          </cell>
          <cell r="BF105">
            <v>0</v>
          </cell>
        </row>
        <row r="108">
          <cell r="E108" t="str">
            <v>Senior Debt</v>
          </cell>
          <cell r="G108" t="str">
            <v>% Financed</v>
          </cell>
          <cell r="H108" t="str">
            <v>Basis</v>
          </cell>
          <cell r="I108" t="str">
            <v>Amount</v>
          </cell>
          <cell r="J108" t="str">
            <v>Start</v>
          </cell>
          <cell r="K108" t="str">
            <v>Maturity</v>
          </cell>
          <cell r="L108" t="str">
            <v>Interest Rate</v>
          </cell>
          <cell r="M108" t="str">
            <v>Margin</v>
          </cell>
          <cell r="N108" t="str">
            <v>Min. Amort.</v>
          </cell>
          <cell r="O108" t="str">
            <v>Over-Amort. (Y/N)</v>
          </cell>
          <cell r="P108" t="str">
            <v>Release</v>
          </cell>
          <cell r="Q108" t="str">
            <v>NUF</v>
          </cell>
          <cell r="S108" t="str">
            <v>Swap Curve as of</v>
          </cell>
          <cell r="T108">
            <v>1</v>
          </cell>
          <cell r="U108">
            <v>2</v>
          </cell>
          <cell r="V108">
            <v>3</v>
          </cell>
          <cell r="W108">
            <v>4</v>
          </cell>
          <cell r="X108">
            <v>5</v>
          </cell>
          <cell r="Y108">
            <v>6</v>
          </cell>
          <cell r="Z108">
            <v>7</v>
          </cell>
          <cell r="AA108">
            <v>8</v>
          </cell>
          <cell r="AB108">
            <v>9</v>
          </cell>
          <cell r="AW108" t="str">
            <v>Basis</v>
          </cell>
          <cell r="AX108" t="str">
            <v>Amount</v>
          </cell>
          <cell r="AY108" t="str">
            <v>Start</v>
          </cell>
          <cell r="AZ108" t="str">
            <v>Maturity</v>
          </cell>
          <cell r="BA108" t="str">
            <v>Interest Rate</v>
          </cell>
          <cell r="BB108" t="str">
            <v>Margin</v>
          </cell>
          <cell r="BC108" t="str">
            <v>Min. Amort.</v>
          </cell>
          <cell r="BD108" t="str">
            <v>Over-Amort. (Y/N)</v>
          </cell>
          <cell r="BE108" t="str">
            <v>Release</v>
          </cell>
          <cell r="BF108" t="str">
            <v>NUF</v>
          </cell>
        </row>
        <row r="109">
          <cell r="G109">
            <v>0.75</v>
          </cell>
          <cell r="H109">
            <v>364445.78529033315</v>
          </cell>
          <cell r="I109">
            <v>273334.33896774985</v>
          </cell>
          <cell r="J109">
            <v>0</v>
          </cell>
          <cell r="K109">
            <v>22</v>
          </cell>
          <cell r="L109" t="str">
            <v>Fixed</v>
          </cell>
          <cell r="M109">
            <v>0</v>
          </cell>
          <cell r="N109">
            <v>0</v>
          </cell>
          <cell r="O109" t="str">
            <v>No</v>
          </cell>
          <cell r="P109">
            <v>1.1000000000000001</v>
          </cell>
          <cell r="Q109">
            <v>6.0000000000000001E-3</v>
          </cell>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cell r="AW109">
            <v>364445.78529033315</v>
          </cell>
          <cell r="AX109">
            <v>273334.33896774985</v>
          </cell>
          <cell r="AY109">
            <v>0</v>
          </cell>
          <cell r="AZ109">
            <v>22</v>
          </cell>
          <cell r="BA109" t="str">
            <v>Fixed</v>
          </cell>
          <cell r="BB109">
            <v>0</v>
          </cell>
          <cell r="BC109">
            <v>0</v>
          </cell>
          <cell r="BD109" t="str">
            <v>No</v>
          </cell>
          <cell r="BE109">
            <v>1.1000000000000001</v>
          </cell>
          <cell r="BF109">
            <v>6.0000000000000001E-3</v>
          </cell>
        </row>
        <row r="111">
          <cell r="G111" t="str">
            <v>Commitment Fee</v>
          </cell>
          <cell r="H111" t="str">
            <v>Notary Fees</v>
          </cell>
          <cell r="I111" t="str">
            <v>Lawyer Fees</v>
          </cell>
          <cell r="J111" t="str">
            <v>Loan Reg. (TPF)</v>
          </cell>
          <cell r="K111" t="str">
            <v>Conservateur</v>
          </cell>
          <cell r="L111" t="str">
            <v>Cap (Y/N)</v>
          </cell>
          <cell r="M111" t="str">
            <v>Cap Fee</v>
          </cell>
          <cell r="N111" t="str">
            <v>Cap Amount</v>
          </cell>
          <cell r="O111" t="str">
            <v>Mortgage Type</v>
          </cell>
          <cell r="P111" t="str">
            <v>Mortage Release Fee</v>
          </cell>
          <cell r="AW111" t="str">
            <v>Notary Fees</v>
          </cell>
          <cell r="AX111" t="str">
            <v>Lawyer Fees</v>
          </cell>
          <cell r="AY111" t="str">
            <v>Loan Reg.</v>
          </cell>
          <cell r="AZ111" t="str">
            <v>Conservateur</v>
          </cell>
          <cell r="BA111" t="str">
            <v>Cap (Y/N)</v>
          </cell>
          <cell r="BB111" t="str">
            <v>Cap Fee</v>
          </cell>
          <cell r="BC111" t="str">
            <v>Cap Amount</v>
          </cell>
          <cell r="BD111" t="str">
            <v>Mortage Release Fee</v>
          </cell>
        </row>
        <row r="112">
          <cell r="G112">
            <v>9.9987437009239483E-3</v>
          </cell>
          <cell r="H112">
            <v>0</v>
          </cell>
          <cell r="I112">
            <v>0</v>
          </cell>
          <cell r="J112">
            <v>0</v>
          </cell>
          <cell r="K112">
            <v>0</v>
          </cell>
          <cell r="L112" t="str">
            <v>No</v>
          </cell>
          <cell r="M112">
            <v>0</v>
          </cell>
          <cell r="N112">
            <v>0</v>
          </cell>
          <cell r="O112" t="str">
            <v>PPD</v>
          </cell>
          <cell r="P112">
            <v>0</v>
          </cell>
          <cell r="AW112">
            <v>0</v>
          </cell>
          <cell r="AX112">
            <v>0</v>
          </cell>
          <cell r="AY112">
            <v>0</v>
          </cell>
          <cell r="AZ112">
            <v>0</v>
          </cell>
          <cell r="BA112" t="str">
            <v>No</v>
          </cell>
          <cell r="BB112">
            <v>0</v>
          </cell>
          <cell r="BC112">
            <v>0</v>
          </cell>
          <cell r="BD112">
            <v>0</v>
          </cell>
        </row>
        <row r="114">
          <cell r="E114" t="str">
            <v>Fixed</v>
          </cell>
          <cell r="H114">
            <v>4.0549999999999996E-2</v>
          </cell>
        </row>
        <row r="115">
          <cell r="E115" t="str">
            <v>IR Curve</v>
          </cell>
          <cell r="F115" t="str">
            <v>as of</v>
          </cell>
          <cell r="G115">
            <v>38982</v>
          </cell>
          <cell r="H115">
            <v>3.4899999999999952E-2</v>
          </cell>
          <cell r="I115">
            <v>3.6700000000000003E-2</v>
          </cell>
          <cell r="J115">
            <v>3.7650000000000003E-2</v>
          </cell>
          <cell r="K115">
            <v>3.7650000000000003E-2</v>
          </cell>
          <cell r="L115">
            <v>3.7250000000000089E-2</v>
          </cell>
          <cell r="M115">
            <v>3.6950000000000073E-2</v>
          </cell>
          <cell r="N115">
            <v>3.6600000000000001E-2</v>
          </cell>
          <cell r="O115">
            <v>3.64500000000001E-2</v>
          </cell>
          <cell r="P115">
            <v>3.6350000000000049E-2</v>
          </cell>
          <cell r="Q115">
            <v>3.650000000000006E-2</v>
          </cell>
          <cell r="R115">
            <v>3.650000000000006E-2</v>
          </cell>
          <cell r="S115">
            <v>3.6650000000000064E-2</v>
          </cell>
          <cell r="T115">
            <v>3.6800000000000069E-2</v>
          </cell>
          <cell r="U115">
            <v>3.6950000000000073E-2</v>
          </cell>
          <cell r="V115">
            <v>3.7100000000000077E-2</v>
          </cell>
          <cell r="W115">
            <v>3.7250000000000082E-2</v>
          </cell>
          <cell r="X115">
            <v>3.7400000000000086E-2</v>
          </cell>
          <cell r="Y115">
            <v>3.755000000000009E-2</v>
          </cell>
          <cell r="Z115">
            <v>3.7700000000000095E-2</v>
          </cell>
          <cell r="AA115">
            <v>3.7850000000000099E-2</v>
          </cell>
          <cell r="AB115">
            <v>3.8000000000000103E-2</v>
          </cell>
          <cell r="AC115">
            <v>3.8150000000000107E-2</v>
          </cell>
          <cell r="AD115">
            <v>3.8300000000000112E-2</v>
          </cell>
          <cell r="AE115">
            <v>3.8450000000000116E-2</v>
          </cell>
          <cell r="AF115">
            <v>3.860000000000012E-2</v>
          </cell>
          <cell r="AG115">
            <v>3.8750000000000125E-2</v>
          </cell>
          <cell r="AH115">
            <v>3.8900000000000129E-2</v>
          </cell>
          <cell r="AI115">
            <v>3.9050000000000133E-2</v>
          </cell>
          <cell r="AJ115">
            <v>3.9200000000000138E-2</v>
          </cell>
          <cell r="AK115">
            <v>3.9350000000000142E-2</v>
          </cell>
          <cell r="AL115">
            <v>3.9500000000000146E-2</v>
          </cell>
          <cell r="AM115">
            <v>3.965000000000015E-2</v>
          </cell>
          <cell r="AN115">
            <v>3.9800000000000155E-2</v>
          </cell>
          <cell r="AO115">
            <v>3.9950000000000159E-2</v>
          </cell>
          <cell r="AP115">
            <v>4.0100000000000163E-2</v>
          </cell>
          <cell r="AQ115">
            <v>4.0250000000000168E-2</v>
          </cell>
          <cell r="AR115">
            <v>4.0400000000000172E-2</v>
          </cell>
          <cell r="AS115">
            <v>4.0550000000000176E-2</v>
          </cell>
          <cell r="AT115">
            <v>4.070000000000018E-2</v>
          </cell>
          <cell r="AU115">
            <v>4.0850000000000185E-2</v>
          </cell>
        </row>
        <row r="116">
          <cell r="E116" t="str">
            <v>Annual Interest Rate</v>
          </cell>
          <cell r="H116">
            <v>4.0549999999999996E-2</v>
          </cell>
          <cell r="I116">
            <v>4.0549999999999996E-2</v>
          </cell>
          <cell r="J116">
            <v>4.0549999999999996E-2</v>
          </cell>
          <cell r="K116">
            <v>4.0549999999999996E-2</v>
          </cell>
          <cell r="L116">
            <v>4.0549999999999996E-2</v>
          </cell>
          <cell r="M116">
            <v>4.0549999999999996E-2</v>
          </cell>
          <cell r="N116">
            <v>4.0549999999999996E-2</v>
          </cell>
          <cell r="O116">
            <v>4.0549999999999996E-2</v>
          </cell>
          <cell r="P116">
            <v>4.0549999999999996E-2</v>
          </cell>
          <cell r="Q116">
            <v>4.0549999999999996E-2</v>
          </cell>
          <cell r="R116">
            <v>4.0549999999999996E-2</v>
          </cell>
          <cell r="S116">
            <v>4.0549999999999996E-2</v>
          </cell>
          <cell r="T116">
            <v>4.0549999999999996E-2</v>
          </cell>
          <cell r="U116">
            <v>4.0549999999999996E-2</v>
          </cell>
          <cell r="V116">
            <v>4.0549999999999996E-2</v>
          </cell>
          <cell r="W116">
            <v>4.0549999999999996E-2</v>
          </cell>
          <cell r="X116">
            <v>4.0549999999999996E-2</v>
          </cell>
          <cell r="Y116">
            <v>4.0549999999999996E-2</v>
          </cell>
          <cell r="Z116">
            <v>4.0549999999999996E-2</v>
          </cell>
          <cell r="AA116">
            <v>4.0549999999999996E-2</v>
          </cell>
          <cell r="AB116">
            <v>4.0549999999999996E-2</v>
          </cell>
          <cell r="AC116">
            <v>4.0549999999999996E-2</v>
          </cell>
          <cell r="AD116">
            <v>4.0549999999999996E-2</v>
          </cell>
          <cell r="AE116">
            <v>4.0549999999999996E-2</v>
          </cell>
          <cell r="AF116">
            <v>4.0549999999999996E-2</v>
          </cell>
          <cell r="AG116">
            <v>4.0549999999999996E-2</v>
          </cell>
          <cell r="AH116">
            <v>4.0549999999999996E-2</v>
          </cell>
          <cell r="AI116">
            <v>4.0549999999999996E-2</v>
          </cell>
          <cell r="AJ116">
            <v>4.0549999999999996E-2</v>
          </cell>
          <cell r="AK116">
            <v>4.0549999999999996E-2</v>
          </cell>
          <cell r="AL116">
            <v>4.0549999999999996E-2</v>
          </cell>
          <cell r="AM116">
            <v>4.0549999999999996E-2</v>
          </cell>
          <cell r="AN116">
            <v>4.0549999999999996E-2</v>
          </cell>
          <cell r="AO116">
            <v>4.0549999999999996E-2</v>
          </cell>
          <cell r="AP116">
            <v>4.0549999999999996E-2</v>
          </cell>
          <cell r="AQ116">
            <v>4.0549999999999996E-2</v>
          </cell>
          <cell r="AR116">
            <v>4.0549999999999996E-2</v>
          </cell>
          <cell r="AS116">
            <v>4.0549999999999996E-2</v>
          </cell>
          <cell r="AT116">
            <v>4.0549999999999996E-2</v>
          </cell>
          <cell r="AU116">
            <v>4.0549999999999996E-2</v>
          </cell>
          <cell r="AW116">
            <v>4.0549999999999996E-2</v>
          </cell>
        </row>
        <row r="117">
          <cell r="E117" t="str">
            <v>Min. Annual Amortization</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9">
          <cell r="E119" t="str">
            <v>Principal BOP</v>
          </cell>
          <cell r="G119">
            <v>0</v>
          </cell>
          <cell r="H119">
            <v>273334.33896774985</v>
          </cell>
          <cell r="I119">
            <v>273334.33896774985</v>
          </cell>
          <cell r="J119">
            <v>273334.33896774985</v>
          </cell>
          <cell r="K119">
            <v>273334.33896774985</v>
          </cell>
          <cell r="L119">
            <v>273334.33896774985</v>
          </cell>
          <cell r="M119">
            <v>273334.33896774985</v>
          </cell>
          <cell r="N119">
            <v>273334.33896774985</v>
          </cell>
          <cell r="O119">
            <v>273334.33896774985</v>
          </cell>
          <cell r="P119">
            <v>273334.33896774985</v>
          </cell>
          <cell r="Q119">
            <v>273334.33896774985</v>
          </cell>
          <cell r="R119">
            <v>273334.33896774985</v>
          </cell>
          <cell r="S119">
            <v>273334.33896774985</v>
          </cell>
          <cell r="T119">
            <v>273334.33896774985</v>
          </cell>
          <cell r="U119">
            <v>273334.33896774985</v>
          </cell>
          <cell r="V119">
            <v>273334.33896774985</v>
          </cell>
          <cell r="W119">
            <v>273334.33896774985</v>
          </cell>
          <cell r="X119">
            <v>273334.33896774985</v>
          </cell>
          <cell r="Y119">
            <v>273334.33896774985</v>
          </cell>
          <cell r="Z119">
            <v>273334.33896774985</v>
          </cell>
          <cell r="AA119">
            <v>273334.33896774985</v>
          </cell>
          <cell r="AB119">
            <v>273334.33896774985</v>
          </cell>
          <cell r="AC119">
            <v>273334.33896774985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273334.33896774985</v>
          </cell>
          <cell r="AX119">
            <v>273334.33896774985</v>
          </cell>
          <cell r="AY119">
            <v>273334.33896774985</v>
          </cell>
          <cell r="AZ119">
            <v>273334.33896774985</v>
          </cell>
          <cell r="BA119">
            <v>273334.33896774985</v>
          </cell>
          <cell r="BB119">
            <v>273334.33896774985</v>
          </cell>
          <cell r="BC119">
            <v>0</v>
          </cell>
          <cell r="BD119">
            <v>0</v>
          </cell>
          <cell r="BE119">
            <v>0</v>
          </cell>
          <cell r="BF119">
            <v>0</v>
          </cell>
        </row>
        <row r="120">
          <cell r="D120">
            <v>273334.33896774985</v>
          </cell>
          <cell r="E120" t="str">
            <v>Drawdown</v>
          </cell>
          <cell r="G120">
            <v>273334.33896774985</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cell r="AX120">
            <v>0</v>
          </cell>
          <cell r="AY120">
            <v>0</v>
          </cell>
          <cell r="AZ120">
            <v>0</v>
          </cell>
          <cell r="BA120">
            <v>0</v>
          </cell>
          <cell r="BB120">
            <v>0</v>
          </cell>
          <cell r="BC120">
            <v>0</v>
          </cell>
          <cell r="BD120">
            <v>0</v>
          </cell>
          <cell r="BE120">
            <v>0</v>
          </cell>
          <cell r="BF120">
            <v>0</v>
          </cell>
        </row>
        <row r="121">
          <cell r="D121">
            <v>-273334.33896774985</v>
          </cell>
          <cell r="E121" t="str">
            <v>Reimbursement</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-273334.33896774985</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cell r="AX121">
            <v>0</v>
          </cell>
          <cell r="AY121">
            <v>0</v>
          </cell>
          <cell r="AZ121">
            <v>0</v>
          </cell>
          <cell r="BA121">
            <v>0</v>
          </cell>
          <cell r="BB121">
            <v>-273334.33896774985</v>
          </cell>
          <cell r="BC121">
            <v>0</v>
          </cell>
          <cell r="BD121">
            <v>0</v>
          </cell>
          <cell r="BE121">
            <v>0</v>
          </cell>
          <cell r="BF121">
            <v>0</v>
          </cell>
        </row>
        <row r="122">
          <cell r="D122">
            <v>0</v>
          </cell>
          <cell r="E122" t="str">
            <v>Amortization</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cell r="AX122">
            <v>0</v>
          </cell>
          <cell r="AY122">
            <v>0</v>
          </cell>
          <cell r="AZ122">
            <v>0</v>
          </cell>
          <cell r="BA122">
            <v>0</v>
          </cell>
          <cell r="BB122">
            <v>0</v>
          </cell>
          <cell r="BC122">
            <v>0</v>
          </cell>
          <cell r="BD122">
            <v>0</v>
          </cell>
          <cell r="BE122">
            <v>0</v>
          </cell>
          <cell r="BF122">
            <v>0</v>
          </cell>
        </row>
        <row r="123">
          <cell r="E123" t="str">
            <v>Principal EOP</v>
          </cell>
          <cell r="G123">
            <v>273334.33896774985</v>
          </cell>
          <cell r="H123">
            <v>273334.33896774985</v>
          </cell>
          <cell r="I123">
            <v>273334.33896774985</v>
          </cell>
          <cell r="J123">
            <v>273334.33896774985</v>
          </cell>
          <cell r="K123">
            <v>273334.33896774985</v>
          </cell>
          <cell r="L123">
            <v>273334.33896774985</v>
          </cell>
          <cell r="M123">
            <v>273334.33896774985</v>
          </cell>
          <cell r="N123">
            <v>273334.33896774985</v>
          </cell>
          <cell r="O123">
            <v>273334.33896774985</v>
          </cell>
          <cell r="P123">
            <v>273334.33896774985</v>
          </cell>
          <cell r="Q123">
            <v>273334.33896774985</v>
          </cell>
          <cell r="R123">
            <v>273334.33896774985</v>
          </cell>
          <cell r="S123">
            <v>273334.33896774985</v>
          </cell>
          <cell r="T123">
            <v>273334.33896774985</v>
          </cell>
          <cell r="U123">
            <v>273334.33896774985</v>
          </cell>
          <cell r="V123">
            <v>273334.33896774985</v>
          </cell>
          <cell r="W123">
            <v>273334.33896774985</v>
          </cell>
          <cell r="X123">
            <v>273334.33896774985</v>
          </cell>
          <cell r="Y123">
            <v>273334.33896774985</v>
          </cell>
          <cell r="Z123">
            <v>273334.33896774985</v>
          </cell>
          <cell r="AA123">
            <v>273334.33896774985</v>
          </cell>
          <cell r="AB123">
            <v>273334.33896774985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273334.33896774985</v>
          </cell>
          <cell r="AX123">
            <v>273334.33896774985</v>
          </cell>
          <cell r="AY123">
            <v>273334.33896774985</v>
          </cell>
          <cell r="AZ123">
            <v>273334.33896774985</v>
          </cell>
          <cell r="BA123">
            <v>273334.33896774985</v>
          </cell>
          <cell r="BB123">
            <v>0</v>
          </cell>
          <cell r="BC123">
            <v>0</v>
          </cell>
          <cell r="BD123">
            <v>0</v>
          </cell>
          <cell r="BE123">
            <v>0</v>
          </cell>
          <cell r="BF123">
            <v>0</v>
          </cell>
        </row>
        <row r="125">
          <cell r="E125" t="str">
            <v>Undrawn Principal</v>
          </cell>
          <cell r="G125">
            <v>273334.33896774985</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D126">
            <v>-51113.521386969238</v>
          </cell>
          <cell r="E126" t="str">
            <v>Paid Interests</v>
          </cell>
          <cell r="G126">
            <v>0</v>
          </cell>
          <cell r="H126">
            <v>-2323.3418812258737</v>
          </cell>
          <cell r="I126">
            <v>-2323.3418812258737</v>
          </cell>
          <cell r="J126">
            <v>-2323.3418812258737</v>
          </cell>
          <cell r="K126">
            <v>-2323.3418812258737</v>
          </cell>
          <cell r="L126">
            <v>-2323.3418812258737</v>
          </cell>
          <cell r="M126">
            <v>-2323.3418812258737</v>
          </cell>
          <cell r="N126">
            <v>-2323.3418812258737</v>
          </cell>
          <cell r="O126">
            <v>-2323.3418812258737</v>
          </cell>
          <cell r="P126">
            <v>-2323.3418812258737</v>
          </cell>
          <cell r="Q126">
            <v>-2323.3418812258737</v>
          </cell>
          <cell r="R126">
            <v>-2323.3418812258737</v>
          </cell>
          <cell r="S126">
            <v>-2323.3418812258737</v>
          </cell>
          <cell r="T126">
            <v>-2323.3418812258737</v>
          </cell>
          <cell r="U126">
            <v>-2323.3418812258737</v>
          </cell>
          <cell r="V126">
            <v>-2323.3418812258737</v>
          </cell>
          <cell r="W126">
            <v>-2323.3418812258737</v>
          </cell>
          <cell r="X126">
            <v>-2323.3418812258737</v>
          </cell>
          <cell r="Y126">
            <v>-2323.3418812258737</v>
          </cell>
          <cell r="Z126">
            <v>-2323.3418812258737</v>
          </cell>
          <cell r="AA126">
            <v>-2323.3418812258737</v>
          </cell>
          <cell r="AB126">
            <v>-2323.3418812258737</v>
          </cell>
          <cell r="AC126">
            <v>-2323.3418812258737</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W126">
            <v>-9293.367524903495</v>
          </cell>
          <cell r="AX126">
            <v>-9293.367524903495</v>
          </cell>
          <cell r="AY126">
            <v>-9293.367524903495</v>
          </cell>
          <cell r="AZ126">
            <v>-9293.367524903495</v>
          </cell>
          <cell r="BA126">
            <v>-9293.367524903495</v>
          </cell>
          <cell r="BB126">
            <v>-4646.6837624517475</v>
          </cell>
          <cell r="BC126">
            <v>0</v>
          </cell>
          <cell r="BD126">
            <v>0</v>
          </cell>
          <cell r="BE126">
            <v>0</v>
          </cell>
          <cell r="BF126">
            <v>0</v>
          </cell>
        </row>
        <row r="127">
          <cell r="D127">
            <v>0</v>
          </cell>
          <cell r="E127" t="str">
            <v>NUF</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W127">
            <v>0</v>
          </cell>
          <cell r="AX127">
            <v>0</v>
          </cell>
          <cell r="AY127">
            <v>0</v>
          </cell>
          <cell r="AZ127">
            <v>0</v>
          </cell>
          <cell r="BA127">
            <v>0</v>
          </cell>
          <cell r="BB127">
            <v>0</v>
          </cell>
          <cell r="BC127">
            <v>0</v>
          </cell>
          <cell r="BD127">
            <v>0</v>
          </cell>
          <cell r="BE127">
            <v>0</v>
          </cell>
          <cell r="BF127">
            <v>0</v>
          </cell>
        </row>
        <row r="128">
          <cell r="D128">
            <v>-2733.3433896774986</v>
          </cell>
          <cell r="E128" t="str">
            <v>Commitment Fees</v>
          </cell>
          <cell r="G128">
            <v>-2733.3433896774986</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W128">
            <v>0</v>
          </cell>
          <cell r="AX128">
            <v>0</v>
          </cell>
          <cell r="AY128">
            <v>0</v>
          </cell>
          <cell r="AZ128">
            <v>0</v>
          </cell>
          <cell r="BA128">
            <v>0</v>
          </cell>
          <cell r="BB128">
            <v>0</v>
          </cell>
          <cell r="BC128">
            <v>0</v>
          </cell>
          <cell r="BD128">
            <v>0</v>
          </cell>
          <cell r="BE128">
            <v>0</v>
          </cell>
          <cell r="BF128">
            <v>0</v>
          </cell>
        </row>
        <row r="129">
          <cell r="D129">
            <v>0</v>
          </cell>
          <cell r="E129" t="str">
            <v>Notary &amp; Lawyer</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W129">
            <v>0</v>
          </cell>
          <cell r="AX129">
            <v>0</v>
          </cell>
          <cell r="AY129">
            <v>0</v>
          </cell>
          <cell r="AZ129">
            <v>0</v>
          </cell>
          <cell r="BA129">
            <v>0</v>
          </cell>
          <cell r="BB129">
            <v>0</v>
          </cell>
          <cell r="BC129">
            <v>0</v>
          </cell>
          <cell r="BD129">
            <v>0</v>
          </cell>
          <cell r="BE129">
            <v>0</v>
          </cell>
          <cell r="BF129">
            <v>0</v>
          </cell>
        </row>
        <row r="130">
          <cell r="D130">
            <v>0</v>
          </cell>
          <cell r="E130" t="str">
            <v>Loan Reg.  Conservateur</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W130">
            <v>0</v>
          </cell>
          <cell r="AX130">
            <v>0</v>
          </cell>
          <cell r="AY130">
            <v>0</v>
          </cell>
          <cell r="AZ130">
            <v>0</v>
          </cell>
          <cell r="BA130">
            <v>0</v>
          </cell>
          <cell r="BB130">
            <v>0</v>
          </cell>
          <cell r="BC130">
            <v>0</v>
          </cell>
          <cell r="BD130">
            <v>0</v>
          </cell>
          <cell r="BE130">
            <v>0</v>
          </cell>
          <cell r="BF130">
            <v>0</v>
          </cell>
        </row>
        <row r="131">
          <cell r="D131">
            <v>0</v>
          </cell>
          <cell r="E131" t="str">
            <v>Cap Fee</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W131">
            <v>0</v>
          </cell>
          <cell r="AX131">
            <v>0</v>
          </cell>
          <cell r="AY131">
            <v>0</v>
          </cell>
          <cell r="AZ131">
            <v>0</v>
          </cell>
          <cell r="BA131">
            <v>0</v>
          </cell>
          <cell r="BB131">
            <v>0</v>
          </cell>
          <cell r="BC131">
            <v>0</v>
          </cell>
          <cell r="BD131">
            <v>0</v>
          </cell>
          <cell r="BE131">
            <v>0</v>
          </cell>
          <cell r="BF131">
            <v>0</v>
          </cell>
        </row>
        <row r="132">
          <cell r="D132">
            <v>0</v>
          </cell>
          <cell r="E132" t="str">
            <v>Mortgage Release Fees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W132">
            <v>0</v>
          </cell>
          <cell r="AX132">
            <v>0</v>
          </cell>
          <cell r="AY132">
            <v>0</v>
          </cell>
          <cell r="AZ132">
            <v>0</v>
          </cell>
          <cell r="BA132">
            <v>0</v>
          </cell>
          <cell r="BB132">
            <v>0</v>
          </cell>
          <cell r="BC132">
            <v>0</v>
          </cell>
          <cell r="BD132">
            <v>0</v>
          </cell>
          <cell r="BE132">
            <v>0</v>
          </cell>
          <cell r="BF132">
            <v>0</v>
          </cell>
        </row>
        <row r="134">
          <cell r="D134">
            <v>-53846.864776646777</v>
          </cell>
          <cell r="E134" t="str">
            <v>Senior Debt Cash Flows</v>
          </cell>
          <cell r="G134">
            <v>270600.99557807232</v>
          </cell>
          <cell r="H134">
            <v>-2323.3418812258737</v>
          </cell>
          <cell r="I134">
            <v>-2323.3418812258737</v>
          </cell>
          <cell r="J134">
            <v>-2323.3418812258737</v>
          </cell>
          <cell r="K134">
            <v>-2323.3418812258737</v>
          </cell>
          <cell r="L134">
            <v>-2323.3418812258737</v>
          </cell>
          <cell r="M134">
            <v>-2323.3418812258737</v>
          </cell>
          <cell r="N134">
            <v>-2323.3418812258737</v>
          </cell>
          <cell r="O134">
            <v>-2323.3418812258737</v>
          </cell>
          <cell r="P134">
            <v>-2323.3418812258737</v>
          </cell>
          <cell r="Q134">
            <v>-2323.3418812258737</v>
          </cell>
          <cell r="R134">
            <v>-2323.3418812258737</v>
          </cell>
          <cell r="S134">
            <v>-2323.3418812258737</v>
          </cell>
          <cell r="T134">
            <v>-2323.3418812258737</v>
          </cell>
          <cell r="U134">
            <v>-2323.3418812258737</v>
          </cell>
          <cell r="V134">
            <v>-2323.3418812258737</v>
          </cell>
          <cell r="W134">
            <v>-2323.3418812258737</v>
          </cell>
          <cell r="X134">
            <v>-2323.3418812258737</v>
          </cell>
          <cell r="Y134">
            <v>-2323.3418812258737</v>
          </cell>
          <cell r="Z134">
            <v>-2323.3418812258737</v>
          </cell>
          <cell r="AA134">
            <v>-2323.3418812258737</v>
          </cell>
          <cell r="AB134">
            <v>-2323.3418812258737</v>
          </cell>
          <cell r="AC134">
            <v>-275657.68084897572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W134">
            <v>-9293.367524903495</v>
          </cell>
          <cell r="AX134">
            <v>-9293.367524903495</v>
          </cell>
          <cell r="AY134">
            <v>-9293.367524903495</v>
          </cell>
          <cell r="AZ134">
            <v>-9293.367524903495</v>
          </cell>
          <cell r="BA134">
            <v>-9293.367524903495</v>
          </cell>
          <cell r="BB134">
            <v>-277981.0227302016</v>
          </cell>
          <cell r="BC134">
            <v>0</v>
          </cell>
          <cell r="BD134">
            <v>0</v>
          </cell>
          <cell r="BE134">
            <v>0</v>
          </cell>
          <cell r="BF134">
            <v>0</v>
          </cell>
        </row>
        <row r="137">
          <cell r="E137" t="str">
            <v>Junior Debt</v>
          </cell>
          <cell r="G137" t="str">
            <v>% Financed</v>
          </cell>
          <cell r="H137" t="str">
            <v>Basis</v>
          </cell>
          <cell r="I137" t="str">
            <v>Amount</v>
          </cell>
          <cell r="J137" t="str">
            <v>Start</v>
          </cell>
          <cell r="K137" t="str">
            <v>Maturity</v>
          </cell>
          <cell r="L137" t="str">
            <v>Interest Rate</v>
          </cell>
          <cell r="M137" t="str">
            <v>Margin</v>
          </cell>
          <cell r="N137" t="str">
            <v>Min. Amort.</v>
          </cell>
          <cell r="O137" t="str">
            <v>Over-Amort. (Y/N)</v>
          </cell>
          <cell r="P137" t="str">
            <v>Release</v>
          </cell>
          <cell r="Q137" t="str">
            <v>NUF</v>
          </cell>
          <cell r="S137" t="str">
            <v>Pas d'Over-amortization senior si over-amortization senior</v>
          </cell>
          <cell r="AW137" t="str">
            <v>Basis</v>
          </cell>
          <cell r="AX137" t="str">
            <v>Amount</v>
          </cell>
          <cell r="AY137" t="str">
            <v>Start</v>
          </cell>
          <cell r="AZ137" t="str">
            <v>Maturity</v>
          </cell>
          <cell r="BA137" t="str">
            <v>Interest Rate</v>
          </cell>
          <cell r="BB137" t="str">
            <v>Margin</v>
          </cell>
          <cell r="BC137" t="str">
            <v>Min. Amort.</v>
          </cell>
          <cell r="BD137" t="str">
            <v>Over-Amort. (Y/N)</v>
          </cell>
          <cell r="BE137" t="str">
            <v>Release</v>
          </cell>
          <cell r="BF137" t="str">
            <v>NUF</v>
          </cell>
        </row>
        <row r="138">
          <cell r="G138">
            <v>0</v>
          </cell>
          <cell r="H138">
            <v>405281.32286517863</v>
          </cell>
          <cell r="I138">
            <v>0</v>
          </cell>
          <cell r="J138">
            <v>0</v>
          </cell>
          <cell r="K138">
            <v>22</v>
          </cell>
          <cell r="L138" t="str">
            <v>Fixed</v>
          </cell>
          <cell r="M138">
            <v>1.0999999999999999E-2</v>
          </cell>
          <cell r="N138">
            <v>0</v>
          </cell>
          <cell r="O138" t="str">
            <v>No</v>
          </cell>
          <cell r="P138" t="b">
            <v>0</v>
          </cell>
          <cell r="Q138">
            <v>5.0000000000000001E-3</v>
          </cell>
          <cell r="AW138">
            <v>405281.32286517863</v>
          </cell>
          <cell r="AX138">
            <v>0</v>
          </cell>
          <cell r="AY138">
            <v>0</v>
          </cell>
          <cell r="AZ138">
            <v>22</v>
          </cell>
          <cell r="BA138" t="str">
            <v>Fixed</v>
          </cell>
          <cell r="BB138">
            <v>1.0999999999999999E-2</v>
          </cell>
          <cell r="BC138">
            <v>0</v>
          </cell>
          <cell r="BD138" t="str">
            <v>No</v>
          </cell>
          <cell r="BE138" t="b">
            <v>0</v>
          </cell>
          <cell r="BF138">
            <v>5.0000000000000001E-3</v>
          </cell>
        </row>
        <row r="140">
          <cell r="G140" t="str">
            <v>Commitment Fee</v>
          </cell>
          <cell r="H140" t="str">
            <v>Notary Fees</v>
          </cell>
          <cell r="I140" t="str">
            <v>Lawyer Fees</v>
          </cell>
          <cell r="J140" t="str">
            <v>Loan Reg. (TPF)</v>
          </cell>
          <cell r="K140" t="str">
            <v>Conservateur</v>
          </cell>
          <cell r="L140" t="str">
            <v>Cap (Y/N)</v>
          </cell>
          <cell r="M140" t="str">
            <v>Cap Fee</v>
          </cell>
          <cell r="N140" t="str">
            <v>Cap Amount</v>
          </cell>
          <cell r="O140" t="str">
            <v>Mortgage Type</v>
          </cell>
          <cell r="P140" t="str">
            <v>Mortage Release Fee</v>
          </cell>
          <cell r="AW140" t="str">
            <v>Notary Fees</v>
          </cell>
          <cell r="AX140" t="str">
            <v>Lawyer Fees</v>
          </cell>
          <cell r="AY140" t="str">
            <v>Loan Reg.</v>
          </cell>
          <cell r="AZ140" t="str">
            <v>Conservateur</v>
          </cell>
          <cell r="BA140" t="str">
            <v>Cap (Y/N)</v>
          </cell>
          <cell r="BB140" t="str">
            <v>Cap Fee</v>
          </cell>
          <cell r="BC140" t="str">
            <v>Cap Amount</v>
          </cell>
          <cell r="BD140" t="str">
            <v>Mortage Release Fee</v>
          </cell>
        </row>
        <row r="141">
          <cell r="G141">
            <v>0</v>
          </cell>
          <cell r="H141">
            <v>0</v>
          </cell>
          <cell r="I141">
            <v>0</v>
          </cell>
          <cell r="J141">
            <v>0</v>
          </cell>
          <cell r="K141">
            <v>0</v>
          </cell>
          <cell r="L141" t="str">
            <v>No</v>
          </cell>
          <cell r="M141">
            <v>0</v>
          </cell>
          <cell r="N141">
            <v>0</v>
          </cell>
          <cell r="O141" t="str">
            <v>Hyp.</v>
          </cell>
          <cell r="P141">
            <v>3.7499999999999999E-3</v>
          </cell>
          <cell r="AW141">
            <v>0</v>
          </cell>
          <cell r="AX141">
            <v>0</v>
          </cell>
          <cell r="AY141">
            <v>0</v>
          </cell>
          <cell r="AZ141">
            <v>0</v>
          </cell>
          <cell r="BA141" t="str">
            <v>No</v>
          </cell>
          <cell r="BB141">
            <v>0</v>
          </cell>
          <cell r="BC141">
            <v>0</v>
          </cell>
          <cell r="BD141">
            <v>3.7499999999999999E-3</v>
          </cell>
        </row>
        <row r="143">
          <cell r="E143" t="str">
            <v>Fixed</v>
          </cell>
          <cell r="H143">
            <v>4.0549999999999996E-2</v>
          </cell>
        </row>
        <row r="144">
          <cell r="E144" t="str">
            <v>IR Curve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E145" t="str">
            <v>Annual Interest Rate</v>
          </cell>
          <cell r="H145">
            <v>5.1549999999999999E-2</v>
          </cell>
          <cell r="I145">
            <v>5.1549999999999999E-2</v>
          </cell>
          <cell r="J145">
            <v>5.1549999999999999E-2</v>
          </cell>
          <cell r="K145">
            <v>5.1549999999999999E-2</v>
          </cell>
          <cell r="L145">
            <v>5.1549999999999999E-2</v>
          </cell>
          <cell r="M145">
            <v>5.1549999999999999E-2</v>
          </cell>
          <cell r="N145">
            <v>5.1549999999999999E-2</v>
          </cell>
          <cell r="O145">
            <v>5.1549999999999999E-2</v>
          </cell>
          <cell r="P145">
            <v>5.1549999999999999E-2</v>
          </cell>
          <cell r="Q145">
            <v>5.1549999999999999E-2</v>
          </cell>
          <cell r="R145">
            <v>5.1549999999999999E-2</v>
          </cell>
          <cell r="S145">
            <v>5.1549999999999999E-2</v>
          </cell>
          <cell r="T145">
            <v>5.1549999999999999E-2</v>
          </cell>
          <cell r="U145">
            <v>5.1549999999999999E-2</v>
          </cell>
          <cell r="V145">
            <v>5.1549999999999999E-2</v>
          </cell>
          <cell r="W145">
            <v>5.1549999999999999E-2</v>
          </cell>
          <cell r="X145">
            <v>5.1549999999999999E-2</v>
          </cell>
          <cell r="Y145">
            <v>5.1549999999999999E-2</v>
          </cell>
          <cell r="Z145">
            <v>5.1549999999999999E-2</v>
          </cell>
          <cell r="AA145">
            <v>5.1549999999999999E-2</v>
          </cell>
          <cell r="AB145">
            <v>5.1549999999999999E-2</v>
          </cell>
          <cell r="AC145">
            <v>5.1549999999999999E-2</v>
          </cell>
          <cell r="AD145">
            <v>5.1549999999999999E-2</v>
          </cell>
          <cell r="AE145">
            <v>5.1549999999999999E-2</v>
          </cell>
          <cell r="AF145">
            <v>5.1549999999999999E-2</v>
          </cell>
          <cell r="AG145">
            <v>5.1549999999999999E-2</v>
          </cell>
          <cell r="AH145">
            <v>5.1549999999999999E-2</v>
          </cell>
          <cell r="AI145">
            <v>5.1549999999999999E-2</v>
          </cell>
          <cell r="AJ145">
            <v>5.1549999999999999E-2</v>
          </cell>
          <cell r="AK145">
            <v>5.1549999999999999E-2</v>
          </cell>
          <cell r="AL145">
            <v>5.1549999999999999E-2</v>
          </cell>
          <cell r="AM145">
            <v>5.1549999999999999E-2</v>
          </cell>
          <cell r="AN145">
            <v>5.1549999999999999E-2</v>
          </cell>
          <cell r="AO145">
            <v>5.1549999999999999E-2</v>
          </cell>
          <cell r="AP145">
            <v>5.1549999999999999E-2</v>
          </cell>
          <cell r="AQ145">
            <v>5.1549999999999999E-2</v>
          </cell>
          <cell r="AR145">
            <v>5.1549999999999999E-2</v>
          </cell>
          <cell r="AS145">
            <v>5.1549999999999999E-2</v>
          </cell>
          <cell r="AT145">
            <v>5.1549999999999999E-2</v>
          </cell>
          <cell r="AU145">
            <v>5.1549999999999999E-2</v>
          </cell>
          <cell r="AW145">
            <v>5.1549999999999999E-2</v>
          </cell>
        </row>
        <row r="146">
          <cell r="E146" t="str">
            <v>Min. Annual Amortization</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W146">
            <v>0</v>
          </cell>
        </row>
        <row r="148">
          <cell r="E148" t="str">
            <v>Principal BOP</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W148">
            <v>0</v>
          </cell>
          <cell r="AX148">
            <v>0</v>
          </cell>
          <cell r="AY148">
            <v>0</v>
          </cell>
          <cell r="AZ148">
            <v>0</v>
          </cell>
          <cell r="BA148">
            <v>0</v>
          </cell>
          <cell r="BB148">
            <v>0</v>
          </cell>
          <cell r="BC148">
            <v>0</v>
          </cell>
          <cell r="BD148">
            <v>0</v>
          </cell>
          <cell r="BE148">
            <v>0</v>
          </cell>
          <cell r="BF148">
            <v>0</v>
          </cell>
        </row>
        <row r="149">
          <cell r="D149">
            <v>0</v>
          </cell>
          <cell r="E149" t="str">
            <v>Drawdown</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W149">
            <v>0</v>
          </cell>
          <cell r="AX149">
            <v>0</v>
          </cell>
          <cell r="AY149">
            <v>0</v>
          </cell>
          <cell r="AZ149">
            <v>0</v>
          </cell>
          <cell r="BA149">
            <v>0</v>
          </cell>
          <cell r="BB149">
            <v>0</v>
          </cell>
          <cell r="BC149">
            <v>0</v>
          </cell>
          <cell r="BD149">
            <v>0</v>
          </cell>
          <cell r="BE149">
            <v>0</v>
          </cell>
          <cell r="BF149">
            <v>0</v>
          </cell>
        </row>
        <row r="150">
          <cell r="D150">
            <v>0</v>
          </cell>
          <cell r="E150" t="str">
            <v>Reimbursement</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W150">
            <v>0</v>
          </cell>
          <cell r="AX150">
            <v>0</v>
          </cell>
          <cell r="AY150">
            <v>0</v>
          </cell>
          <cell r="AZ150">
            <v>0</v>
          </cell>
          <cell r="BA150">
            <v>0</v>
          </cell>
          <cell r="BB150">
            <v>0</v>
          </cell>
          <cell r="BC150">
            <v>0</v>
          </cell>
          <cell r="BD150">
            <v>0</v>
          </cell>
          <cell r="BE150">
            <v>0</v>
          </cell>
          <cell r="BF150">
            <v>0</v>
          </cell>
        </row>
        <row r="151">
          <cell r="D151">
            <v>0</v>
          </cell>
          <cell r="E151" t="str">
            <v>Amortization</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W151">
            <v>0</v>
          </cell>
          <cell r="AX151">
            <v>0</v>
          </cell>
          <cell r="AY151">
            <v>0</v>
          </cell>
          <cell r="AZ151">
            <v>0</v>
          </cell>
          <cell r="BA151">
            <v>0</v>
          </cell>
          <cell r="BB151">
            <v>0</v>
          </cell>
          <cell r="BC151">
            <v>0</v>
          </cell>
          <cell r="BD151">
            <v>0</v>
          </cell>
          <cell r="BE151">
            <v>0</v>
          </cell>
          <cell r="BF151">
            <v>0</v>
          </cell>
        </row>
        <row r="152">
          <cell r="E152" t="str">
            <v>Principal EOP</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W152">
            <v>0</v>
          </cell>
          <cell r="AX152">
            <v>0</v>
          </cell>
          <cell r="AY152">
            <v>0</v>
          </cell>
          <cell r="AZ152">
            <v>0</v>
          </cell>
          <cell r="BA152">
            <v>0</v>
          </cell>
          <cell r="BB152">
            <v>0</v>
          </cell>
          <cell r="BC152">
            <v>0</v>
          </cell>
          <cell r="BD152">
            <v>0</v>
          </cell>
          <cell r="BE152">
            <v>0</v>
          </cell>
          <cell r="BF152">
            <v>0</v>
          </cell>
        </row>
        <row r="154">
          <cell r="E154" t="str">
            <v>Undrawn Principal</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D155">
            <v>0</v>
          </cell>
          <cell r="E155" t="str">
            <v>Paid Interests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W155">
            <v>0</v>
          </cell>
          <cell r="AX155">
            <v>0</v>
          </cell>
          <cell r="AY155">
            <v>0</v>
          </cell>
          <cell r="AZ155">
            <v>0</v>
          </cell>
          <cell r="BA155">
            <v>0</v>
          </cell>
          <cell r="BB155">
            <v>0</v>
          </cell>
          <cell r="BC155">
            <v>0</v>
          </cell>
          <cell r="BD155">
            <v>0</v>
          </cell>
          <cell r="BE155">
            <v>0</v>
          </cell>
          <cell r="BF155">
            <v>0</v>
          </cell>
        </row>
        <row r="156">
          <cell r="D156">
            <v>0</v>
          </cell>
          <cell r="E156" t="str">
            <v>NUF</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W156">
            <v>0</v>
          </cell>
          <cell r="AX156">
            <v>0</v>
          </cell>
          <cell r="AY156">
            <v>0</v>
          </cell>
          <cell r="AZ156">
            <v>0</v>
          </cell>
          <cell r="BA156">
            <v>0</v>
          </cell>
          <cell r="BB156">
            <v>0</v>
          </cell>
          <cell r="BC156">
            <v>0</v>
          </cell>
          <cell r="BD156">
            <v>0</v>
          </cell>
          <cell r="BE156">
            <v>0</v>
          </cell>
          <cell r="BF156">
            <v>0</v>
          </cell>
        </row>
        <row r="157">
          <cell r="D157">
            <v>0</v>
          </cell>
          <cell r="E157" t="str">
            <v>Commitment Fees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W157">
            <v>0</v>
          </cell>
          <cell r="AX157">
            <v>0</v>
          </cell>
          <cell r="AY157">
            <v>0</v>
          </cell>
          <cell r="AZ157">
            <v>0</v>
          </cell>
          <cell r="BA157">
            <v>0</v>
          </cell>
          <cell r="BB157">
            <v>0</v>
          </cell>
          <cell r="BC157">
            <v>0</v>
          </cell>
          <cell r="BD157">
            <v>0</v>
          </cell>
          <cell r="BE157">
            <v>0</v>
          </cell>
          <cell r="BF157">
            <v>0</v>
          </cell>
        </row>
        <row r="158">
          <cell r="D158">
            <v>0</v>
          </cell>
          <cell r="E158" t="str">
            <v>Notary &amp; Lawyer</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W158">
            <v>0</v>
          </cell>
          <cell r="AX158">
            <v>0</v>
          </cell>
          <cell r="AY158">
            <v>0</v>
          </cell>
          <cell r="AZ158">
            <v>0</v>
          </cell>
          <cell r="BA158">
            <v>0</v>
          </cell>
          <cell r="BB158">
            <v>0</v>
          </cell>
          <cell r="BC158">
            <v>0</v>
          </cell>
          <cell r="BD158">
            <v>0</v>
          </cell>
          <cell r="BE158">
            <v>0</v>
          </cell>
          <cell r="BF158">
            <v>0</v>
          </cell>
        </row>
        <row r="159">
          <cell r="D159">
            <v>0</v>
          </cell>
          <cell r="E159" t="str">
            <v>Loan Reg.  Conservateur</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W159">
            <v>0</v>
          </cell>
          <cell r="AX159">
            <v>0</v>
          </cell>
          <cell r="AY159">
            <v>0</v>
          </cell>
          <cell r="AZ159">
            <v>0</v>
          </cell>
          <cell r="BA159">
            <v>0</v>
          </cell>
          <cell r="BB159">
            <v>0</v>
          </cell>
          <cell r="BC159">
            <v>0</v>
          </cell>
          <cell r="BD159">
            <v>0</v>
          </cell>
          <cell r="BE159">
            <v>0</v>
          </cell>
          <cell r="BF159">
            <v>0</v>
          </cell>
        </row>
        <row r="160">
          <cell r="D160">
            <v>0</v>
          </cell>
          <cell r="E160" t="str">
            <v>Cap Fee</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W160">
            <v>0</v>
          </cell>
          <cell r="AX160">
            <v>0</v>
          </cell>
          <cell r="AY160">
            <v>0</v>
          </cell>
          <cell r="AZ160">
            <v>0</v>
          </cell>
          <cell r="BA160">
            <v>0</v>
          </cell>
          <cell r="BB160">
            <v>0</v>
          </cell>
          <cell r="BC160">
            <v>0</v>
          </cell>
          <cell r="BD160">
            <v>0</v>
          </cell>
          <cell r="BE160">
            <v>0</v>
          </cell>
          <cell r="BF160">
            <v>0</v>
          </cell>
        </row>
        <row r="161">
          <cell r="D161">
            <v>0</v>
          </cell>
          <cell r="E161" t="str">
            <v>Mortgage Release Fees</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W161">
            <v>0</v>
          </cell>
          <cell r="AX161">
            <v>0</v>
          </cell>
          <cell r="AY161">
            <v>0</v>
          </cell>
          <cell r="AZ161">
            <v>0</v>
          </cell>
          <cell r="BA161">
            <v>0</v>
          </cell>
          <cell r="BB161">
            <v>0</v>
          </cell>
          <cell r="BC161">
            <v>0</v>
          </cell>
          <cell r="BD161">
            <v>0</v>
          </cell>
          <cell r="BE161">
            <v>0</v>
          </cell>
          <cell r="BF161">
            <v>0</v>
          </cell>
        </row>
        <row r="163">
          <cell r="D163">
            <v>0</v>
          </cell>
          <cell r="E163" t="str">
            <v>Junior Debt Cash Flows</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W163">
            <v>0</v>
          </cell>
          <cell r="AX163">
            <v>0</v>
          </cell>
          <cell r="AY163">
            <v>0</v>
          </cell>
          <cell r="AZ163">
            <v>0</v>
          </cell>
          <cell r="BA163">
            <v>0</v>
          </cell>
          <cell r="BB163">
            <v>0</v>
          </cell>
          <cell r="BC163">
            <v>0</v>
          </cell>
          <cell r="BD163">
            <v>0</v>
          </cell>
          <cell r="BE163">
            <v>0</v>
          </cell>
          <cell r="BF163">
            <v>0</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G167">
            <v>0</v>
          </cell>
          <cell r="H167">
            <v>405281.32286517863</v>
          </cell>
          <cell r="I167">
            <v>0</v>
          </cell>
          <cell r="J167">
            <v>0</v>
          </cell>
          <cell r="K167">
            <v>22</v>
          </cell>
          <cell r="L167" t="str">
            <v>Fixed</v>
          </cell>
          <cell r="M167">
            <v>1.0999999999999999E-2</v>
          </cell>
          <cell r="N167">
            <v>0</v>
          </cell>
          <cell r="O167" t="str">
            <v>No</v>
          </cell>
          <cell r="P167" t="b">
            <v>0</v>
          </cell>
          <cell r="AW167">
            <v>405281.32286517863</v>
          </cell>
          <cell r="AX167">
            <v>0</v>
          </cell>
          <cell r="AY167">
            <v>0</v>
          </cell>
          <cell r="AZ167">
            <v>22</v>
          </cell>
          <cell r="BA167" t="str">
            <v>Fixed</v>
          </cell>
          <cell r="BB167">
            <v>1.0999999999999999E-2</v>
          </cell>
          <cell r="BC167">
            <v>0</v>
          </cell>
          <cell r="BD167" t="str">
            <v>No</v>
          </cell>
          <cell r="BE167" t="b">
            <v>0</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0</v>
          </cell>
          <cell r="H170">
            <v>0</v>
          </cell>
          <cell r="I170">
            <v>0</v>
          </cell>
          <cell r="J170">
            <v>0</v>
          </cell>
          <cell r="K170">
            <v>0</v>
          </cell>
          <cell r="L170" t="str">
            <v>No</v>
          </cell>
          <cell r="M170">
            <v>0</v>
          </cell>
          <cell r="N170">
            <v>0</v>
          </cell>
          <cell r="O170" t="str">
            <v>Hyp.</v>
          </cell>
          <cell r="P170">
            <v>3.7499999999999999E-3</v>
          </cell>
          <cell r="AW170">
            <v>0</v>
          </cell>
          <cell r="AX170">
            <v>0</v>
          </cell>
          <cell r="AY170">
            <v>0</v>
          </cell>
          <cell r="AZ170">
            <v>0</v>
          </cell>
          <cell r="BA170" t="str">
            <v>No</v>
          </cell>
          <cell r="BB170">
            <v>0</v>
          </cell>
          <cell r="BC170">
            <v>0</v>
          </cell>
          <cell r="BD170">
            <v>3.7499999999999999E-3</v>
          </cell>
        </row>
        <row r="172">
          <cell r="E172" t="str">
            <v>Fixed</v>
          </cell>
          <cell r="H172">
            <v>4.0549999999999996E-2</v>
          </cell>
        </row>
        <row r="173">
          <cell r="E173" t="str">
            <v>IR Curve</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E174" t="str">
            <v>Annual Interest Rate</v>
          </cell>
          <cell r="H174">
            <v>5.1549999999999999E-2</v>
          </cell>
          <cell r="I174">
            <v>5.1549999999999999E-2</v>
          </cell>
          <cell r="J174">
            <v>5.1549999999999999E-2</v>
          </cell>
          <cell r="K174">
            <v>5.1549999999999999E-2</v>
          </cell>
          <cell r="L174">
            <v>5.1549999999999999E-2</v>
          </cell>
          <cell r="M174">
            <v>5.1549999999999999E-2</v>
          </cell>
          <cell r="N174">
            <v>5.1549999999999999E-2</v>
          </cell>
          <cell r="O174">
            <v>5.1549999999999999E-2</v>
          </cell>
          <cell r="P174">
            <v>5.1549999999999999E-2</v>
          </cell>
          <cell r="Q174">
            <v>5.1549999999999999E-2</v>
          </cell>
          <cell r="R174">
            <v>5.1549999999999999E-2</v>
          </cell>
          <cell r="S174">
            <v>5.1549999999999999E-2</v>
          </cell>
          <cell r="T174">
            <v>5.1549999999999999E-2</v>
          </cell>
          <cell r="U174">
            <v>5.1549999999999999E-2</v>
          </cell>
          <cell r="V174">
            <v>5.1549999999999999E-2</v>
          </cell>
          <cell r="W174">
            <v>5.1549999999999999E-2</v>
          </cell>
          <cell r="X174">
            <v>5.1549999999999999E-2</v>
          </cell>
          <cell r="Y174">
            <v>5.1549999999999999E-2</v>
          </cell>
          <cell r="Z174">
            <v>5.1549999999999999E-2</v>
          </cell>
          <cell r="AA174">
            <v>5.1549999999999999E-2</v>
          </cell>
          <cell r="AB174">
            <v>5.1549999999999999E-2</v>
          </cell>
          <cell r="AC174">
            <v>5.1549999999999999E-2</v>
          </cell>
          <cell r="AD174">
            <v>5.1549999999999999E-2</v>
          </cell>
          <cell r="AE174">
            <v>5.1549999999999999E-2</v>
          </cell>
          <cell r="AF174">
            <v>5.1549999999999999E-2</v>
          </cell>
          <cell r="AG174">
            <v>5.1549999999999999E-2</v>
          </cell>
          <cell r="AH174">
            <v>5.1549999999999999E-2</v>
          </cell>
          <cell r="AI174">
            <v>5.1549999999999999E-2</v>
          </cell>
          <cell r="AJ174">
            <v>5.1549999999999999E-2</v>
          </cell>
          <cell r="AK174">
            <v>5.1549999999999999E-2</v>
          </cell>
          <cell r="AL174">
            <v>5.1549999999999999E-2</v>
          </cell>
          <cell r="AM174">
            <v>5.1549999999999999E-2</v>
          </cell>
          <cell r="AN174">
            <v>5.1549999999999999E-2</v>
          </cell>
          <cell r="AO174">
            <v>5.1549999999999999E-2</v>
          </cell>
          <cell r="AP174">
            <v>5.1549999999999999E-2</v>
          </cell>
          <cell r="AQ174">
            <v>5.1549999999999999E-2</v>
          </cell>
          <cell r="AR174">
            <v>5.1549999999999999E-2</v>
          </cell>
          <cell r="AS174">
            <v>5.1549999999999999E-2</v>
          </cell>
          <cell r="AT174">
            <v>5.1549999999999999E-2</v>
          </cell>
          <cell r="AU174">
            <v>5.1549999999999999E-2</v>
          </cell>
          <cell r="AW174">
            <v>5.1549999999999999E-2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G194">
            <v>0</v>
          </cell>
          <cell r="H194">
            <v>22850</v>
          </cell>
          <cell r="I194">
            <v>0</v>
          </cell>
          <cell r="J194">
            <v>0</v>
          </cell>
          <cell r="K194">
            <v>22</v>
          </cell>
          <cell r="L194" t="str">
            <v>Fixed</v>
          </cell>
          <cell r="M194">
            <v>0</v>
          </cell>
          <cell r="N194" t="b">
            <v>0</v>
          </cell>
          <cell r="O194">
            <v>6.0000000000000001E-3</v>
          </cell>
          <cell r="AW194">
            <v>22850</v>
          </cell>
          <cell r="AX194">
            <v>0</v>
          </cell>
          <cell r="AY194">
            <v>0</v>
          </cell>
          <cell r="AZ194">
            <v>22</v>
          </cell>
          <cell r="BA194" t="str">
            <v>Fixed</v>
          </cell>
          <cell r="BB194">
            <v>0</v>
          </cell>
          <cell r="BC194" t="b">
            <v>0</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0</v>
          </cell>
          <cell r="H197">
            <v>0</v>
          </cell>
          <cell r="I197">
            <v>0</v>
          </cell>
          <cell r="J197">
            <v>0</v>
          </cell>
          <cell r="K197">
            <v>0</v>
          </cell>
          <cell r="L197" t="str">
            <v>No</v>
          </cell>
          <cell r="M197">
            <v>4.1599999999999996E-3</v>
          </cell>
          <cell r="N197">
            <v>0.04</v>
          </cell>
          <cell r="AW197">
            <v>0</v>
          </cell>
          <cell r="AX197">
            <v>0</v>
          </cell>
          <cell r="AY197">
            <v>0</v>
          </cell>
          <cell r="AZ197">
            <v>0</v>
          </cell>
          <cell r="BA197" t="str">
            <v>No</v>
          </cell>
          <cell r="BB197">
            <v>4.1599999999999996E-3</v>
          </cell>
          <cell r="BC197">
            <v>0.04</v>
          </cell>
        </row>
        <row r="199">
          <cell r="E199" t="str">
            <v>Fixed</v>
          </cell>
          <cell r="H199">
            <v>4.0549999999999996E-2</v>
          </cell>
        </row>
        <row r="200">
          <cell r="E200" t="str">
            <v>IR Curve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row>
        <row r="201">
          <cell r="E201" t="str">
            <v>Annual Interest Rate</v>
          </cell>
          <cell r="H201">
            <v>4.0549999999999996E-2</v>
          </cell>
          <cell r="I201">
            <v>4.0549999999999996E-2</v>
          </cell>
          <cell r="J201">
            <v>4.0549999999999996E-2</v>
          </cell>
          <cell r="K201">
            <v>4.0549999999999996E-2</v>
          </cell>
          <cell r="L201">
            <v>4.0549999999999996E-2</v>
          </cell>
          <cell r="M201">
            <v>4.0549999999999996E-2</v>
          </cell>
          <cell r="N201">
            <v>4.0549999999999996E-2</v>
          </cell>
          <cell r="O201">
            <v>4.0549999999999996E-2</v>
          </cell>
          <cell r="P201">
            <v>4.0549999999999996E-2</v>
          </cell>
          <cell r="Q201">
            <v>4.0549999999999996E-2</v>
          </cell>
          <cell r="R201">
            <v>4.0549999999999996E-2</v>
          </cell>
          <cell r="S201">
            <v>4.0549999999999996E-2</v>
          </cell>
          <cell r="T201">
            <v>4.0549999999999996E-2</v>
          </cell>
          <cell r="U201">
            <v>4.0549999999999996E-2</v>
          </cell>
          <cell r="V201">
            <v>4.0549999999999996E-2</v>
          </cell>
          <cell r="W201">
            <v>4.0549999999999996E-2</v>
          </cell>
          <cell r="X201">
            <v>4.0549999999999996E-2</v>
          </cell>
          <cell r="Y201">
            <v>4.0549999999999996E-2</v>
          </cell>
          <cell r="Z201">
            <v>4.0549999999999996E-2</v>
          </cell>
          <cell r="AA201">
            <v>4.0549999999999996E-2</v>
          </cell>
          <cell r="AB201">
            <v>4.0549999999999996E-2</v>
          </cell>
          <cell r="AC201">
            <v>4.0549999999999996E-2</v>
          </cell>
          <cell r="AD201">
            <v>4.0549999999999996E-2</v>
          </cell>
          <cell r="AE201">
            <v>4.0549999999999996E-2</v>
          </cell>
          <cell r="AF201">
            <v>4.0549999999999996E-2</v>
          </cell>
          <cell r="AG201">
            <v>4.0549999999999996E-2</v>
          </cell>
          <cell r="AH201">
            <v>4.0549999999999996E-2</v>
          </cell>
          <cell r="AI201">
            <v>4.0549999999999996E-2</v>
          </cell>
          <cell r="AJ201">
            <v>4.0549999999999996E-2</v>
          </cell>
          <cell r="AK201">
            <v>4.0549999999999996E-2</v>
          </cell>
          <cell r="AL201">
            <v>4.0549999999999996E-2</v>
          </cell>
          <cell r="AM201">
            <v>4.0549999999999996E-2</v>
          </cell>
          <cell r="AN201">
            <v>4.0549999999999996E-2</v>
          </cell>
          <cell r="AO201">
            <v>4.0549999999999996E-2</v>
          </cell>
          <cell r="AP201">
            <v>4.0549999999999996E-2</v>
          </cell>
          <cell r="AQ201">
            <v>4.0549999999999996E-2</v>
          </cell>
          <cell r="AR201">
            <v>4.0549999999999996E-2</v>
          </cell>
          <cell r="AS201">
            <v>4.0549999999999996E-2</v>
          </cell>
          <cell r="AT201">
            <v>4.0549999999999996E-2</v>
          </cell>
          <cell r="AU201">
            <v>4.0549999999999996E-2</v>
          </cell>
          <cell r="AW201">
            <v>4.0549999999999996E-2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273334.33896774985</v>
          </cell>
          <cell r="I220">
            <v>273334.33896774985</v>
          </cell>
          <cell r="J220">
            <v>273334.33896774985</v>
          </cell>
          <cell r="K220">
            <v>273334.33896774985</v>
          </cell>
          <cell r="L220">
            <v>273334.33896774985</v>
          </cell>
          <cell r="M220">
            <v>273334.33896774985</v>
          </cell>
          <cell r="N220">
            <v>273334.33896774985</v>
          </cell>
          <cell r="O220">
            <v>273334.33896774985</v>
          </cell>
          <cell r="P220">
            <v>273334.33896774985</v>
          </cell>
          <cell r="Q220">
            <v>273334.33896774985</v>
          </cell>
          <cell r="R220">
            <v>273334.33896774985</v>
          </cell>
          <cell r="S220">
            <v>273334.33896774985</v>
          </cell>
          <cell r="T220">
            <v>273334.33896774985</v>
          </cell>
          <cell r="U220">
            <v>273334.33896774985</v>
          </cell>
          <cell r="V220">
            <v>273334.33896774985</v>
          </cell>
          <cell r="W220">
            <v>273334.33896774985</v>
          </cell>
          <cell r="X220">
            <v>273334.33896774985</v>
          </cell>
          <cell r="Y220">
            <v>273334.33896774985</v>
          </cell>
          <cell r="Z220">
            <v>273334.33896774985</v>
          </cell>
          <cell r="AA220">
            <v>273334.33896774985</v>
          </cell>
          <cell r="AB220">
            <v>273334.33896774985</v>
          </cell>
          <cell r="AC220">
            <v>273334.33896774985</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row>
        <row r="221">
          <cell r="E221" t="str">
            <v>Drawdown</v>
          </cell>
          <cell r="G221">
            <v>273334.33896774985</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-273334.33896774985</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273334.33896774985</v>
          </cell>
          <cell r="H224">
            <v>273334.33896774985</v>
          </cell>
          <cell r="I224">
            <v>273334.33896774985</v>
          </cell>
          <cell r="J224">
            <v>273334.33896774985</v>
          </cell>
          <cell r="K224">
            <v>273334.33896774985</v>
          </cell>
          <cell r="L224">
            <v>273334.33896774985</v>
          </cell>
          <cell r="M224">
            <v>273334.33896774985</v>
          </cell>
          <cell r="N224">
            <v>273334.33896774985</v>
          </cell>
          <cell r="O224">
            <v>273334.33896774985</v>
          </cell>
          <cell r="P224">
            <v>273334.33896774985</v>
          </cell>
          <cell r="Q224">
            <v>273334.33896774985</v>
          </cell>
          <cell r="R224">
            <v>273334.33896774985</v>
          </cell>
          <cell r="S224">
            <v>273334.33896774985</v>
          </cell>
          <cell r="T224">
            <v>273334.33896774985</v>
          </cell>
          <cell r="U224">
            <v>273334.33896774985</v>
          </cell>
          <cell r="V224">
            <v>273334.33896774985</v>
          </cell>
          <cell r="W224">
            <v>273334.33896774985</v>
          </cell>
          <cell r="X224">
            <v>273334.33896774985</v>
          </cell>
          <cell r="Y224">
            <v>273334.33896774985</v>
          </cell>
          <cell r="Z224">
            <v>273334.33896774985</v>
          </cell>
          <cell r="AA224">
            <v>273334.33896774985</v>
          </cell>
          <cell r="AB224">
            <v>273334.33896774985</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W224">
            <v>273334.33896774985</v>
          </cell>
          <cell r="AX224">
            <v>273334.33896774985</v>
          </cell>
          <cell r="AY224">
            <v>273334.33896774985</v>
          </cell>
          <cell r="AZ224">
            <v>273334.33896774985</v>
          </cell>
          <cell r="BA224">
            <v>273334.33896774985</v>
          </cell>
          <cell r="BB224">
            <v>0</v>
          </cell>
          <cell r="BC224">
            <v>0</v>
          </cell>
          <cell r="BD224">
            <v>0</v>
          </cell>
          <cell r="BE224">
            <v>0</v>
          </cell>
          <cell r="BF224">
            <v>0</v>
          </cell>
        </row>
        <row r="226">
          <cell r="E226" t="str">
            <v>Paid Interests</v>
          </cell>
          <cell r="G226">
            <v>0</v>
          </cell>
          <cell r="H226">
            <v>-2323.3418812258737</v>
          </cell>
          <cell r="I226">
            <v>-2323.3418812258737</v>
          </cell>
          <cell r="J226">
            <v>-2323.3418812258737</v>
          </cell>
          <cell r="K226">
            <v>-2323.3418812258737</v>
          </cell>
          <cell r="L226">
            <v>-2323.3418812258737</v>
          </cell>
          <cell r="M226">
            <v>-2323.3418812258737</v>
          </cell>
          <cell r="N226">
            <v>-2323.3418812258737</v>
          </cell>
          <cell r="O226">
            <v>-2323.3418812258737</v>
          </cell>
          <cell r="P226">
            <v>-2323.3418812258737</v>
          </cell>
          <cell r="Q226">
            <v>-2323.3418812258737</v>
          </cell>
          <cell r="R226">
            <v>-2323.3418812258737</v>
          </cell>
          <cell r="S226">
            <v>-2323.3418812258737</v>
          </cell>
          <cell r="T226">
            <v>-2323.3418812258737</v>
          </cell>
          <cell r="U226">
            <v>-2323.3418812258737</v>
          </cell>
          <cell r="V226">
            <v>-2323.3418812258737</v>
          </cell>
          <cell r="W226">
            <v>-2323.3418812258737</v>
          </cell>
          <cell r="X226">
            <v>-2323.3418812258737</v>
          </cell>
          <cell r="Y226">
            <v>-2323.3418812258737</v>
          </cell>
          <cell r="Z226">
            <v>-2323.3418812258737</v>
          </cell>
          <cell r="AA226">
            <v>-2323.3418812258737</v>
          </cell>
          <cell r="AB226">
            <v>-2323.3418812258737</v>
          </cell>
          <cell r="AC226">
            <v>-2323.3418812258737</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-2733.3433896774986</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-53846.864776646777</v>
          </cell>
          <cell r="E234" t="str">
            <v>Debt Cash Flows</v>
          </cell>
          <cell r="G234">
            <v>270600.99557807232</v>
          </cell>
          <cell r="H234">
            <v>-2323.3418812258737</v>
          </cell>
          <cell r="I234">
            <v>-2323.3418812258737</v>
          </cell>
          <cell r="J234">
            <v>-2323.3418812258737</v>
          </cell>
          <cell r="K234">
            <v>-2323.3418812258737</v>
          </cell>
          <cell r="L234">
            <v>-2323.3418812258737</v>
          </cell>
          <cell r="M234">
            <v>-2323.3418812258737</v>
          </cell>
          <cell r="N234">
            <v>-2323.3418812258737</v>
          </cell>
          <cell r="O234">
            <v>-2323.3418812258737</v>
          </cell>
          <cell r="P234">
            <v>-2323.3418812258737</v>
          </cell>
          <cell r="Q234">
            <v>-2323.3418812258737</v>
          </cell>
          <cell r="R234">
            <v>-2323.3418812258737</v>
          </cell>
          <cell r="S234">
            <v>-2323.3418812258737</v>
          </cell>
          <cell r="T234">
            <v>-2323.3418812258737</v>
          </cell>
          <cell r="U234">
            <v>-2323.3418812258737</v>
          </cell>
          <cell r="V234">
            <v>-2323.3418812258737</v>
          </cell>
          <cell r="W234">
            <v>-2323.3418812258737</v>
          </cell>
          <cell r="X234">
            <v>-2323.3418812258737</v>
          </cell>
          <cell r="Y234">
            <v>-2323.3418812258737</v>
          </cell>
          <cell r="Z234">
            <v>-2323.3418812258737</v>
          </cell>
          <cell r="AA234">
            <v>-2323.3418812258737</v>
          </cell>
          <cell r="AB234">
            <v>-2323.3418812258737</v>
          </cell>
          <cell r="AC234">
            <v>-275657.68084897572</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row>
        <row r="236">
          <cell r="D236">
            <v>155878.32347235622</v>
          </cell>
          <cell r="E236" t="str">
            <v>Cash Flows after Debt</v>
          </cell>
          <cell r="G236">
            <v>-134680.32728710631</v>
          </cell>
          <cell r="H236">
            <v>1408.4616641784405</v>
          </cell>
          <cell r="I236">
            <v>10791.196549410708</v>
          </cell>
          <cell r="J236">
            <v>3291.7975115978147</v>
          </cell>
          <cell r="K236">
            <v>3291.7975115978147</v>
          </cell>
          <cell r="L236">
            <v>3291.7975115978147</v>
          </cell>
          <cell r="M236">
            <v>3291.7975115978147</v>
          </cell>
          <cell r="N236">
            <v>3291.7975115978147</v>
          </cell>
          <cell r="O236">
            <v>3291.7975115978147</v>
          </cell>
          <cell r="P236">
            <v>3291.7975115978147</v>
          </cell>
          <cell r="Q236">
            <v>3291.7975115978147</v>
          </cell>
          <cell r="R236">
            <v>3291.7975115978147</v>
          </cell>
          <cell r="S236">
            <v>3291.7975115978147</v>
          </cell>
          <cell r="T236">
            <v>3291.7975115978147</v>
          </cell>
          <cell r="U236">
            <v>3291.7975115978147</v>
          </cell>
          <cell r="V236">
            <v>3291.7975115978147</v>
          </cell>
          <cell r="W236">
            <v>3291.7975115978147</v>
          </cell>
          <cell r="X236">
            <v>3291.7975115978147</v>
          </cell>
          <cell r="Y236">
            <v>3291.7975115978147</v>
          </cell>
          <cell r="Z236">
            <v>3291.7975115978147</v>
          </cell>
          <cell r="AA236">
            <v>3118.088101597818</v>
          </cell>
          <cell r="AB236">
            <v>4374.2975115978152</v>
          </cell>
          <cell r="AC236">
            <v>214906.04923551483</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W236">
            <v>18783.253236784778</v>
          </cell>
          <cell r="AX236">
            <v>13167.190046391259</v>
          </cell>
          <cell r="AY236">
            <v>13167.190046391259</v>
          </cell>
          <cell r="AZ236">
            <v>13167.190046391259</v>
          </cell>
          <cell r="BA236">
            <v>12993.480636391261</v>
          </cell>
          <cell r="BB236">
            <v>219280.34674711264</v>
          </cell>
          <cell r="BC236">
            <v>0</v>
          </cell>
          <cell r="BD236">
            <v>0</v>
          </cell>
          <cell r="BE236">
            <v>0</v>
          </cell>
          <cell r="BF236">
            <v>0</v>
          </cell>
        </row>
        <row r="239">
          <cell r="D239">
            <v>155878.32347235622</v>
          </cell>
          <cell r="E239" t="str">
            <v>Cash Flows after Debt</v>
          </cell>
          <cell r="G239">
            <v>-134680.32728710631</v>
          </cell>
          <cell r="H239">
            <v>1408.4616641784405</v>
          </cell>
          <cell r="I239">
            <v>10791.196549410708</v>
          </cell>
          <cell r="J239">
            <v>3291.7975115978147</v>
          </cell>
          <cell r="K239">
            <v>3291.7975115978147</v>
          </cell>
          <cell r="L239">
            <v>3291.7975115978147</v>
          </cell>
          <cell r="M239">
            <v>3291.7975115978147</v>
          </cell>
          <cell r="N239">
            <v>3291.7975115978147</v>
          </cell>
          <cell r="O239">
            <v>3291.7975115978147</v>
          </cell>
          <cell r="P239">
            <v>3291.7975115978147</v>
          </cell>
          <cell r="Q239">
            <v>3291.7975115978147</v>
          </cell>
          <cell r="R239">
            <v>3291.7975115978147</v>
          </cell>
          <cell r="S239">
            <v>3291.7975115978147</v>
          </cell>
          <cell r="T239">
            <v>3291.7975115978147</v>
          </cell>
          <cell r="U239">
            <v>3291.7975115978147</v>
          </cell>
          <cell r="V239">
            <v>3291.7975115978147</v>
          </cell>
          <cell r="W239">
            <v>3291.7975115978147</v>
          </cell>
          <cell r="X239">
            <v>3291.7975115978147</v>
          </cell>
          <cell r="Y239">
            <v>3291.7975115978147</v>
          </cell>
          <cell r="Z239">
            <v>3291.7975115978147</v>
          </cell>
          <cell r="AA239">
            <v>3118.088101597818</v>
          </cell>
          <cell r="AB239">
            <v>4374.2975115978152</v>
          </cell>
          <cell r="AC239">
            <v>214906.04923551483</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W239">
            <v>18783.253236784778</v>
          </cell>
          <cell r="AX239">
            <v>13167.190046391259</v>
          </cell>
          <cell r="AY239">
            <v>13167.190046391259</v>
          </cell>
          <cell r="AZ239">
            <v>13167.190046391259</v>
          </cell>
          <cell r="BA239">
            <v>12993.480636391261</v>
          </cell>
          <cell r="BB239">
            <v>219280.34674711264</v>
          </cell>
          <cell r="BC239">
            <v>0</v>
          </cell>
          <cell r="BD239">
            <v>0</v>
          </cell>
          <cell r="BE239">
            <v>0</v>
          </cell>
          <cell r="BF239">
            <v>0</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0</v>
          </cell>
          <cell r="AW243">
            <v>0</v>
          </cell>
          <cell r="AX243">
            <v>0</v>
          </cell>
          <cell r="AY243">
            <v>0</v>
          </cell>
          <cell r="AZ243">
            <v>0</v>
          </cell>
        </row>
        <row r="244">
          <cell r="H244" t="str">
            <v xml:space="preserve"> </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155878.32347235622</v>
          </cell>
          <cell r="E252" t="str">
            <v>Cash Flows after Bank CR</v>
          </cell>
          <cell r="G252">
            <v>-134680.32728710631</v>
          </cell>
          <cell r="H252">
            <v>1408.4616641784405</v>
          </cell>
          <cell r="I252">
            <v>10791.196549410708</v>
          </cell>
          <cell r="J252">
            <v>3291.7975115978147</v>
          </cell>
          <cell r="K252">
            <v>3291.7975115978147</v>
          </cell>
          <cell r="L252">
            <v>3291.7975115978147</v>
          </cell>
          <cell r="M252">
            <v>3291.7975115978147</v>
          </cell>
          <cell r="N252">
            <v>3291.7975115978147</v>
          </cell>
          <cell r="O252">
            <v>3291.7975115978147</v>
          </cell>
          <cell r="P252">
            <v>3291.7975115978147</v>
          </cell>
          <cell r="Q252">
            <v>3291.7975115978147</v>
          </cell>
          <cell r="R252">
            <v>3291.7975115978147</v>
          </cell>
          <cell r="S252">
            <v>3291.7975115978147</v>
          </cell>
          <cell r="T252">
            <v>3291.7975115978147</v>
          </cell>
          <cell r="U252">
            <v>3291.7975115978147</v>
          </cell>
          <cell r="V252">
            <v>3291.7975115978147</v>
          </cell>
          <cell r="W252">
            <v>3291.7975115978147</v>
          </cell>
          <cell r="X252">
            <v>3291.7975115978147</v>
          </cell>
          <cell r="Y252">
            <v>3291.7975115978147</v>
          </cell>
          <cell r="Z252">
            <v>3291.7975115978147</v>
          </cell>
          <cell r="AA252">
            <v>3118.088101597818</v>
          </cell>
          <cell r="AB252">
            <v>4374.2975115978152</v>
          </cell>
          <cell r="AC252">
            <v>214906.04923551483</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W252">
            <v>18783.253236784778</v>
          </cell>
          <cell r="AX252">
            <v>13167.190046391259</v>
          </cell>
          <cell r="AY252">
            <v>13167.190046391259</v>
          </cell>
          <cell r="AZ252">
            <v>13167.190046391259</v>
          </cell>
          <cell r="BA252">
            <v>12993.480636391261</v>
          </cell>
          <cell r="BB252">
            <v>219280.34674711264</v>
          </cell>
          <cell r="BC252">
            <v>0</v>
          </cell>
          <cell r="BD252">
            <v>0</v>
          </cell>
          <cell r="BE252">
            <v>0</v>
          </cell>
          <cell r="BF252">
            <v>0</v>
          </cell>
        </row>
        <row r="254">
          <cell r="D254" t="str">
            <v>IRR</v>
          </cell>
          <cell r="E254">
            <v>0.18510487669864117</v>
          </cell>
        </row>
        <row r="258">
          <cell r="E258" t="str">
            <v>Covenants</v>
          </cell>
        </row>
        <row r="259">
          <cell r="E259" t="str">
            <v>ICR (including Cash Reserve)</v>
          </cell>
          <cell r="G259">
            <v>1.1000000000000001</v>
          </cell>
          <cell r="H259">
            <v>1.606222302261985</v>
          </cell>
          <cell r="I259">
            <v>5.6446873086611378</v>
          </cell>
          <cell r="J259">
            <v>2.4168373316891922</v>
          </cell>
          <cell r="K259">
            <v>2.4168373316891922</v>
          </cell>
          <cell r="L259">
            <v>2.4168373316891922</v>
          </cell>
          <cell r="M259">
            <v>2.4168373316891922</v>
          </cell>
          <cell r="N259">
            <v>2.4168373316891922</v>
          </cell>
          <cell r="O259">
            <v>2.4168373316891922</v>
          </cell>
          <cell r="P259">
            <v>2.4168373316891922</v>
          </cell>
          <cell r="Q259">
            <v>2.4168373316891922</v>
          </cell>
          <cell r="R259">
            <v>2.4168373316891922</v>
          </cell>
          <cell r="S259">
            <v>2.4168373316891922</v>
          </cell>
          <cell r="T259">
            <v>2.4168373316891922</v>
          </cell>
          <cell r="U259">
            <v>2.4168373316891922</v>
          </cell>
          <cell r="V259">
            <v>2.4168373316891922</v>
          </cell>
          <cell r="W259">
            <v>2.4168373316891922</v>
          </cell>
          <cell r="X259">
            <v>2.4168373316891922</v>
          </cell>
          <cell r="Y259">
            <v>2.4168373316891922</v>
          </cell>
          <cell r="Z259">
            <v>2.4168373316891922</v>
          </cell>
          <cell r="AA259">
            <v>2.3420702853910633</v>
          </cell>
          <cell r="AB259">
            <v>2.8827610120340048</v>
          </cell>
          <cell r="AC259">
            <v>211.14573539459141</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1.606222302261985</v>
          </cell>
          <cell r="AX259">
            <v>2.4168373316891922</v>
          </cell>
          <cell r="AY259">
            <v>2.4168373316891922</v>
          </cell>
          <cell r="AZ259">
            <v>2.4168373316891922</v>
          </cell>
          <cell r="BA259">
            <v>2.3420702853910633</v>
          </cell>
          <cell r="BB259">
            <v>2.8827610120340048</v>
          </cell>
          <cell r="BC259">
            <v>0</v>
          </cell>
          <cell r="BD259">
            <v>0</v>
          </cell>
          <cell r="BE259">
            <v>0</v>
          </cell>
          <cell r="BF259">
            <v>0</v>
          </cell>
        </row>
        <row r="260">
          <cell r="E260" t="str">
            <v>DSCR</v>
          </cell>
          <cell r="G260">
            <v>1</v>
          </cell>
          <cell r="H260">
            <v>1.606222302261985</v>
          </cell>
          <cell r="I260">
            <v>5.6446873086611378</v>
          </cell>
          <cell r="J260">
            <v>2.4168373316891922</v>
          </cell>
          <cell r="K260">
            <v>2.4168373316891922</v>
          </cell>
          <cell r="L260">
            <v>2.4168373316891922</v>
          </cell>
          <cell r="M260">
            <v>2.4168373316891922</v>
          </cell>
          <cell r="N260">
            <v>2.4168373316891922</v>
          </cell>
          <cell r="O260">
            <v>2.4168373316891922</v>
          </cell>
          <cell r="P260">
            <v>2.4168373316891922</v>
          </cell>
          <cell r="Q260">
            <v>2.4168373316891922</v>
          </cell>
          <cell r="R260">
            <v>2.4168373316891922</v>
          </cell>
          <cell r="S260">
            <v>2.4168373316891922</v>
          </cell>
          <cell r="T260">
            <v>2.4168373316891922</v>
          </cell>
          <cell r="U260">
            <v>2.4168373316891922</v>
          </cell>
          <cell r="V260">
            <v>2.4168373316891922</v>
          </cell>
          <cell r="W260">
            <v>2.4168373316891922</v>
          </cell>
          <cell r="X260">
            <v>2.4168373316891922</v>
          </cell>
          <cell r="Y260">
            <v>2.4168373316891922</v>
          </cell>
          <cell r="Z260">
            <v>2.4168373316891922</v>
          </cell>
          <cell r="AA260">
            <v>2.3420702853910633</v>
          </cell>
          <cell r="AB260">
            <v>2.8827610120340048</v>
          </cell>
          <cell r="AC260">
            <v>211.14573539459141</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1.606222302261985</v>
          </cell>
          <cell r="AX260">
            <v>2.4168373316891922</v>
          </cell>
          <cell r="AY260">
            <v>2.4168373316891922</v>
          </cell>
          <cell r="AZ260">
            <v>2.4168373316891922</v>
          </cell>
          <cell r="BA260">
            <v>2.3420702853910633</v>
          </cell>
          <cell r="BB260">
            <v>2.8827610120340048</v>
          </cell>
          <cell r="BC260">
            <v>0</v>
          </cell>
          <cell r="BD260">
            <v>0</v>
          </cell>
          <cell r="BE260">
            <v>0</v>
          </cell>
          <cell r="BF260">
            <v>0</v>
          </cell>
        </row>
        <row r="261">
          <cell r="E261" t="str">
            <v>Remaining AIC</v>
          </cell>
          <cell r="G261">
            <v>420631.92382736574</v>
          </cell>
          <cell r="H261">
            <v>420631.92382736574</v>
          </cell>
          <cell r="I261">
            <v>420631.92382736574</v>
          </cell>
          <cell r="J261">
            <v>420631.92382736574</v>
          </cell>
          <cell r="K261">
            <v>420631.92382736574</v>
          </cell>
          <cell r="L261">
            <v>420631.92382736574</v>
          </cell>
          <cell r="M261">
            <v>420631.92382736574</v>
          </cell>
          <cell r="N261">
            <v>420631.92382736574</v>
          </cell>
          <cell r="O261">
            <v>420631.92382736574</v>
          </cell>
          <cell r="P261">
            <v>420631.92382736574</v>
          </cell>
          <cell r="Q261">
            <v>420631.92382736574</v>
          </cell>
          <cell r="R261">
            <v>420631.92382736574</v>
          </cell>
          <cell r="S261">
            <v>420631.92382736574</v>
          </cell>
          <cell r="T261">
            <v>420631.92382736574</v>
          </cell>
          <cell r="U261">
            <v>420631.92382736574</v>
          </cell>
          <cell r="V261">
            <v>420631.92382736574</v>
          </cell>
          <cell r="W261">
            <v>420631.92382736574</v>
          </cell>
          <cell r="X261">
            <v>420631.92382736574</v>
          </cell>
          <cell r="Y261">
            <v>420631.92382736574</v>
          </cell>
          <cell r="Z261">
            <v>420631.92382736574</v>
          </cell>
          <cell r="AA261">
            <v>420631.92382736574</v>
          </cell>
          <cell r="AB261">
            <v>420631.92382736574</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420631.92382736574</v>
          </cell>
          <cell r="AX261">
            <v>420631.92382736574</v>
          </cell>
          <cell r="AY261">
            <v>420631.92382736574</v>
          </cell>
          <cell r="AZ261">
            <v>420631.92382736574</v>
          </cell>
          <cell r="BA261">
            <v>420631.92382736574</v>
          </cell>
          <cell r="BB261">
            <v>0</v>
          </cell>
          <cell r="BC261">
            <v>0</v>
          </cell>
          <cell r="BD261">
            <v>0</v>
          </cell>
          <cell r="BE261">
            <v>0</v>
          </cell>
          <cell r="BF261">
            <v>0</v>
          </cell>
        </row>
        <row r="262">
          <cell r="E262" t="str">
            <v>LTC</v>
          </cell>
          <cell r="G262">
            <v>0</v>
          </cell>
          <cell r="H262">
            <v>0.64981834112983483</v>
          </cell>
          <cell r="I262">
            <v>0.64981834112983483</v>
          </cell>
          <cell r="J262">
            <v>0.64981834112983483</v>
          </cell>
          <cell r="K262">
            <v>0.64981834112983483</v>
          </cell>
          <cell r="L262">
            <v>0.64981834112983483</v>
          </cell>
          <cell r="M262">
            <v>0.64981834112983483</v>
          </cell>
          <cell r="N262">
            <v>0.64981834112983483</v>
          </cell>
          <cell r="O262">
            <v>0.64981834112983483</v>
          </cell>
          <cell r="P262">
            <v>0.64981834112983483</v>
          </cell>
          <cell r="Q262">
            <v>0.64981834112983483</v>
          </cell>
          <cell r="R262">
            <v>0.64981834112983483</v>
          </cell>
          <cell r="S262">
            <v>0.64981834112983483</v>
          </cell>
          <cell r="T262">
            <v>0.64981834112983483</v>
          </cell>
          <cell r="U262">
            <v>0.64981834112983483</v>
          </cell>
          <cell r="V262">
            <v>0.64981834112983483</v>
          </cell>
          <cell r="W262">
            <v>0.64981834112983483</v>
          </cell>
          <cell r="X262">
            <v>0.64981834112983483</v>
          </cell>
          <cell r="Y262">
            <v>0.64981834112983483</v>
          </cell>
          <cell r="Z262">
            <v>0.64981834112983483</v>
          </cell>
          <cell r="AA262">
            <v>0.64981834112983483</v>
          </cell>
          <cell r="AB262">
            <v>0.64981834112983483</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W262">
            <v>0.64981834112983483</v>
          </cell>
          <cell r="AX262">
            <v>0.64981834112983483</v>
          </cell>
          <cell r="AY262">
            <v>0.64981834112983483</v>
          </cell>
          <cell r="AZ262">
            <v>0.64981834112983483</v>
          </cell>
          <cell r="BA262">
            <v>0.64981834112983483</v>
          </cell>
          <cell r="BB262">
            <v>0.64981834112983483</v>
          </cell>
          <cell r="BC262">
            <v>0</v>
          </cell>
          <cell r="BD262">
            <v>0</v>
          </cell>
          <cell r="BE262">
            <v>0</v>
          </cell>
          <cell r="BF262">
            <v>0</v>
          </cell>
        </row>
        <row r="268">
          <cell r="G268">
            <v>-134680.32728710631</v>
          </cell>
          <cell r="H268">
            <v>-133271.86562292787</v>
          </cell>
          <cell r="I268">
            <v>-122480.66907351716</v>
          </cell>
          <cell r="J268">
            <v>-119188.87156191934</v>
          </cell>
          <cell r="K268">
            <v>-115897.07405032152</v>
          </cell>
          <cell r="L268">
            <v>-112605.2765387237</v>
          </cell>
          <cell r="M268">
            <v>-109313.47902712588</v>
          </cell>
          <cell r="N268">
            <v>-106021.68151552806</v>
          </cell>
          <cell r="O268">
            <v>-102729.88400393024</v>
          </cell>
          <cell r="P268">
            <v>-99438.086492332426</v>
          </cell>
          <cell r="Q268">
            <v>-96146.288980734607</v>
          </cell>
          <cell r="R268">
            <v>-92854.491469136789</v>
          </cell>
          <cell r="S268">
            <v>-89562.69395753897</v>
          </cell>
          <cell r="T268">
            <v>-86270.896445941151</v>
          </cell>
          <cell r="U268">
            <v>-82979.098934343332</v>
          </cell>
          <cell r="V268">
            <v>-79687.301422745513</v>
          </cell>
          <cell r="W268">
            <v>-76395.503911147694</v>
          </cell>
          <cell r="X268">
            <v>-73103.706399549876</v>
          </cell>
          <cell r="Y268">
            <v>-69811.908887952057</v>
          </cell>
          <cell r="Z268">
            <v>-66520.111376354238</v>
          </cell>
          <cell r="AA268">
            <v>-63402.023274756422</v>
          </cell>
          <cell r="AB268">
            <v>-59027.725763158604</v>
          </cell>
          <cell r="AC268">
            <v>155878.32347235622</v>
          </cell>
          <cell r="AD268">
            <v>155878.32347235622</v>
          </cell>
          <cell r="AE268">
            <v>155878.32347235622</v>
          </cell>
          <cell r="AF268">
            <v>155878.32347235622</v>
          </cell>
          <cell r="AG268">
            <v>155878.32347235622</v>
          </cell>
          <cell r="AH268">
            <v>155878.32347235622</v>
          </cell>
          <cell r="AI268">
            <v>155878.32347235622</v>
          </cell>
          <cell r="AJ268">
            <v>155878.32347235622</v>
          </cell>
          <cell r="AK268">
            <v>155878.32347235622</v>
          </cell>
          <cell r="AL268">
            <v>155878.32347235622</v>
          </cell>
          <cell r="AM268">
            <v>155878.32347235622</v>
          </cell>
          <cell r="AN268">
            <v>155878.32347235622</v>
          </cell>
          <cell r="AO268">
            <v>155878.32347235622</v>
          </cell>
          <cell r="AP268">
            <v>155878.32347235622</v>
          </cell>
          <cell r="AQ268">
            <v>155878.32347235622</v>
          </cell>
          <cell r="AR268">
            <v>155878.32347235622</v>
          </cell>
          <cell r="AS268">
            <v>155878.32347235622</v>
          </cell>
          <cell r="AT268">
            <v>155878.32347235622</v>
          </cell>
          <cell r="AU268">
            <v>155878.32347235622</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row>
        <row r="271">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row>
        <row r="272">
          <cell r="H272">
            <v>6734.016364355316</v>
          </cell>
          <cell r="I272">
            <v>6663.5932811463936</v>
          </cell>
          <cell r="J272">
            <v>6124.0334536758583</v>
          </cell>
          <cell r="K272">
            <v>5959.4435780959675</v>
          </cell>
          <cell r="L272">
            <v>5794.8537025160767</v>
          </cell>
          <cell r="M272">
            <v>5630.2638269361851</v>
          </cell>
          <cell r="N272">
            <v>5465.6739513562943</v>
          </cell>
          <cell r="O272">
            <v>5301.0840757764036</v>
          </cell>
          <cell r="P272">
            <v>5136.4942001965128</v>
          </cell>
          <cell r="Q272">
            <v>4971.904324616622</v>
          </cell>
          <cell r="R272">
            <v>4807.3144490367304</v>
          </cell>
          <cell r="S272">
            <v>4642.7245734568396</v>
          </cell>
          <cell r="T272">
            <v>4478.1346978769488</v>
          </cell>
          <cell r="U272">
            <v>4313.5448222970581</v>
          </cell>
          <cell r="V272">
            <v>4148.9549467171664</v>
          </cell>
          <cell r="W272">
            <v>3984.3650711372757</v>
          </cell>
          <cell r="X272">
            <v>3819.7751955573849</v>
          </cell>
          <cell r="Y272">
            <v>3655.1853199774941</v>
          </cell>
          <cell r="Z272">
            <v>3490.5954443976029</v>
          </cell>
          <cell r="AA272">
            <v>3326.0055688177122</v>
          </cell>
          <cell r="AB272">
            <v>3170.1011637378215</v>
          </cell>
          <cell r="AC272">
            <v>2951.3862881579303</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row>
        <row r="273">
          <cell r="H273">
            <v>6734.016364355316</v>
          </cell>
          <cell r="I273">
            <v>13397.60964550171</v>
          </cell>
          <cell r="J273">
            <v>19521.643099177571</v>
          </cell>
          <cell r="K273">
            <v>25481.086677273539</v>
          </cell>
          <cell r="L273">
            <v>31275.940379789616</v>
          </cell>
          <cell r="M273">
            <v>36906.204206725801</v>
          </cell>
          <cell r="N273">
            <v>42371.878158082094</v>
          </cell>
          <cell r="O273">
            <v>47672.962233858496</v>
          </cell>
          <cell r="P273">
            <v>52809.456434055006</v>
          </cell>
          <cell r="Q273">
            <v>57781.360758671624</v>
          </cell>
          <cell r="R273">
            <v>62588.675207708351</v>
          </cell>
          <cell r="S273">
            <v>67231.399781165193</v>
          </cell>
          <cell r="T273">
            <v>71709.534479042137</v>
          </cell>
          <cell r="U273">
            <v>76023.079301339196</v>
          </cell>
          <cell r="V273">
            <v>80172.034248056356</v>
          </cell>
          <cell r="W273">
            <v>84156.399319193632</v>
          </cell>
          <cell r="X273">
            <v>87976.174514751023</v>
          </cell>
          <cell r="Y273">
            <v>91631.359834728515</v>
          </cell>
          <cell r="Z273">
            <v>95121.955279126123</v>
          </cell>
          <cell r="AA273">
            <v>98447.960847943832</v>
          </cell>
          <cell r="AB273">
            <v>101618.06201168166</v>
          </cell>
          <cell r="AC273">
            <v>104569.44829983958</v>
          </cell>
          <cell r="AD273">
            <v>104569.44829983958</v>
          </cell>
          <cell r="AE273">
            <v>104569.44829983958</v>
          </cell>
          <cell r="AF273">
            <v>104569.44829983958</v>
          </cell>
          <cell r="AG273">
            <v>104569.44829983958</v>
          </cell>
          <cell r="AH273">
            <v>104569.44829983958</v>
          </cell>
          <cell r="AI273">
            <v>104569.44829983958</v>
          </cell>
          <cell r="AJ273">
            <v>104569.44829983958</v>
          </cell>
          <cell r="AK273">
            <v>104569.44829983958</v>
          </cell>
          <cell r="AL273">
            <v>104569.44829983958</v>
          </cell>
          <cell r="AM273">
            <v>104569.44829983958</v>
          </cell>
          <cell r="AN273">
            <v>104569.44829983958</v>
          </cell>
          <cell r="AO273">
            <v>104569.44829983958</v>
          </cell>
          <cell r="AP273">
            <v>104569.44829983958</v>
          </cell>
          <cell r="AQ273">
            <v>104569.44829983958</v>
          </cell>
          <cell r="AR273">
            <v>104569.44829983958</v>
          </cell>
          <cell r="AS273">
            <v>104569.44829983958</v>
          </cell>
          <cell r="AT273">
            <v>104569.44829983958</v>
          </cell>
          <cell r="AU273">
            <v>104569.44829983958</v>
          </cell>
        </row>
        <row r="274">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155878.32347235622</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row>
        <row r="275">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-10261.775034503327</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row>
        <row r="282">
          <cell r="E282" t="str">
            <v>Tax</v>
          </cell>
          <cell r="I282" t="str">
            <v>Year 1</v>
          </cell>
          <cell r="M282" t="str">
            <v>Year 2</v>
          </cell>
          <cell r="Q282" t="str">
            <v>Year 3</v>
          </cell>
          <cell r="U282" t="str">
            <v>Year 4</v>
          </cell>
          <cell r="Y282" t="str">
            <v>Year 5</v>
          </cell>
          <cell r="AC282" t="str">
            <v>Year 6</v>
          </cell>
          <cell r="AG282" t="str">
            <v>Year 7</v>
          </cell>
          <cell r="AK282" t="str">
            <v>Year 8</v>
          </cell>
          <cell r="AO282" t="str">
            <v>Year 9</v>
          </cell>
          <cell r="AS282" t="str">
            <v>Year 10</v>
          </cell>
        </row>
        <row r="283">
          <cell r="G283">
            <v>0</v>
          </cell>
          <cell r="H283">
            <v>1</v>
          </cell>
          <cell r="I283">
            <v>2</v>
          </cell>
          <cell r="J283">
            <v>3</v>
          </cell>
          <cell r="K283">
            <v>4</v>
          </cell>
          <cell r="L283">
            <v>5</v>
          </cell>
          <cell r="M283">
            <v>6</v>
          </cell>
          <cell r="N283">
            <v>7</v>
          </cell>
          <cell r="O283">
            <v>8</v>
          </cell>
          <cell r="P283">
            <v>9</v>
          </cell>
          <cell r="Q283">
            <v>10</v>
          </cell>
          <cell r="R283">
            <v>11</v>
          </cell>
          <cell r="S283">
            <v>12</v>
          </cell>
          <cell r="T283">
            <v>13</v>
          </cell>
          <cell r="U283">
            <v>14</v>
          </cell>
          <cell r="V283">
            <v>15</v>
          </cell>
          <cell r="W283">
            <v>16</v>
          </cell>
          <cell r="X283">
            <v>17</v>
          </cell>
          <cell r="Y283">
            <v>18</v>
          </cell>
          <cell r="Z283">
            <v>19</v>
          </cell>
          <cell r="AA283">
            <v>20</v>
          </cell>
          <cell r="AB283">
            <v>21</v>
          </cell>
          <cell r="AC283">
            <v>22</v>
          </cell>
          <cell r="AD283">
            <v>23</v>
          </cell>
          <cell r="AE283">
            <v>24</v>
          </cell>
          <cell r="AF283">
            <v>25</v>
          </cell>
          <cell r="AG283">
            <v>26</v>
          </cell>
          <cell r="AH283">
            <v>27</v>
          </cell>
          <cell r="AI283">
            <v>28</v>
          </cell>
          <cell r="AJ283">
            <v>29</v>
          </cell>
          <cell r="AK283">
            <v>30</v>
          </cell>
          <cell r="AL283">
            <v>31</v>
          </cell>
          <cell r="AM283">
            <v>32</v>
          </cell>
          <cell r="AN283">
            <v>33</v>
          </cell>
          <cell r="AO283">
            <v>34</v>
          </cell>
          <cell r="AP283">
            <v>35</v>
          </cell>
          <cell r="AQ283">
            <v>36</v>
          </cell>
          <cell r="AR283">
            <v>37</v>
          </cell>
          <cell r="AS283">
            <v>38</v>
          </cell>
          <cell r="AT283">
            <v>39</v>
          </cell>
          <cell r="AU283">
            <v>40</v>
          </cell>
          <cell r="AW283" t="str">
            <v>Year 1</v>
          </cell>
          <cell r="AX283" t="str">
            <v>Year 2</v>
          </cell>
          <cell r="AY283" t="str">
            <v>Year 3</v>
          </cell>
          <cell r="AZ283" t="str">
            <v>Year 4</v>
          </cell>
          <cell r="BA283" t="str">
            <v>Year 5</v>
          </cell>
          <cell r="BB283" t="str">
            <v>Year 6</v>
          </cell>
          <cell r="BC283" t="str">
            <v>Year 7</v>
          </cell>
          <cell r="BD283" t="str">
            <v>Year 8</v>
          </cell>
          <cell r="BE283" t="str">
            <v>Year 9</v>
          </cell>
          <cell r="BF283" t="str">
            <v>Year 10</v>
          </cell>
        </row>
        <row r="286">
          <cell r="G286" t="str">
            <v>Asset Depreciation</v>
          </cell>
          <cell r="H286" t="str">
            <v>Initial Asset Value</v>
          </cell>
          <cell r="I286" t="str">
            <v>Building / Value</v>
          </cell>
          <cell r="J286" t="str">
            <v>Building Depreciation</v>
          </cell>
          <cell r="K286" t="str">
            <v>Capex Depreciation</v>
          </cell>
          <cell r="L286" t="str">
            <v>Capex Depreciation</v>
          </cell>
          <cell r="M286" t="str">
            <v>Capital Gain Tax</v>
          </cell>
          <cell r="N286" t="str">
            <v>Income Tax</v>
          </cell>
          <cell r="O286" t="str">
            <v>Tax paid at end</v>
          </cell>
          <cell r="AW286" t="str">
            <v>Initial Asset Value</v>
          </cell>
          <cell r="AX286" t="str">
            <v>Building / Value</v>
          </cell>
          <cell r="AY286" t="str">
            <v>Building Depreciation</v>
          </cell>
          <cell r="AZ286" t="str">
            <v>Capex Depreciation</v>
          </cell>
          <cell r="BA286" t="str">
            <v>Capex Depreciation</v>
          </cell>
          <cell r="BB286" t="str">
            <v>Capital Gain Tax</v>
          </cell>
          <cell r="BC286" t="str">
            <v>Income Tax</v>
          </cell>
          <cell r="BD286" t="str">
            <v>Tax paid at end</v>
          </cell>
        </row>
        <row r="287">
          <cell r="G287" t="str">
            <v>No</v>
          </cell>
          <cell r="H287">
            <v>364445.78529033315</v>
          </cell>
          <cell r="J287">
            <v>25</v>
          </cell>
          <cell r="K287" t="str">
            <v>No</v>
          </cell>
          <cell r="L287">
            <v>15</v>
          </cell>
          <cell r="M287">
            <v>0.3543</v>
          </cell>
          <cell r="N287">
            <v>0.3543</v>
          </cell>
          <cell r="AW287">
            <v>364445.78529033315</v>
          </cell>
          <cell r="AX287">
            <v>0</v>
          </cell>
          <cell r="AY287">
            <v>25</v>
          </cell>
          <cell r="AZ287" t="str">
            <v>No</v>
          </cell>
          <cell r="BA287">
            <v>15</v>
          </cell>
          <cell r="BB287">
            <v>0.3543</v>
          </cell>
          <cell r="BC287">
            <v>0.3543</v>
          </cell>
          <cell r="BD287">
            <v>0</v>
          </cell>
        </row>
        <row r="290">
          <cell r="E290" t="str">
            <v>Land NAV BOP</v>
          </cell>
          <cell r="G290">
            <v>0</v>
          </cell>
          <cell r="H290">
            <v>364445.78529033315</v>
          </cell>
          <cell r="I290">
            <v>364445.78529033315</v>
          </cell>
          <cell r="J290">
            <v>364445.78529033315</v>
          </cell>
          <cell r="K290">
            <v>364445.78529033315</v>
          </cell>
          <cell r="L290">
            <v>364445.78529033315</v>
          </cell>
          <cell r="M290">
            <v>364445.78529033315</v>
          </cell>
          <cell r="N290">
            <v>364445.78529033315</v>
          </cell>
          <cell r="O290">
            <v>364445.78529033315</v>
          </cell>
          <cell r="P290">
            <v>364445.78529033315</v>
          </cell>
          <cell r="Q290">
            <v>364445.78529033315</v>
          </cell>
          <cell r="R290">
            <v>364445.78529033315</v>
          </cell>
          <cell r="S290">
            <v>364445.78529033315</v>
          </cell>
          <cell r="T290">
            <v>364445.78529033315</v>
          </cell>
          <cell r="U290">
            <v>364445.78529033315</v>
          </cell>
          <cell r="V290">
            <v>364445.78529033315</v>
          </cell>
          <cell r="W290">
            <v>364445.78529033315</v>
          </cell>
          <cell r="X290">
            <v>364445.78529033315</v>
          </cell>
          <cell r="Y290">
            <v>364445.78529033315</v>
          </cell>
          <cell r="Z290">
            <v>364445.78529033315</v>
          </cell>
          <cell r="AA290">
            <v>364445.78529033315</v>
          </cell>
          <cell r="AB290">
            <v>364445.78529033315</v>
          </cell>
          <cell r="AC290">
            <v>364445.78529033315</v>
          </cell>
          <cell r="AD290">
            <v>273334.33896774985</v>
          </cell>
          <cell r="AE290">
            <v>273334.33896774985</v>
          </cell>
          <cell r="AF290">
            <v>273334.33896774985</v>
          </cell>
          <cell r="AG290">
            <v>273334.33896774985</v>
          </cell>
          <cell r="AH290">
            <v>273334.33896774985</v>
          </cell>
          <cell r="AI290">
            <v>273334.33896774985</v>
          </cell>
          <cell r="AJ290">
            <v>273334.33896774985</v>
          </cell>
          <cell r="AK290">
            <v>273334.33896774985</v>
          </cell>
          <cell r="AL290">
            <v>273334.33896774985</v>
          </cell>
          <cell r="AM290">
            <v>273334.33896774985</v>
          </cell>
          <cell r="AN290">
            <v>273334.33896774985</v>
          </cell>
          <cell r="AO290">
            <v>273334.33896774985</v>
          </cell>
          <cell r="AP290">
            <v>273334.33896774985</v>
          </cell>
          <cell r="AQ290">
            <v>273334.33896774985</v>
          </cell>
          <cell r="AR290">
            <v>273334.33896774985</v>
          </cell>
          <cell r="AS290">
            <v>273334.33896774985</v>
          </cell>
          <cell r="AT290">
            <v>273334.33896774985</v>
          </cell>
          <cell r="AU290">
            <v>273334.33896774985</v>
          </cell>
        </row>
        <row r="291">
          <cell r="E291" t="str">
            <v>Building NAV BOP</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-273334.33896774985</v>
          </cell>
          <cell r="AE291">
            <v>-273334.33896774985</v>
          </cell>
          <cell r="AF291">
            <v>-273334.33896774985</v>
          </cell>
          <cell r="AG291">
            <v>-273334.33896774985</v>
          </cell>
          <cell r="AH291">
            <v>-273334.33896774985</v>
          </cell>
          <cell r="AI291">
            <v>-273334.33896774985</v>
          </cell>
          <cell r="AJ291">
            <v>-273334.33896774985</v>
          </cell>
          <cell r="AK291">
            <v>-273334.33896774985</v>
          </cell>
          <cell r="AL291">
            <v>-273334.33896774985</v>
          </cell>
          <cell r="AM291">
            <v>-273334.33896774985</v>
          </cell>
          <cell r="AN291">
            <v>-273334.33896774985</v>
          </cell>
          <cell r="AO291">
            <v>-273334.33896774985</v>
          </cell>
          <cell r="AP291">
            <v>-273334.33896774985</v>
          </cell>
          <cell r="AQ291">
            <v>-273334.33896774985</v>
          </cell>
          <cell r="AR291">
            <v>-273334.33896774985</v>
          </cell>
          <cell r="AS291">
            <v>-273334.33896774985</v>
          </cell>
          <cell r="AT291">
            <v>-273334.33896774985</v>
          </cell>
          <cell r="AU291">
            <v>-273334.33896774985</v>
          </cell>
        </row>
        <row r="292">
          <cell r="E292" t="str">
            <v>Capex NAV BOP</v>
          </cell>
          <cell r="H292">
            <v>0</v>
          </cell>
          <cell r="I292">
            <v>2282.5</v>
          </cell>
          <cell r="J292">
            <v>3365</v>
          </cell>
          <cell r="K292">
            <v>4447.5</v>
          </cell>
          <cell r="L292">
            <v>5530</v>
          </cell>
          <cell r="M292">
            <v>6612.5</v>
          </cell>
          <cell r="N292">
            <v>7695</v>
          </cell>
          <cell r="O292">
            <v>8777.5</v>
          </cell>
          <cell r="P292">
            <v>9860</v>
          </cell>
          <cell r="Q292">
            <v>10942.5</v>
          </cell>
          <cell r="R292">
            <v>12025</v>
          </cell>
          <cell r="S292">
            <v>13107.5</v>
          </cell>
          <cell r="T292">
            <v>14190</v>
          </cell>
          <cell r="U292">
            <v>15272.5</v>
          </cell>
          <cell r="V292">
            <v>16355</v>
          </cell>
          <cell r="W292">
            <v>17437.5</v>
          </cell>
          <cell r="X292">
            <v>18520</v>
          </cell>
          <cell r="Y292">
            <v>19602.5</v>
          </cell>
          <cell r="Z292">
            <v>20685</v>
          </cell>
          <cell r="AA292">
            <v>21767.5</v>
          </cell>
          <cell r="AB292">
            <v>22850</v>
          </cell>
          <cell r="AC292">
            <v>22850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293">
          <cell r="E293" t="str">
            <v>Total NAV BOP</v>
          </cell>
          <cell r="H293">
            <v>364445.78529033315</v>
          </cell>
          <cell r="I293">
            <v>366728.28529033315</v>
          </cell>
          <cell r="J293">
            <v>367810.78529033315</v>
          </cell>
          <cell r="K293">
            <v>368893.28529033315</v>
          </cell>
          <cell r="L293">
            <v>369975.78529033315</v>
          </cell>
          <cell r="M293">
            <v>371058.28529033315</v>
          </cell>
          <cell r="N293">
            <v>372140.78529033315</v>
          </cell>
          <cell r="O293">
            <v>373223.28529033315</v>
          </cell>
          <cell r="P293">
            <v>374305.78529033315</v>
          </cell>
          <cell r="Q293">
            <v>375388.28529033315</v>
          </cell>
          <cell r="R293">
            <v>376470.78529033315</v>
          </cell>
          <cell r="S293">
            <v>377553.28529033315</v>
          </cell>
          <cell r="T293">
            <v>378635.78529033315</v>
          </cell>
          <cell r="U293">
            <v>379718.28529033315</v>
          </cell>
          <cell r="V293">
            <v>380800.78529033315</v>
          </cell>
          <cell r="W293">
            <v>381883.28529033315</v>
          </cell>
          <cell r="X293">
            <v>382965.78529033315</v>
          </cell>
          <cell r="Y293">
            <v>384048.28529033315</v>
          </cell>
          <cell r="Z293">
            <v>385130.78529033315</v>
          </cell>
          <cell r="AA293">
            <v>386213.28529033315</v>
          </cell>
          <cell r="AB293">
            <v>387295.78529033315</v>
          </cell>
          <cell r="AC293">
            <v>387295.78529033315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row>
        <row r="294">
          <cell r="D294">
            <v>22850</v>
          </cell>
          <cell r="E294" t="str">
            <v>New Capex</v>
          </cell>
          <cell r="G294">
            <v>0</v>
          </cell>
          <cell r="H294">
            <v>2282.5</v>
          </cell>
          <cell r="I294">
            <v>1082.5</v>
          </cell>
          <cell r="J294">
            <v>1082.5</v>
          </cell>
          <cell r="K294">
            <v>1082.5</v>
          </cell>
          <cell r="L294">
            <v>1082.5</v>
          </cell>
          <cell r="M294">
            <v>1082.5</v>
          </cell>
          <cell r="N294">
            <v>1082.5</v>
          </cell>
          <cell r="O294">
            <v>1082.5</v>
          </cell>
          <cell r="P294">
            <v>1082.5</v>
          </cell>
          <cell r="Q294">
            <v>1082.5</v>
          </cell>
          <cell r="R294">
            <v>1082.5</v>
          </cell>
          <cell r="S294">
            <v>1082.5</v>
          </cell>
          <cell r="T294">
            <v>1082.5</v>
          </cell>
          <cell r="U294">
            <v>1082.5</v>
          </cell>
          <cell r="V294">
            <v>1082.5</v>
          </cell>
          <cell r="W294">
            <v>1082.5</v>
          </cell>
          <cell r="X294">
            <v>1082.5</v>
          </cell>
          <cell r="Y294">
            <v>1082.5</v>
          </cell>
          <cell r="Z294">
            <v>1082.5</v>
          </cell>
          <cell r="AA294">
            <v>1082.5</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row>
        <row r="295">
          <cell r="D295">
            <v>0</v>
          </cell>
          <cell r="E295" t="str">
            <v>Building Depreciation</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row>
        <row r="296">
          <cell r="D296">
            <v>0</v>
          </cell>
          <cell r="E296" t="str">
            <v>Capex Depreciation</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row>
        <row r="297">
          <cell r="D297">
            <v>-91111.446322583288</v>
          </cell>
          <cell r="E297" t="str">
            <v>Land Sold</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-91111.446322583288</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row>
        <row r="298">
          <cell r="D298">
            <v>-273334.33896774985</v>
          </cell>
          <cell r="E298" t="str">
            <v>Building Sold</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-273334.33896774985</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row>
        <row r="299">
          <cell r="D299">
            <v>-22850</v>
          </cell>
          <cell r="E299" t="str">
            <v>Capex Sold</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-22850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row>
        <row r="300">
          <cell r="D300">
            <v>-387295.78529033315</v>
          </cell>
          <cell r="E300" t="str">
            <v>Sold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-387295.78529033315</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row>
        <row r="301">
          <cell r="E301" t="str">
            <v>Land NAV EOP</v>
          </cell>
          <cell r="G301">
            <v>364445.78529033315</v>
          </cell>
          <cell r="H301">
            <v>364445.78529033315</v>
          </cell>
          <cell r="I301">
            <v>364445.78529033315</v>
          </cell>
          <cell r="J301">
            <v>364445.78529033315</v>
          </cell>
          <cell r="K301">
            <v>364445.78529033315</v>
          </cell>
          <cell r="L301">
            <v>364445.78529033315</v>
          </cell>
          <cell r="M301">
            <v>364445.78529033315</v>
          </cell>
          <cell r="N301">
            <v>364445.78529033315</v>
          </cell>
          <cell r="O301">
            <v>364445.78529033315</v>
          </cell>
          <cell r="P301">
            <v>364445.78529033315</v>
          </cell>
          <cell r="Q301">
            <v>364445.78529033315</v>
          </cell>
          <cell r="R301">
            <v>364445.78529033315</v>
          </cell>
          <cell r="S301">
            <v>364445.78529033315</v>
          </cell>
          <cell r="T301">
            <v>364445.78529033315</v>
          </cell>
          <cell r="U301">
            <v>364445.78529033315</v>
          </cell>
          <cell r="V301">
            <v>364445.78529033315</v>
          </cell>
          <cell r="W301">
            <v>364445.78529033315</v>
          </cell>
          <cell r="X301">
            <v>364445.78529033315</v>
          </cell>
          <cell r="Y301">
            <v>364445.78529033315</v>
          </cell>
          <cell r="Z301">
            <v>364445.78529033315</v>
          </cell>
          <cell r="AA301">
            <v>364445.78529033315</v>
          </cell>
          <cell r="AB301">
            <v>364445.78529033315</v>
          </cell>
          <cell r="AC301">
            <v>273334.33896774985</v>
          </cell>
          <cell r="AD301">
            <v>273334.33896774985</v>
          </cell>
          <cell r="AE301">
            <v>273334.33896774985</v>
          </cell>
          <cell r="AF301">
            <v>273334.33896774985</v>
          </cell>
          <cell r="AG301">
            <v>273334.33896774985</v>
          </cell>
          <cell r="AH301">
            <v>273334.33896774985</v>
          </cell>
          <cell r="AI301">
            <v>273334.33896774985</v>
          </cell>
          <cell r="AJ301">
            <v>273334.33896774985</v>
          </cell>
          <cell r="AK301">
            <v>273334.33896774985</v>
          </cell>
          <cell r="AL301">
            <v>273334.33896774985</v>
          </cell>
          <cell r="AM301">
            <v>273334.33896774985</v>
          </cell>
          <cell r="AN301">
            <v>273334.33896774985</v>
          </cell>
          <cell r="AO301">
            <v>273334.33896774985</v>
          </cell>
          <cell r="AP301">
            <v>273334.33896774985</v>
          </cell>
          <cell r="AQ301">
            <v>273334.33896774985</v>
          </cell>
          <cell r="AR301">
            <v>273334.33896774985</v>
          </cell>
          <cell r="AS301">
            <v>273334.33896774985</v>
          </cell>
          <cell r="AT301">
            <v>273334.33896774985</v>
          </cell>
          <cell r="AU301">
            <v>273334.33896774985</v>
          </cell>
        </row>
        <row r="302">
          <cell r="E302" t="str">
            <v>Building NAV EOP</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-273334.33896774985</v>
          </cell>
          <cell r="AD302">
            <v>-273334.33896774985</v>
          </cell>
          <cell r="AE302">
            <v>-273334.33896774985</v>
          </cell>
          <cell r="AF302">
            <v>-273334.33896774985</v>
          </cell>
          <cell r="AG302">
            <v>-273334.33896774985</v>
          </cell>
          <cell r="AH302">
            <v>-273334.33896774985</v>
          </cell>
          <cell r="AI302">
            <v>-273334.33896774985</v>
          </cell>
          <cell r="AJ302">
            <v>-273334.33896774985</v>
          </cell>
          <cell r="AK302">
            <v>-273334.33896774985</v>
          </cell>
          <cell r="AL302">
            <v>-273334.33896774985</v>
          </cell>
          <cell r="AM302">
            <v>-273334.33896774985</v>
          </cell>
          <cell r="AN302">
            <v>-273334.33896774985</v>
          </cell>
          <cell r="AO302">
            <v>-273334.33896774985</v>
          </cell>
          <cell r="AP302">
            <v>-273334.33896774985</v>
          </cell>
          <cell r="AQ302">
            <v>-273334.33896774985</v>
          </cell>
          <cell r="AR302">
            <v>-273334.33896774985</v>
          </cell>
          <cell r="AS302">
            <v>-273334.33896774985</v>
          </cell>
          <cell r="AT302">
            <v>-273334.33896774985</v>
          </cell>
          <cell r="AU302">
            <v>-273334.33896774985</v>
          </cell>
        </row>
        <row r="303">
          <cell r="E303" t="str">
            <v>Capex NAV EOP</v>
          </cell>
          <cell r="G303">
            <v>0</v>
          </cell>
          <cell r="H303">
            <v>2282.5</v>
          </cell>
          <cell r="I303">
            <v>3365</v>
          </cell>
          <cell r="J303">
            <v>4447.5</v>
          </cell>
          <cell r="K303">
            <v>5530</v>
          </cell>
          <cell r="L303">
            <v>6612.5</v>
          </cell>
          <cell r="M303">
            <v>7695</v>
          </cell>
          <cell r="N303">
            <v>8777.5</v>
          </cell>
          <cell r="O303">
            <v>9860</v>
          </cell>
          <cell r="P303">
            <v>10942.5</v>
          </cell>
          <cell r="Q303">
            <v>12025</v>
          </cell>
          <cell r="R303">
            <v>13107.5</v>
          </cell>
          <cell r="S303">
            <v>14190</v>
          </cell>
          <cell r="T303">
            <v>15272.5</v>
          </cell>
          <cell r="U303">
            <v>16355</v>
          </cell>
          <cell r="V303">
            <v>17437.5</v>
          </cell>
          <cell r="W303">
            <v>18520</v>
          </cell>
          <cell r="X303">
            <v>19602.5</v>
          </cell>
          <cell r="Y303">
            <v>20685</v>
          </cell>
          <cell r="Z303">
            <v>21767.5</v>
          </cell>
          <cell r="AA303">
            <v>22850</v>
          </cell>
          <cell r="AB303">
            <v>22850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row>
        <row r="304">
          <cell r="E304" t="str">
            <v>Total NAV EOP</v>
          </cell>
          <cell r="G304">
            <v>364445.78529033315</v>
          </cell>
          <cell r="H304">
            <v>366728.28529033315</v>
          </cell>
          <cell r="I304">
            <v>367810.78529033315</v>
          </cell>
          <cell r="J304">
            <v>368893.28529033315</v>
          </cell>
          <cell r="K304">
            <v>369975.78529033315</v>
          </cell>
          <cell r="L304">
            <v>371058.28529033315</v>
          </cell>
          <cell r="M304">
            <v>372140.78529033315</v>
          </cell>
          <cell r="N304">
            <v>373223.28529033315</v>
          </cell>
          <cell r="O304">
            <v>374305.78529033315</v>
          </cell>
          <cell r="P304">
            <v>375388.28529033315</v>
          </cell>
          <cell r="Q304">
            <v>376470.78529033315</v>
          </cell>
          <cell r="R304">
            <v>377553.28529033315</v>
          </cell>
          <cell r="S304">
            <v>378635.78529033315</v>
          </cell>
          <cell r="T304">
            <v>379718.28529033315</v>
          </cell>
          <cell r="U304">
            <v>380800.78529033315</v>
          </cell>
          <cell r="V304">
            <v>381883.28529033315</v>
          </cell>
          <cell r="W304">
            <v>382965.78529033315</v>
          </cell>
          <cell r="X304">
            <v>384048.28529033315</v>
          </cell>
          <cell r="Y304">
            <v>385130.78529033315</v>
          </cell>
          <cell r="Z304">
            <v>386213.28529033315</v>
          </cell>
          <cell r="AA304">
            <v>387295.78529033315</v>
          </cell>
          <cell r="AB304">
            <v>387295.78529033315</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row>
        <row r="307">
          <cell r="E307" t="str">
            <v>Capital Gain Tax</v>
          </cell>
        </row>
        <row r="309">
          <cell r="D309">
            <v>499088.2833333335</v>
          </cell>
          <cell r="E309" t="str">
            <v>NDV</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499088.2833333335</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W309">
            <v>0</v>
          </cell>
          <cell r="AX309">
            <v>0</v>
          </cell>
          <cell r="AY309">
            <v>0</v>
          </cell>
          <cell r="AZ309">
            <v>0</v>
          </cell>
          <cell r="BA309">
            <v>0</v>
          </cell>
          <cell r="BB309">
            <v>499088.2833333335</v>
          </cell>
          <cell r="BC309">
            <v>0</v>
          </cell>
          <cell r="BD309">
            <v>0</v>
          </cell>
          <cell r="BE309">
            <v>0</v>
          </cell>
          <cell r="BF309">
            <v>0</v>
          </cell>
        </row>
        <row r="310">
          <cell r="D310">
            <v>0</v>
          </cell>
          <cell r="E310" t="str">
            <v>VAT on Margin</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W310">
            <v>0</v>
          </cell>
          <cell r="AX310">
            <v>0</v>
          </cell>
          <cell r="AY310">
            <v>0</v>
          </cell>
          <cell r="AZ310">
            <v>0</v>
          </cell>
          <cell r="BA310">
            <v>0</v>
          </cell>
          <cell r="BB310">
            <v>0</v>
          </cell>
          <cell r="BC310">
            <v>0</v>
          </cell>
          <cell r="BD310">
            <v>0</v>
          </cell>
          <cell r="BE310">
            <v>0</v>
          </cell>
          <cell r="BF310">
            <v>0</v>
          </cell>
        </row>
        <row r="311">
          <cell r="D311">
            <v>-22850</v>
          </cell>
          <cell r="E311" t="str">
            <v>Capex</v>
          </cell>
          <cell r="G311">
            <v>0</v>
          </cell>
          <cell r="H311">
            <v>-2282.5</v>
          </cell>
          <cell r="I311">
            <v>-1082.5</v>
          </cell>
          <cell r="J311">
            <v>-1082.5</v>
          </cell>
          <cell r="K311">
            <v>-1082.5</v>
          </cell>
          <cell r="L311">
            <v>-1082.5</v>
          </cell>
          <cell r="M311">
            <v>-1082.5</v>
          </cell>
          <cell r="N311">
            <v>-1082.5</v>
          </cell>
          <cell r="O311">
            <v>-1082.5</v>
          </cell>
          <cell r="P311">
            <v>-1082.5</v>
          </cell>
          <cell r="Q311">
            <v>-1082.5</v>
          </cell>
          <cell r="R311">
            <v>-1082.5</v>
          </cell>
          <cell r="S311">
            <v>-1082.5</v>
          </cell>
          <cell r="T311">
            <v>-1082.5</v>
          </cell>
          <cell r="U311">
            <v>-1082.5</v>
          </cell>
          <cell r="V311">
            <v>-1082.5</v>
          </cell>
          <cell r="W311">
            <v>-1082.5</v>
          </cell>
          <cell r="X311">
            <v>-1082.5</v>
          </cell>
          <cell r="Y311">
            <v>-1082.5</v>
          </cell>
          <cell r="Z311">
            <v>-1082.5</v>
          </cell>
          <cell r="AA311">
            <v>-1082.5</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W311">
            <v>-5530</v>
          </cell>
          <cell r="AX311">
            <v>-4330</v>
          </cell>
          <cell r="AY311">
            <v>-4330</v>
          </cell>
          <cell r="AZ311">
            <v>-4330</v>
          </cell>
          <cell r="BA311">
            <v>-4330</v>
          </cell>
          <cell r="BB311">
            <v>0</v>
          </cell>
          <cell r="BC311">
            <v>0</v>
          </cell>
          <cell r="BD311">
            <v>0</v>
          </cell>
          <cell r="BE311">
            <v>0</v>
          </cell>
          <cell r="BF311">
            <v>0</v>
          </cell>
        </row>
        <row r="312">
          <cell r="D312">
            <v>-364445.78529033315</v>
          </cell>
          <cell r="E312" t="str">
            <v>NAV</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-364445.78529033315</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W312">
            <v>0</v>
          </cell>
          <cell r="AX312">
            <v>0</v>
          </cell>
          <cell r="AY312">
            <v>0</v>
          </cell>
          <cell r="AZ312">
            <v>0</v>
          </cell>
          <cell r="BA312">
            <v>0</v>
          </cell>
          <cell r="BB312">
            <v>-364445.78529033315</v>
          </cell>
          <cell r="BC312">
            <v>0</v>
          </cell>
          <cell r="BD312">
            <v>0</v>
          </cell>
          <cell r="BE312">
            <v>0</v>
          </cell>
          <cell r="BF312">
            <v>0</v>
          </cell>
        </row>
        <row r="314">
          <cell r="D314">
            <v>111792.49804300035</v>
          </cell>
          <cell r="E314" t="str">
            <v>Capital Gain</v>
          </cell>
          <cell r="H314">
            <v>-2282.5</v>
          </cell>
          <cell r="I314">
            <v>-1082.5</v>
          </cell>
          <cell r="J314">
            <v>-1082.5</v>
          </cell>
          <cell r="K314">
            <v>-1082.5</v>
          </cell>
          <cell r="L314">
            <v>-1082.5</v>
          </cell>
          <cell r="M314">
            <v>-1082.5</v>
          </cell>
          <cell r="N314">
            <v>-1082.5</v>
          </cell>
          <cell r="O314">
            <v>-1082.5</v>
          </cell>
          <cell r="P314">
            <v>-1082.5</v>
          </cell>
          <cell r="Q314">
            <v>-1082.5</v>
          </cell>
          <cell r="R314">
            <v>-1082.5</v>
          </cell>
          <cell r="S314">
            <v>-1082.5</v>
          </cell>
          <cell r="T314">
            <v>-1082.5</v>
          </cell>
          <cell r="U314">
            <v>-1082.5</v>
          </cell>
          <cell r="V314">
            <v>-1082.5</v>
          </cell>
          <cell r="W314">
            <v>-1082.5</v>
          </cell>
          <cell r="X314">
            <v>-1082.5</v>
          </cell>
          <cell r="Y314">
            <v>-1082.5</v>
          </cell>
          <cell r="Z314">
            <v>-1082.5</v>
          </cell>
          <cell r="AA314">
            <v>-1082.5</v>
          </cell>
          <cell r="AB314">
            <v>0</v>
          </cell>
          <cell r="AC314">
            <v>134642.49804300035</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W314">
            <v>-5530</v>
          </cell>
          <cell r="AX314">
            <v>-4330</v>
          </cell>
          <cell r="AY314">
            <v>-4330</v>
          </cell>
          <cell r="AZ314">
            <v>-4330</v>
          </cell>
          <cell r="BA314">
            <v>-4330</v>
          </cell>
          <cell r="BB314">
            <v>134642.49804300035</v>
          </cell>
          <cell r="BC314">
            <v>0</v>
          </cell>
          <cell r="BD314">
            <v>0</v>
          </cell>
          <cell r="BE314">
            <v>0</v>
          </cell>
          <cell r="BF314">
            <v>0</v>
          </cell>
        </row>
        <row r="317">
          <cell r="E317" t="str">
            <v>Income Tax</v>
          </cell>
        </row>
        <row r="319">
          <cell r="D319">
            <v>-33336.138537032661</v>
          </cell>
          <cell r="E319" t="str">
            <v>Acquisition Fees</v>
          </cell>
          <cell r="G319">
            <v>-33336.138537032661</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W319">
            <v>0</v>
          </cell>
          <cell r="AX319">
            <v>0</v>
          </cell>
          <cell r="AY319">
            <v>0</v>
          </cell>
          <cell r="AZ319">
            <v>0</v>
          </cell>
          <cell r="BA319">
            <v>0</v>
          </cell>
          <cell r="BB319">
            <v>0</v>
          </cell>
          <cell r="BC319">
            <v>0</v>
          </cell>
          <cell r="BD319">
            <v>0</v>
          </cell>
          <cell r="BE319">
            <v>0</v>
          </cell>
          <cell r="BF319">
            <v>0</v>
          </cell>
        </row>
        <row r="320">
          <cell r="D320">
            <v>168679.87900000007</v>
          </cell>
          <cell r="E320" t="str">
            <v>NOI</v>
          </cell>
          <cell r="G320">
            <v>0</v>
          </cell>
          <cell r="H320">
            <v>7675.3242500000015</v>
          </cell>
          <cell r="I320">
            <v>7675.3242500000015</v>
          </cell>
          <cell r="J320">
            <v>7675.3242500000015</v>
          </cell>
          <cell r="K320">
            <v>7675.3242500000015</v>
          </cell>
          <cell r="L320">
            <v>7675.3242500000015</v>
          </cell>
          <cell r="M320">
            <v>7675.3242500000015</v>
          </cell>
          <cell r="N320">
            <v>7675.3242500000015</v>
          </cell>
          <cell r="O320">
            <v>7675.3242500000015</v>
          </cell>
          <cell r="P320">
            <v>7675.3242500000015</v>
          </cell>
          <cell r="Q320">
            <v>7675.3242500000015</v>
          </cell>
          <cell r="R320">
            <v>7675.3242500000015</v>
          </cell>
          <cell r="S320">
            <v>7675.3242500000015</v>
          </cell>
          <cell r="T320">
            <v>7675.3242500000015</v>
          </cell>
          <cell r="U320">
            <v>7675.3242500000015</v>
          </cell>
          <cell r="V320">
            <v>7675.3242500000015</v>
          </cell>
          <cell r="W320">
            <v>7675.3242500000015</v>
          </cell>
          <cell r="X320">
            <v>7675.3242500000015</v>
          </cell>
          <cell r="Y320">
            <v>7675.3242500000015</v>
          </cell>
          <cell r="Z320">
            <v>7675.3242500000015</v>
          </cell>
          <cell r="AA320">
            <v>7498.0697500000024</v>
          </cell>
          <cell r="AB320">
            <v>7675.3242500000015</v>
          </cell>
          <cell r="AC320">
            <v>7675.3242500000015</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W320">
            <v>30701.297000000006</v>
          </cell>
          <cell r="AX320">
            <v>30701.297000000006</v>
          </cell>
          <cell r="AY320">
            <v>30701.297000000006</v>
          </cell>
          <cell r="AZ320">
            <v>30701.297000000006</v>
          </cell>
          <cell r="BA320">
            <v>30524.042500000007</v>
          </cell>
          <cell r="BB320">
            <v>15350.648500000003</v>
          </cell>
          <cell r="BC320">
            <v>0</v>
          </cell>
          <cell r="BD320">
            <v>0</v>
          </cell>
          <cell r="BE320">
            <v>0</v>
          </cell>
          <cell r="BF320">
            <v>0</v>
          </cell>
        </row>
        <row r="321">
          <cell r="D321">
            <v>-32450.632649801544</v>
          </cell>
          <cell r="E321" t="str">
            <v>Management Fees &amp; Tis</v>
          </cell>
          <cell r="G321">
            <v>0</v>
          </cell>
          <cell r="H321">
            <v>-1661.0207045956854</v>
          </cell>
          <cell r="I321">
            <v>-977.68485717631086</v>
          </cell>
          <cell r="J321">
            <v>-977.68485717631086</v>
          </cell>
          <cell r="K321">
            <v>-977.68485717631086</v>
          </cell>
          <cell r="L321">
            <v>-977.68485717631086</v>
          </cell>
          <cell r="M321">
            <v>-977.68485717631086</v>
          </cell>
          <cell r="N321">
            <v>-977.68485717631086</v>
          </cell>
          <cell r="O321">
            <v>-977.68485717631086</v>
          </cell>
          <cell r="P321">
            <v>-977.68485717631086</v>
          </cell>
          <cell r="Q321">
            <v>-977.68485717631086</v>
          </cell>
          <cell r="R321">
            <v>-977.68485717631086</v>
          </cell>
          <cell r="S321">
            <v>-977.68485717631086</v>
          </cell>
          <cell r="T321">
            <v>-977.68485717631086</v>
          </cell>
          <cell r="U321">
            <v>-977.68485717631086</v>
          </cell>
          <cell r="V321">
            <v>-977.68485717631086</v>
          </cell>
          <cell r="W321">
            <v>-977.68485717631086</v>
          </cell>
          <cell r="X321">
            <v>-977.68485717631086</v>
          </cell>
          <cell r="Y321">
            <v>-977.68485717631086</v>
          </cell>
          <cell r="Z321">
            <v>-977.68485717631086</v>
          </cell>
          <cell r="AA321">
            <v>-974.1397671763109</v>
          </cell>
          <cell r="AB321">
            <v>-977.68485717631086</v>
          </cell>
          <cell r="AC321">
            <v>-11239.459891679639</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W321">
            <v>-4594.0752761246176</v>
          </cell>
          <cell r="AX321">
            <v>-3910.7394287052434</v>
          </cell>
          <cell r="AY321">
            <v>-3910.7394287052434</v>
          </cell>
          <cell r="AZ321">
            <v>-3910.7394287052434</v>
          </cell>
          <cell r="BA321">
            <v>-3907.1943387052434</v>
          </cell>
          <cell r="BB321">
            <v>-12217.14474885595</v>
          </cell>
          <cell r="BC321">
            <v>0</v>
          </cell>
          <cell r="BD321">
            <v>0</v>
          </cell>
          <cell r="BE321">
            <v>0</v>
          </cell>
          <cell r="BF321">
            <v>0</v>
          </cell>
        </row>
        <row r="322">
          <cell r="D322">
            <v>-12726.751225000004</v>
          </cell>
          <cell r="E322" t="str">
            <v>Sale Fees</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-12726.751225000004</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W322">
            <v>0</v>
          </cell>
          <cell r="AX322">
            <v>0</v>
          </cell>
          <cell r="AY322">
            <v>0</v>
          </cell>
          <cell r="AZ322">
            <v>0</v>
          </cell>
          <cell r="BA322">
            <v>0</v>
          </cell>
          <cell r="BB322">
            <v>-12726.751225000004</v>
          </cell>
          <cell r="BC322">
            <v>0</v>
          </cell>
          <cell r="BD322">
            <v>0</v>
          </cell>
          <cell r="BE322">
            <v>0</v>
          </cell>
          <cell r="BF322">
            <v>0</v>
          </cell>
        </row>
        <row r="323">
          <cell r="D323">
            <v>0</v>
          </cell>
          <cell r="E323" t="str">
            <v>Depreciation</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W323">
            <v>0</v>
          </cell>
          <cell r="AX323">
            <v>0</v>
          </cell>
          <cell r="AY323">
            <v>0</v>
          </cell>
          <cell r="AZ323">
            <v>0</v>
          </cell>
          <cell r="BA323">
            <v>0</v>
          </cell>
          <cell r="BB323">
            <v>0</v>
          </cell>
          <cell r="BC323">
            <v>0</v>
          </cell>
          <cell r="BD323">
            <v>0</v>
          </cell>
          <cell r="BE323">
            <v>0</v>
          </cell>
          <cell r="BF323">
            <v>0</v>
          </cell>
        </row>
        <row r="324">
          <cell r="D324">
            <v>-53846.86477664674</v>
          </cell>
          <cell r="E324" t="str">
            <v>Interests &amp; Financing Fees</v>
          </cell>
          <cell r="G324">
            <v>-2733.3433896774986</v>
          </cell>
          <cell r="H324">
            <v>-2323.3418812258737</v>
          </cell>
          <cell r="I324">
            <v>-2323.3418812258737</v>
          </cell>
          <cell r="J324">
            <v>-2323.3418812258737</v>
          </cell>
          <cell r="K324">
            <v>-2323.3418812258737</v>
          </cell>
          <cell r="L324">
            <v>-2323.3418812258737</v>
          </cell>
          <cell r="M324">
            <v>-2323.3418812258737</v>
          </cell>
          <cell r="N324">
            <v>-2323.3418812258737</v>
          </cell>
          <cell r="O324">
            <v>-2323.3418812258737</v>
          </cell>
          <cell r="P324">
            <v>-2323.3418812258737</v>
          </cell>
          <cell r="Q324">
            <v>-2323.3418812258737</v>
          </cell>
          <cell r="R324">
            <v>-2323.3418812258737</v>
          </cell>
          <cell r="S324">
            <v>-2323.3418812258737</v>
          </cell>
          <cell r="T324">
            <v>-2323.3418812258737</v>
          </cell>
          <cell r="U324">
            <v>-2323.3418812258737</v>
          </cell>
          <cell r="V324">
            <v>-2323.3418812258737</v>
          </cell>
          <cell r="W324">
            <v>-2323.3418812258737</v>
          </cell>
          <cell r="X324">
            <v>-2323.3418812258737</v>
          </cell>
          <cell r="Y324">
            <v>-2323.3418812258737</v>
          </cell>
          <cell r="Z324">
            <v>-2323.3418812258737</v>
          </cell>
          <cell r="AA324">
            <v>-2323.3418812258737</v>
          </cell>
          <cell r="AB324">
            <v>-2323.3418812258737</v>
          </cell>
          <cell r="AC324">
            <v>-2323.3418812258737</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W324">
            <v>-9293.367524903495</v>
          </cell>
          <cell r="AX324">
            <v>-9293.367524903495</v>
          </cell>
          <cell r="AY324">
            <v>-9293.367524903495</v>
          </cell>
          <cell r="AZ324">
            <v>-9293.367524903495</v>
          </cell>
          <cell r="BA324">
            <v>-9293.367524903495</v>
          </cell>
          <cell r="BB324">
            <v>-4646.6837624517475</v>
          </cell>
          <cell r="BC324">
            <v>0</v>
          </cell>
          <cell r="BD324">
            <v>0</v>
          </cell>
          <cell r="BE324">
            <v>0</v>
          </cell>
          <cell r="BF324">
            <v>0</v>
          </cell>
        </row>
        <row r="326">
          <cell r="D326">
            <v>36319.491811519125</v>
          </cell>
          <cell r="E326" t="str">
            <v>Income</v>
          </cell>
          <cell r="G326">
            <v>-36069.481926710156</v>
          </cell>
          <cell r="H326">
            <v>3690.9616641784428</v>
          </cell>
          <cell r="I326">
            <v>4374.297511597817</v>
          </cell>
          <cell r="J326">
            <v>4374.297511597817</v>
          </cell>
          <cell r="K326">
            <v>4374.297511597817</v>
          </cell>
          <cell r="L326">
            <v>4374.297511597817</v>
          </cell>
          <cell r="M326">
            <v>4374.297511597817</v>
          </cell>
          <cell r="N326">
            <v>4374.297511597817</v>
          </cell>
          <cell r="O326">
            <v>4374.297511597817</v>
          </cell>
          <cell r="P326">
            <v>4374.297511597817</v>
          </cell>
          <cell r="Q326">
            <v>4374.297511597817</v>
          </cell>
          <cell r="R326">
            <v>4374.297511597817</v>
          </cell>
          <cell r="S326">
            <v>4374.297511597817</v>
          </cell>
          <cell r="T326">
            <v>4374.297511597817</v>
          </cell>
          <cell r="U326">
            <v>4374.297511597817</v>
          </cell>
          <cell r="V326">
            <v>4374.297511597817</v>
          </cell>
          <cell r="W326">
            <v>4374.297511597817</v>
          </cell>
          <cell r="X326">
            <v>4374.297511597817</v>
          </cell>
          <cell r="Y326">
            <v>4374.297511597817</v>
          </cell>
          <cell r="Z326">
            <v>4374.297511597817</v>
          </cell>
          <cell r="AA326">
            <v>4200.5881015978175</v>
          </cell>
          <cell r="AB326">
            <v>4374.297511597817</v>
          </cell>
          <cell r="AC326">
            <v>-18614.228747905516</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W326">
            <v>16813.854198971894</v>
          </cell>
          <cell r="AX326">
            <v>17497.190046391268</v>
          </cell>
          <cell r="AY326">
            <v>17497.190046391268</v>
          </cell>
          <cell r="AZ326">
            <v>17497.190046391268</v>
          </cell>
          <cell r="BA326">
            <v>17323.480636391268</v>
          </cell>
          <cell r="BB326">
            <v>-14239.931236307699</v>
          </cell>
          <cell r="BC326">
            <v>0</v>
          </cell>
          <cell r="BD326">
            <v>0</v>
          </cell>
          <cell r="BE326">
            <v>0</v>
          </cell>
          <cell r="BF326">
            <v>0</v>
          </cell>
        </row>
        <row r="329">
          <cell r="D329">
            <v>-22358.499608600072</v>
          </cell>
          <cell r="E329" t="str">
            <v>Capital Gain Tax</v>
          </cell>
          <cell r="G329">
            <v>0</v>
          </cell>
          <cell r="H329">
            <v>456.5</v>
          </cell>
          <cell r="I329">
            <v>216.5</v>
          </cell>
          <cell r="J329">
            <v>216.5</v>
          </cell>
          <cell r="K329">
            <v>216.5</v>
          </cell>
          <cell r="L329">
            <v>216.5</v>
          </cell>
          <cell r="M329">
            <v>216.5</v>
          </cell>
          <cell r="N329">
            <v>216.5</v>
          </cell>
          <cell r="O329">
            <v>216.5</v>
          </cell>
          <cell r="P329">
            <v>216.5</v>
          </cell>
          <cell r="Q329">
            <v>216.5</v>
          </cell>
          <cell r="R329">
            <v>216.5</v>
          </cell>
          <cell r="S329">
            <v>216.5</v>
          </cell>
          <cell r="T329">
            <v>216.5</v>
          </cell>
          <cell r="U329">
            <v>216.5</v>
          </cell>
          <cell r="V329">
            <v>216.5</v>
          </cell>
          <cell r="W329">
            <v>216.5</v>
          </cell>
          <cell r="X329">
            <v>216.5</v>
          </cell>
          <cell r="Y329">
            <v>216.5</v>
          </cell>
          <cell r="Z329">
            <v>216.5</v>
          </cell>
          <cell r="AA329">
            <v>216.5</v>
          </cell>
          <cell r="AB329">
            <v>0</v>
          </cell>
          <cell r="AC329">
            <v>-26928.499608600072</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W329">
            <v>1106</v>
          </cell>
          <cell r="AX329">
            <v>866</v>
          </cell>
          <cell r="AY329">
            <v>866</v>
          </cell>
          <cell r="AZ329">
            <v>866</v>
          </cell>
          <cell r="BA329">
            <v>866</v>
          </cell>
          <cell r="BB329">
            <v>-26928.499608600072</v>
          </cell>
          <cell r="BC329">
            <v>0</v>
          </cell>
          <cell r="BD329">
            <v>0</v>
          </cell>
          <cell r="BE329">
            <v>0</v>
          </cell>
          <cell r="BF329">
            <v>0</v>
          </cell>
        </row>
        <row r="330">
          <cell r="D330">
            <v>-7263.8983623038202</v>
          </cell>
          <cell r="E330" t="str">
            <v>Income Tax</v>
          </cell>
          <cell r="G330">
            <v>7213.8963853420319</v>
          </cell>
          <cell r="H330">
            <v>-738.1923328356886</v>
          </cell>
          <cell r="I330">
            <v>-874.85950231956349</v>
          </cell>
          <cell r="J330">
            <v>-874.85950231956349</v>
          </cell>
          <cell r="K330">
            <v>-874.85950231956349</v>
          </cell>
          <cell r="L330">
            <v>-874.85950231956349</v>
          </cell>
          <cell r="M330">
            <v>-874.85950231956349</v>
          </cell>
          <cell r="N330">
            <v>-874.85950231956349</v>
          </cell>
          <cell r="O330">
            <v>-874.85950231956349</v>
          </cell>
          <cell r="P330">
            <v>-874.85950231956349</v>
          </cell>
          <cell r="Q330">
            <v>-874.85950231956349</v>
          </cell>
          <cell r="R330">
            <v>-874.85950231956349</v>
          </cell>
          <cell r="S330">
            <v>-874.85950231956349</v>
          </cell>
          <cell r="T330">
            <v>-874.85950231956349</v>
          </cell>
          <cell r="U330">
            <v>-874.85950231956349</v>
          </cell>
          <cell r="V330">
            <v>-874.85950231956349</v>
          </cell>
          <cell r="W330">
            <v>-874.85950231956349</v>
          </cell>
          <cell r="X330">
            <v>-874.85950231956349</v>
          </cell>
          <cell r="Y330">
            <v>-874.85950231956349</v>
          </cell>
          <cell r="Z330">
            <v>-874.85950231956349</v>
          </cell>
          <cell r="AA330">
            <v>-840.11762031956357</v>
          </cell>
          <cell r="AB330">
            <v>-874.85950231956349</v>
          </cell>
          <cell r="AC330">
            <v>3722.8457495811035</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W330">
            <v>-3362.7708397943793</v>
          </cell>
          <cell r="AX330">
            <v>-3499.438009278254</v>
          </cell>
          <cell r="AY330">
            <v>-3499.438009278254</v>
          </cell>
          <cell r="AZ330">
            <v>-3499.438009278254</v>
          </cell>
          <cell r="BA330">
            <v>-3464.6961272782542</v>
          </cell>
          <cell r="BB330">
            <v>2847.98624726154</v>
          </cell>
          <cell r="BC330">
            <v>0</v>
          </cell>
          <cell r="BD330">
            <v>0</v>
          </cell>
          <cell r="BE330">
            <v>0</v>
          </cell>
          <cell r="BF330">
            <v>0</v>
          </cell>
        </row>
        <row r="331">
          <cell r="D331">
            <v>-29622.39797090389</v>
          </cell>
          <cell r="E331" t="str">
            <v>Total Tax</v>
          </cell>
          <cell r="G331">
            <v>7213.8963853420319</v>
          </cell>
          <cell r="H331">
            <v>-281.6923328356886</v>
          </cell>
          <cell r="I331">
            <v>-658.35950231956349</v>
          </cell>
          <cell r="J331">
            <v>-658.35950231956349</v>
          </cell>
          <cell r="K331">
            <v>-658.35950231956349</v>
          </cell>
          <cell r="L331">
            <v>-658.35950231956349</v>
          </cell>
          <cell r="M331">
            <v>-658.35950231956349</v>
          </cell>
          <cell r="N331">
            <v>-658.35950231956349</v>
          </cell>
          <cell r="O331">
            <v>-658.35950231956349</v>
          </cell>
          <cell r="P331">
            <v>-658.35950231956349</v>
          </cell>
          <cell r="Q331">
            <v>-658.35950231956349</v>
          </cell>
          <cell r="R331">
            <v>-658.35950231956349</v>
          </cell>
          <cell r="S331">
            <v>-658.35950231956349</v>
          </cell>
          <cell r="T331">
            <v>-658.35950231956349</v>
          </cell>
          <cell r="U331">
            <v>-658.35950231956349</v>
          </cell>
          <cell r="V331">
            <v>-658.35950231956349</v>
          </cell>
          <cell r="W331">
            <v>-658.35950231956349</v>
          </cell>
          <cell r="X331">
            <v>-658.35950231956349</v>
          </cell>
          <cell r="Y331">
            <v>-658.35950231956349</v>
          </cell>
          <cell r="Z331">
            <v>-658.35950231956349</v>
          </cell>
          <cell r="AA331">
            <v>-623.61762031956357</v>
          </cell>
          <cell r="AB331">
            <v>-874.85950231956349</v>
          </cell>
          <cell r="AC331">
            <v>-23205.653859018967</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W331">
            <v>-2256.7708397943788</v>
          </cell>
          <cell r="AX331">
            <v>-2633.438009278254</v>
          </cell>
          <cell r="AY331">
            <v>-2633.438009278254</v>
          </cell>
          <cell r="AZ331">
            <v>-2633.438009278254</v>
          </cell>
          <cell r="BA331">
            <v>-2598.6961272782542</v>
          </cell>
          <cell r="BB331">
            <v>-24080.51336133853</v>
          </cell>
          <cell r="BC331">
            <v>0</v>
          </cell>
          <cell r="BD331">
            <v>0</v>
          </cell>
          <cell r="BE331">
            <v>0</v>
          </cell>
          <cell r="BF331">
            <v>0</v>
          </cell>
        </row>
        <row r="332">
          <cell r="D332">
            <v>-29622.39797090389</v>
          </cell>
          <cell r="E332" t="str">
            <v>Annual Tax</v>
          </cell>
          <cell r="G332">
            <v>0</v>
          </cell>
          <cell r="H332">
            <v>0</v>
          </cell>
          <cell r="I332">
            <v>0</v>
          </cell>
          <cell r="J332">
            <v>0</v>
          </cell>
          <cell r="K332">
            <v>4957.125545547653</v>
          </cell>
          <cell r="L332">
            <v>0</v>
          </cell>
          <cell r="M332">
            <v>0</v>
          </cell>
          <cell r="N332">
            <v>0</v>
          </cell>
          <cell r="O332">
            <v>-2633.438009278254</v>
          </cell>
          <cell r="P332">
            <v>0</v>
          </cell>
          <cell r="Q332">
            <v>0</v>
          </cell>
          <cell r="R332">
            <v>0</v>
          </cell>
          <cell r="S332">
            <v>-2633.438009278254</v>
          </cell>
          <cell r="T332">
            <v>0</v>
          </cell>
          <cell r="U332">
            <v>0</v>
          </cell>
          <cell r="V332">
            <v>0</v>
          </cell>
          <cell r="W332">
            <v>-2633.438009278254</v>
          </cell>
          <cell r="X332">
            <v>0</v>
          </cell>
          <cell r="Y332">
            <v>0</v>
          </cell>
          <cell r="Z332">
            <v>0</v>
          </cell>
          <cell r="AA332">
            <v>-2598.6961272782542</v>
          </cell>
          <cell r="AB332">
            <v>0</v>
          </cell>
          <cell r="AC332">
            <v>0</v>
          </cell>
          <cell r="AD332">
            <v>0</v>
          </cell>
          <cell r="AE332">
            <v>-24080.51336133853</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row>
        <row r="333">
          <cell r="D333">
            <v>-499.14564363568934</v>
          </cell>
          <cell r="E333" t="str">
            <v>Tax forward</v>
          </cell>
          <cell r="G333">
            <v>0</v>
          </cell>
          <cell r="H333">
            <v>0</v>
          </cell>
          <cell r="I333">
            <v>0</v>
          </cell>
          <cell r="J333">
            <v>0</v>
          </cell>
          <cell r="K333">
            <v>4957.125545547653</v>
          </cell>
          <cell r="L333">
            <v>4957.125545547653</v>
          </cell>
          <cell r="M333">
            <v>4957.125545547653</v>
          </cell>
          <cell r="N333">
            <v>4957.125545547653</v>
          </cell>
          <cell r="O333">
            <v>2323.6875362693991</v>
          </cell>
          <cell r="P333">
            <v>2323.6875362693991</v>
          </cell>
          <cell r="Q333">
            <v>2323.6875362693991</v>
          </cell>
          <cell r="R333">
            <v>2323.6875362693991</v>
          </cell>
          <cell r="S333">
            <v>-309.7504730088549</v>
          </cell>
          <cell r="T333">
            <v>0</v>
          </cell>
          <cell r="U333">
            <v>0</v>
          </cell>
          <cell r="V333">
            <v>0</v>
          </cell>
          <cell r="W333">
            <v>-2633.438009278254</v>
          </cell>
          <cell r="X333">
            <v>0</v>
          </cell>
          <cell r="Y333">
            <v>0</v>
          </cell>
          <cell r="Z333">
            <v>0</v>
          </cell>
          <cell r="AA333">
            <v>-2598.6961272782542</v>
          </cell>
          <cell r="AB333">
            <v>0</v>
          </cell>
          <cell r="AC333">
            <v>0</v>
          </cell>
          <cell r="AD333">
            <v>0</v>
          </cell>
          <cell r="AE333">
            <v>-24080.51336133853</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row>
        <row r="335">
          <cell r="D335">
            <v>-29622.39797090389</v>
          </cell>
          <cell r="E335" t="str">
            <v>Tax Paid</v>
          </cell>
          <cell r="G335">
            <v>0</v>
          </cell>
          <cell r="H335">
            <v>0</v>
          </cell>
          <cell r="I335">
            <v>0</v>
          </cell>
          <cell r="J335">
            <v>0</v>
          </cell>
          <cell r="K335">
            <v>0</v>
          </cell>
          <cell r="L335">
            <v>0</v>
          </cell>
          <cell r="M335">
            <v>0</v>
          </cell>
          <cell r="N335">
            <v>0</v>
          </cell>
          <cell r="O335">
            <v>0</v>
          </cell>
          <cell r="P335">
            <v>0</v>
          </cell>
          <cell r="Q335">
            <v>0</v>
          </cell>
          <cell r="R335">
            <v>0</v>
          </cell>
          <cell r="S335">
            <v>-309.7504730088549</v>
          </cell>
          <cell r="T335">
            <v>0</v>
          </cell>
          <cell r="U335">
            <v>0</v>
          </cell>
          <cell r="V335">
            <v>0</v>
          </cell>
          <cell r="W335">
            <v>-2633.438009278254</v>
          </cell>
          <cell r="X335">
            <v>0</v>
          </cell>
          <cell r="Y335">
            <v>0</v>
          </cell>
          <cell r="Z335">
            <v>0</v>
          </cell>
          <cell r="AA335">
            <v>-2598.6961272782542</v>
          </cell>
          <cell r="AB335">
            <v>0</v>
          </cell>
          <cell r="AC335">
            <v>0</v>
          </cell>
          <cell r="AD335">
            <v>0</v>
          </cell>
          <cell r="AE335">
            <v>-24080.51336133853</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W335">
            <v>0</v>
          </cell>
          <cell r="AX335">
            <v>0</v>
          </cell>
          <cell r="AY335">
            <v>-309.7504730088549</v>
          </cell>
          <cell r="AZ335">
            <v>-2633.438009278254</v>
          </cell>
          <cell r="BA335">
            <v>-2598.6961272782542</v>
          </cell>
          <cell r="BB335">
            <v>-24080.51336133853</v>
          </cell>
          <cell r="BC335">
            <v>0</v>
          </cell>
          <cell r="BD335">
            <v>0</v>
          </cell>
          <cell r="BE335">
            <v>0</v>
          </cell>
          <cell r="BF335">
            <v>0</v>
          </cell>
        </row>
        <row r="338">
          <cell r="D338">
            <v>115994.15046694904</v>
          </cell>
          <cell r="E338" t="str">
            <v>Cash Flows after Tax</v>
          </cell>
          <cell r="G338">
            <v>-134680.32728710631</v>
          </cell>
          <cell r="H338">
            <v>1408.4616641784405</v>
          </cell>
          <cell r="I338">
            <v>10791.196549410708</v>
          </cell>
          <cell r="J338">
            <v>3291.7975115978147</v>
          </cell>
          <cell r="K338">
            <v>3291.7975115978147</v>
          </cell>
          <cell r="L338">
            <v>3291.7975115978147</v>
          </cell>
          <cell r="M338">
            <v>3291.7975115978147</v>
          </cell>
          <cell r="N338">
            <v>3291.7975115978147</v>
          </cell>
          <cell r="O338">
            <v>3291.7975115978147</v>
          </cell>
          <cell r="P338">
            <v>3291.7975115978147</v>
          </cell>
          <cell r="Q338">
            <v>3291.7975115978147</v>
          </cell>
          <cell r="R338">
            <v>3291.7975115978147</v>
          </cell>
          <cell r="S338">
            <v>2982.0470385889598</v>
          </cell>
          <cell r="T338">
            <v>3291.7975115978147</v>
          </cell>
          <cell r="U338">
            <v>3291.7975115978147</v>
          </cell>
          <cell r="V338">
            <v>3291.7975115978147</v>
          </cell>
          <cell r="W338">
            <v>658.35950231956076</v>
          </cell>
          <cell r="X338">
            <v>3291.7975115978147</v>
          </cell>
          <cell r="Y338">
            <v>3291.7975115978147</v>
          </cell>
          <cell r="Z338">
            <v>3291.7975115978147</v>
          </cell>
          <cell r="AA338">
            <v>519.39197431956381</v>
          </cell>
          <cell r="AB338">
            <v>4374.2975115978152</v>
          </cell>
          <cell r="AC338">
            <v>204644.27420101152</v>
          </cell>
          <cell r="AD338">
            <v>0</v>
          </cell>
          <cell r="AE338">
            <v>-24080.51336133853</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W338">
            <v>18783.253236784778</v>
          </cell>
          <cell r="AX338">
            <v>13167.190046391259</v>
          </cell>
          <cell r="AY338">
            <v>12857.439573382404</v>
          </cell>
          <cell r="AZ338">
            <v>10533.752037113005</v>
          </cell>
          <cell r="BA338">
            <v>10394.784509113008</v>
          </cell>
          <cell r="BB338">
            <v>184938.0583512708</v>
          </cell>
          <cell r="BC338">
            <v>0</v>
          </cell>
          <cell r="BD338">
            <v>0</v>
          </cell>
          <cell r="BE338">
            <v>0</v>
          </cell>
          <cell r="BF338">
            <v>0</v>
          </cell>
        </row>
        <row r="340">
          <cell r="D340" t="str">
            <v>IRR</v>
          </cell>
          <cell r="E340">
            <v>0.15105864887717102</v>
          </cell>
        </row>
        <row r="349">
          <cell r="E349" t="str">
            <v>Fund Management Fees</v>
          </cell>
        </row>
        <row r="351">
          <cell r="A351" t="str">
            <v>(% Equities)</v>
          </cell>
          <cell r="B351">
            <v>3.1333455189813786E-2</v>
          </cell>
          <cell r="D351">
            <v>-23218.167726893593</v>
          </cell>
          <cell r="E351" t="str">
            <v>Fund Management Fees</v>
          </cell>
          <cell r="G351">
            <v>0</v>
          </cell>
          <cell r="H351">
            <v>-1055.3712603133449</v>
          </cell>
          <cell r="I351">
            <v>-1055.3712603133449</v>
          </cell>
          <cell r="J351">
            <v>-1055.3712603133449</v>
          </cell>
          <cell r="K351">
            <v>-1055.3712603133449</v>
          </cell>
          <cell r="L351">
            <v>-1055.3712603133449</v>
          </cell>
          <cell r="M351">
            <v>-1055.3712603133449</v>
          </cell>
          <cell r="N351">
            <v>-1055.3712603133449</v>
          </cell>
          <cell r="O351">
            <v>-1055.3712603133449</v>
          </cell>
          <cell r="P351">
            <v>-1055.3712603133449</v>
          </cell>
          <cell r="Q351">
            <v>-1055.3712603133449</v>
          </cell>
          <cell r="R351">
            <v>-1055.3712603133449</v>
          </cell>
          <cell r="S351">
            <v>-1055.3712603133449</v>
          </cell>
          <cell r="T351">
            <v>-1055.3712603133449</v>
          </cell>
          <cell r="U351">
            <v>-1055.3712603133449</v>
          </cell>
          <cell r="V351">
            <v>-1055.3712603133449</v>
          </cell>
          <cell r="W351">
            <v>-1055.3712603133449</v>
          </cell>
          <cell r="X351">
            <v>-1055.3712603133449</v>
          </cell>
          <cell r="Y351">
            <v>-1055.3712603133449</v>
          </cell>
          <cell r="Z351">
            <v>-1055.3712603133449</v>
          </cell>
          <cell r="AA351">
            <v>-1055.3712603133449</v>
          </cell>
          <cell r="AB351">
            <v>-1055.3712603133449</v>
          </cell>
          <cell r="AC351">
            <v>-1055.3712603133449</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W351">
            <v>-4221.4850412533797</v>
          </cell>
          <cell r="AX351">
            <v>-4221.4850412533797</v>
          </cell>
          <cell r="AY351">
            <v>-4221.4850412533797</v>
          </cell>
          <cell r="AZ351">
            <v>-4221.4850412533797</v>
          </cell>
          <cell r="BA351">
            <v>-4221.4850412533797</v>
          </cell>
          <cell r="BB351">
            <v>-2110.7425206266898</v>
          </cell>
          <cell r="BC351">
            <v>0</v>
          </cell>
          <cell r="BD351">
            <v>0</v>
          </cell>
          <cell r="BE351">
            <v>0</v>
          </cell>
          <cell r="BF351">
            <v>0</v>
          </cell>
        </row>
        <row r="353">
          <cell r="D353">
            <v>92775.982740055406</v>
          </cell>
          <cell r="E353" t="str">
            <v>Cash Flows after FM Fees</v>
          </cell>
          <cell r="G353">
            <v>-134680.32728710631</v>
          </cell>
          <cell r="H353">
            <v>353.0904038650956</v>
          </cell>
          <cell r="I353">
            <v>9735.8252890973636</v>
          </cell>
          <cell r="J353">
            <v>2236.4262512844698</v>
          </cell>
          <cell r="K353">
            <v>2236.4262512844698</v>
          </cell>
          <cell r="L353">
            <v>2236.4262512844698</v>
          </cell>
          <cell r="M353">
            <v>2236.4262512844698</v>
          </cell>
          <cell r="N353">
            <v>2236.4262512844698</v>
          </cell>
          <cell r="O353">
            <v>2236.4262512844698</v>
          </cell>
          <cell r="P353">
            <v>2236.4262512844698</v>
          </cell>
          <cell r="Q353">
            <v>2236.4262512844698</v>
          </cell>
          <cell r="R353">
            <v>2236.4262512844698</v>
          </cell>
          <cell r="S353">
            <v>1926.6757782756149</v>
          </cell>
          <cell r="T353">
            <v>2236.4262512844698</v>
          </cell>
          <cell r="U353">
            <v>2236.4262512844698</v>
          </cell>
          <cell r="V353">
            <v>2236.4262512844698</v>
          </cell>
          <cell r="W353">
            <v>-397.01175799378416</v>
          </cell>
          <cell r="X353">
            <v>2236.4262512844698</v>
          </cell>
          <cell r="Y353">
            <v>2236.4262512844698</v>
          </cell>
          <cell r="Z353">
            <v>2236.4262512844698</v>
          </cell>
          <cell r="AA353">
            <v>-535.9792859937811</v>
          </cell>
          <cell r="AB353">
            <v>3318.9262512844703</v>
          </cell>
          <cell r="AC353">
            <v>203588.90294069817</v>
          </cell>
          <cell r="AD353">
            <v>0</v>
          </cell>
          <cell r="AE353">
            <v>-24080.51336133853</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W353">
            <v>14561.768195531396</v>
          </cell>
          <cell r="AX353">
            <v>8945.7050051378792</v>
          </cell>
          <cell r="AY353">
            <v>8635.9545321290243</v>
          </cell>
          <cell r="AZ353">
            <v>6312.2669958596252</v>
          </cell>
          <cell r="BA353">
            <v>6173.2994678596278</v>
          </cell>
          <cell r="BB353">
            <v>182827.3158306441</v>
          </cell>
          <cell r="BC353">
            <v>0</v>
          </cell>
          <cell r="BD353">
            <v>0</v>
          </cell>
          <cell r="BE353">
            <v>0</v>
          </cell>
          <cell r="BF353">
            <v>0</v>
          </cell>
        </row>
        <row r="355">
          <cell r="D355" t="str">
            <v>IRR</v>
          </cell>
          <cell r="E355">
            <v>0.11918871742068715</v>
          </cell>
        </row>
        <row r="357">
          <cell r="D357">
            <v>-134680.32728710631</v>
          </cell>
          <cell r="E357" t="str">
            <v>Cumulated Equities</v>
          </cell>
          <cell r="G357">
            <v>-134680.32728710631</v>
          </cell>
          <cell r="H357">
            <v>-134327.23688324122</v>
          </cell>
          <cell r="I357">
            <v>-124591.41159414385</v>
          </cell>
          <cell r="J357">
            <v>-122354.98534285938</v>
          </cell>
          <cell r="K357">
            <v>-120118.55909157491</v>
          </cell>
          <cell r="L357">
            <v>-117882.13284029043</v>
          </cell>
          <cell r="M357">
            <v>-115645.70658900596</v>
          </cell>
          <cell r="N357">
            <v>-113409.28033772149</v>
          </cell>
          <cell r="O357">
            <v>-111172.85408643702</v>
          </cell>
          <cell r="P357">
            <v>-108936.42783515254</v>
          </cell>
          <cell r="Q357">
            <v>-106700.00158386807</v>
          </cell>
          <cell r="R357">
            <v>-104463.5753325836</v>
          </cell>
          <cell r="S357">
            <v>-102536.89955430798</v>
          </cell>
          <cell r="T357">
            <v>-100300.47330302351</v>
          </cell>
          <cell r="U357">
            <v>-98064.047051739035</v>
          </cell>
          <cell r="V357">
            <v>-95827.620800454562</v>
          </cell>
          <cell r="W357">
            <v>-96224.632558448342</v>
          </cell>
          <cell r="X357">
            <v>-93988.206307163869</v>
          </cell>
          <cell r="Y357">
            <v>-91751.780055879397</v>
          </cell>
          <cell r="Z357">
            <v>-89515.353804594924</v>
          </cell>
          <cell r="AA357">
            <v>-90051.333090588712</v>
          </cell>
          <cell r="AB357">
            <v>-86732.40683930424</v>
          </cell>
          <cell r="AC357">
            <v>116856.49610139393</v>
          </cell>
          <cell r="AD357">
            <v>116856.49610139393</v>
          </cell>
          <cell r="AE357">
            <v>92775.982740055406</v>
          </cell>
          <cell r="AF357">
            <v>92775.982740055406</v>
          </cell>
          <cell r="AG357">
            <v>92775.982740055406</v>
          </cell>
          <cell r="AH357">
            <v>92775.982740055406</v>
          </cell>
          <cell r="AI357">
            <v>92775.982740055406</v>
          </cell>
          <cell r="AJ357">
            <v>92775.982740055406</v>
          </cell>
          <cell r="AK357">
            <v>92775.982740055406</v>
          </cell>
          <cell r="AL357">
            <v>92775.982740055406</v>
          </cell>
          <cell r="AM357">
            <v>92775.982740055406</v>
          </cell>
          <cell r="AN357">
            <v>92775.982740055406</v>
          </cell>
          <cell r="AO357">
            <v>92775.982740055406</v>
          </cell>
          <cell r="AP357">
            <v>92775.982740055406</v>
          </cell>
          <cell r="AQ357">
            <v>92775.982740055406</v>
          </cell>
          <cell r="AR357">
            <v>92775.982740055406</v>
          </cell>
          <cell r="AS357">
            <v>92775.982740055406</v>
          </cell>
          <cell r="AT357">
            <v>92775.982740055406</v>
          </cell>
          <cell r="AU357">
            <v>92775.982740055406</v>
          </cell>
          <cell r="AW357">
            <v>-134327.23688324122</v>
          </cell>
          <cell r="AX357">
            <v>-117882.13284029043</v>
          </cell>
          <cell r="AY357">
            <v>-108936.42783515254</v>
          </cell>
          <cell r="AZ357">
            <v>-100300.47330302351</v>
          </cell>
          <cell r="BA357">
            <v>-93988.206307163869</v>
          </cell>
          <cell r="BB357">
            <v>-86732.40683930424</v>
          </cell>
          <cell r="BC357">
            <v>92775.982740055406</v>
          </cell>
          <cell r="BD357">
            <v>92775.982740055406</v>
          </cell>
          <cell r="BE357">
            <v>92775.982740055406</v>
          </cell>
          <cell r="BF357">
            <v>92775.982740055406</v>
          </cell>
        </row>
        <row r="358">
          <cell r="G358">
            <v>0</v>
          </cell>
          <cell r="H358">
            <v>1</v>
          </cell>
          <cell r="I358">
            <v>2</v>
          </cell>
          <cell r="J358">
            <v>3</v>
          </cell>
          <cell r="K358">
            <v>4</v>
          </cell>
          <cell r="L358">
            <v>5</v>
          </cell>
          <cell r="M358">
            <v>6</v>
          </cell>
          <cell r="N358">
            <v>7</v>
          </cell>
          <cell r="O358">
            <v>8</v>
          </cell>
          <cell r="P358">
            <v>9</v>
          </cell>
          <cell r="Q358">
            <v>10</v>
          </cell>
          <cell r="R358">
            <v>11</v>
          </cell>
          <cell r="S358">
            <v>12</v>
          </cell>
          <cell r="T358">
            <v>13</v>
          </cell>
          <cell r="U358">
            <v>14</v>
          </cell>
          <cell r="V358">
            <v>15</v>
          </cell>
          <cell r="W358">
            <v>16</v>
          </cell>
          <cell r="X358">
            <v>17</v>
          </cell>
          <cell r="Y358">
            <v>18</v>
          </cell>
          <cell r="Z358">
            <v>19</v>
          </cell>
          <cell r="AA358">
            <v>20</v>
          </cell>
          <cell r="AB358">
            <v>21</v>
          </cell>
          <cell r="AC358">
            <v>22</v>
          </cell>
          <cell r="AD358">
            <v>23</v>
          </cell>
          <cell r="AE358">
            <v>24</v>
          </cell>
          <cell r="AF358">
            <v>25</v>
          </cell>
          <cell r="AG358">
            <v>26</v>
          </cell>
          <cell r="AH358">
            <v>27</v>
          </cell>
          <cell r="AI358">
            <v>28</v>
          </cell>
          <cell r="AJ358">
            <v>29</v>
          </cell>
          <cell r="AK358">
            <v>30</v>
          </cell>
          <cell r="AL358">
            <v>31</v>
          </cell>
          <cell r="AM358">
            <v>32</v>
          </cell>
          <cell r="AN358">
            <v>33</v>
          </cell>
          <cell r="AO358">
            <v>34</v>
          </cell>
          <cell r="AP358">
            <v>35</v>
          </cell>
          <cell r="AQ358">
            <v>36</v>
          </cell>
          <cell r="AR358">
            <v>37</v>
          </cell>
          <cell r="AS358">
            <v>38</v>
          </cell>
          <cell r="AT358">
            <v>39</v>
          </cell>
          <cell r="AU358">
            <v>40</v>
          </cell>
        </row>
        <row r="359">
          <cell r="E359" t="str">
            <v>Max Equities</v>
          </cell>
          <cell r="G359">
            <v>-134680.32728710631</v>
          </cell>
          <cell r="H359">
            <v>-134680.32728710631</v>
          </cell>
          <cell r="I359">
            <v>-134680.32728710631</v>
          </cell>
          <cell r="J359">
            <v>-134680.32728710631</v>
          </cell>
          <cell r="K359">
            <v>-134680.32728710631</v>
          </cell>
          <cell r="L359">
            <v>-134680.32728710631</v>
          </cell>
          <cell r="M359">
            <v>-134680.32728710631</v>
          </cell>
          <cell r="N359">
            <v>-134680.32728710631</v>
          </cell>
          <cell r="O359">
            <v>-134680.32728710631</v>
          </cell>
          <cell r="P359">
            <v>-134680.32728710631</v>
          </cell>
          <cell r="Q359">
            <v>-134680.32728710631</v>
          </cell>
          <cell r="R359">
            <v>-134680.32728710631</v>
          </cell>
          <cell r="S359">
            <v>-134680.32728710631</v>
          </cell>
          <cell r="T359">
            <v>-134680.32728710631</v>
          </cell>
          <cell r="U359">
            <v>-134680.32728710631</v>
          </cell>
          <cell r="V359">
            <v>-134680.32728710631</v>
          </cell>
          <cell r="W359">
            <v>-134680.32728710631</v>
          </cell>
          <cell r="X359">
            <v>-134680.32728710631</v>
          </cell>
          <cell r="Y359">
            <v>-134680.32728710631</v>
          </cell>
          <cell r="Z359">
            <v>-134680.32728710631</v>
          </cell>
          <cell r="AA359">
            <v>-134680.32728710631</v>
          </cell>
          <cell r="AB359">
            <v>-134680.32728710631</v>
          </cell>
          <cell r="AC359">
            <v>-134680.32728710631</v>
          </cell>
          <cell r="AD359">
            <v>-134680.32728710631</v>
          </cell>
          <cell r="AE359">
            <v>-134680.32728710631</v>
          </cell>
          <cell r="AF359">
            <v>-134680.32728710631</v>
          </cell>
          <cell r="AG359">
            <v>-134680.32728710631</v>
          </cell>
          <cell r="AH359">
            <v>-134680.32728710631</v>
          </cell>
          <cell r="AI359">
            <v>-134680.32728710631</v>
          </cell>
          <cell r="AJ359">
            <v>-134680.32728710631</v>
          </cell>
          <cell r="AK359">
            <v>-134680.32728710631</v>
          </cell>
          <cell r="AL359">
            <v>-134680.32728710631</v>
          </cell>
          <cell r="AM359">
            <v>-134680.32728710631</v>
          </cell>
          <cell r="AN359">
            <v>-134680.32728710631</v>
          </cell>
          <cell r="AO359">
            <v>-134680.32728710631</v>
          </cell>
          <cell r="AP359">
            <v>-134680.32728710631</v>
          </cell>
          <cell r="AQ359">
            <v>-134680.32728710631</v>
          </cell>
          <cell r="AR359">
            <v>-134680.32728710631</v>
          </cell>
          <cell r="AS359">
            <v>-134680.32728710631</v>
          </cell>
          <cell r="AT359">
            <v>-134680.32728710631</v>
          </cell>
          <cell r="AU359">
            <v>-134680.32728710631</v>
          </cell>
        </row>
        <row r="360">
          <cell r="E360" t="str">
            <v>Max Negative Cumulated Equities Term</v>
          </cell>
          <cell r="G360">
            <v>0</v>
          </cell>
        </row>
        <row r="363">
          <cell r="E363" t="str">
            <v>Investor Cash Reserve</v>
          </cell>
          <cell r="G363" t="str">
            <v>Activated</v>
          </cell>
          <cell r="H363" t="str">
            <v>Pre-Cap Call</v>
          </cell>
          <cell r="I363" t="str">
            <v>Distribution</v>
          </cell>
          <cell r="J363" t="str">
            <v>Interest Rate</v>
          </cell>
          <cell r="AW363" t="str">
            <v>Pre-Cap Call</v>
          </cell>
          <cell r="AX363" t="str">
            <v>Distribution</v>
          </cell>
          <cell r="AY363" t="str">
            <v>Interest Rate</v>
          </cell>
        </row>
        <row r="364">
          <cell r="E364">
            <v>-134680.32728710631</v>
          </cell>
          <cell r="G364" t="str">
            <v>No</v>
          </cell>
          <cell r="H364" t="str">
            <v>max</v>
          </cell>
          <cell r="I364">
            <v>0</v>
          </cell>
          <cell r="J364">
            <v>0</v>
          </cell>
          <cell r="AW364" t="str">
            <v>max</v>
          </cell>
          <cell r="AX364">
            <v>0</v>
          </cell>
          <cell r="AY364">
            <v>0</v>
          </cell>
        </row>
        <row r="366">
          <cell r="E366" t="str">
            <v>Cash Reserve BOP</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W366">
            <v>0</v>
          </cell>
          <cell r="AX366">
            <v>0</v>
          </cell>
          <cell r="AY366">
            <v>0</v>
          </cell>
          <cell r="AZ366">
            <v>0</v>
          </cell>
          <cell r="BA366">
            <v>0</v>
          </cell>
          <cell r="BB366">
            <v>0</v>
          </cell>
          <cell r="BC366">
            <v>0</v>
          </cell>
          <cell r="BD366">
            <v>0</v>
          </cell>
          <cell r="BE366">
            <v>0</v>
          </cell>
          <cell r="BF366">
            <v>0</v>
          </cell>
        </row>
        <row r="367">
          <cell r="D367">
            <v>0</v>
          </cell>
          <cell r="E367" t="str">
            <v>Interests</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W367">
            <v>0</v>
          </cell>
          <cell r="AX367">
            <v>0</v>
          </cell>
          <cell r="AY367">
            <v>0</v>
          </cell>
          <cell r="AZ367">
            <v>0</v>
          </cell>
          <cell r="BA367">
            <v>0</v>
          </cell>
          <cell r="BB367">
            <v>0</v>
          </cell>
          <cell r="BC367">
            <v>0</v>
          </cell>
          <cell r="BD367">
            <v>0</v>
          </cell>
          <cell r="BE367">
            <v>0</v>
          </cell>
          <cell r="BF367">
            <v>0</v>
          </cell>
        </row>
        <row r="368">
          <cell r="D368">
            <v>0</v>
          </cell>
          <cell r="E368" t="str">
            <v>Cash Reserve Ignition</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row>
        <row r="369">
          <cell r="D369">
            <v>0</v>
          </cell>
          <cell r="E369" t="str">
            <v>Cash Reserve Flows</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W369">
            <v>0</v>
          </cell>
          <cell r="AX369">
            <v>0</v>
          </cell>
          <cell r="AY369">
            <v>0</v>
          </cell>
          <cell r="AZ369">
            <v>0</v>
          </cell>
          <cell r="BA369">
            <v>0</v>
          </cell>
          <cell r="BB369">
            <v>0</v>
          </cell>
          <cell r="BC369">
            <v>0</v>
          </cell>
          <cell r="BD369">
            <v>0</v>
          </cell>
          <cell r="BE369">
            <v>0</v>
          </cell>
          <cell r="BF369">
            <v>0</v>
          </cell>
        </row>
        <row r="370">
          <cell r="E370" t="str">
            <v>Cash Reserve EOP</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W370">
            <v>0</v>
          </cell>
          <cell r="AX370">
            <v>0</v>
          </cell>
          <cell r="AY370">
            <v>0</v>
          </cell>
          <cell r="AZ370">
            <v>0</v>
          </cell>
          <cell r="BA370">
            <v>0</v>
          </cell>
          <cell r="BB370">
            <v>0</v>
          </cell>
          <cell r="BC370">
            <v>0</v>
          </cell>
          <cell r="BD370">
            <v>0</v>
          </cell>
          <cell r="BE370">
            <v>0</v>
          </cell>
          <cell r="BF370">
            <v>0</v>
          </cell>
        </row>
        <row r="372">
          <cell r="D372">
            <v>92775.982740055406</v>
          </cell>
          <cell r="E372" t="str">
            <v>Cash Flows after Investor CR</v>
          </cell>
          <cell r="G372">
            <v>-134680.32728710631</v>
          </cell>
          <cell r="H372">
            <v>353.0904038650956</v>
          </cell>
          <cell r="I372">
            <v>9735.8252890973636</v>
          </cell>
          <cell r="J372">
            <v>2236.4262512844698</v>
          </cell>
          <cell r="K372">
            <v>2236.4262512844698</v>
          </cell>
          <cell r="L372">
            <v>2236.4262512844698</v>
          </cell>
          <cell r="M372">
            <v>2236.4262512844698</v>
          </cell>
          <cell r="N372">
            <v>2236.4262512844698</v>
          </cell>
          <cell r="O372">
            <v>2236.4262512844698</v>
          </cell>
          <cell r="P372">
            <v>2236.4262512844698</v>
          </cell>
          <cell r="Q372">
            <v>2236.4262512844698</v>
          </cell>
          <cell r="R372">
            <v>2236.4262512844698</v>
          </cell>
          <cell r="S372">
            <v>1926.6757782756149</v>
          </cell>
          <cell r="T372">
            <v>2236.4262512844698</v>
          </cell>
          <cell r="U372">
            <v>2236.4262512844698</v>
          </cell>
          <cell r="V372">
            <v>2236.4262512844698</v>
          </cell>
          <cell r="W372">
            <v>-397.01175799378416</v>
          </cell>
          <cell r="X372">
            <v>2236.4262512844698</v>
          </cell>
          <cell r="Y372">
            <v>2236.4262512844698</v>
          </cell>
          <cell r="Z372">
            <v>2236.4262512844698</v>
          </cell>
          <cell r="AA372">
            <v>-535.9792859937811</v>
          </cell>
          <cell r="AB372">
            <v>3318.9262512844703</v>
          </cell>
          <cell r="AC372">
            <v>203588.90294069817</v>
          </cell>
          <cell r="AD372">
            <v>0</v>
          </cell>
          <cell r="AE372">
            <v>-24080.51336133853</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W372">
            <v>14561.768195531396</v>
          </cell>
          <cell r="AX372">
            <v>8945.7050051378792</v>
          </cell>
          <cell r="AY372">
            <v>8635.9545321290243</v>
          </cell>
          <cell r="AZ372">
            <v>6312.2669958596252</v>
          </cell>
          <cell r="BA372">
            <v>6173.2994678596278</v>
          </cell>
          <cell r="BB372">
            <v>182827.3158306441</v>
          </cell>
          <cell r="BC372">
            <v>0</v>
          </cell>
          <cell r="BD372">
            <v>0</v>
          </cell>
          <cell r="BE372">
            <v>0</v>
          </cell>
          <cell r="BF372">
            <v>0</v>
          </cell>
        </row>
        <row r="374">
          <cell r="D374" t="str">
            <v>IRR</v>
          </cell>
          <cell r="E374">
            <v>0.11918871742068715</v>
          </cell>
        </row>
        <row r="377">
          <cell r="E377" t="str">
            <v>Promotes</v>
          </cell>
          <cell r="G377" t="str">
            <v>FCPR</v>
          </cell>
          <cell r="H377" t="str">
            <v>Incentive</v>
          </cell>
          <cell r="I377" t="str">
            <v>Breakpoint</v>
          </cell>
          <cell r="J377" t="str">
            <v>Incentive</v>
          </cell>
          <cell r="K377" t="str">
            <v>Breakpoint</v>
          </cell>
          <cell r="L377" t="str">
            <v>End</v>
          </cell>
          <cell r="AW377" t="str">
            <v>Incentive</v>
          </cell>
          <cell r="AX377" t="str">
            <v>Breakpoint</v>
          </cell>
          <cell r="AY377" t="str">
            <v>Incentive</v>
          </cell>
          <cell r="AZ377" t="str">
            <v>Breakpoint</v>
          </cell>
          <cell r="BA377" t="str">
            <v>End</v>
          </cell>
        </row>
        <row r="378">
          <cell r="L378">
            <v>0</v>
          </cell>
          <cell r="AW378">
            <v>0</v>
          </cell>
          <cell r="AX378">
            <v>0</v>
          </cell>
          <cell r="AY378">
            <v>0</v>
          </cell>
          <cell r="AZ378">
            <v>0</v>
          </cell>
          <cell r="BA378">
            <v>0</v>
          </cell>
        </row>
        <row r="380">
          <cell r="E380" t="str">
            <v>Cumulated Equities</v>
          </cell>
          <cell r="G380">
            <v>-134680.32728710631</v>
          </cell>
          <cell r="H380">
            <v>-134327.23688324122</v>
          </cell>
          <cell r="I380">
            <v>-124591.41159414385</v>
          </cell>
          <cell r="J380">
            <v>-122354.98534285938</v>
          </cell>
          <cell r="K380">
            <v>-120118.55909157491</v>
          </cell>
          <cell r="L380">
            <v>-117882.13284029043</v>
          </cell>
          <cell r="M380">
            <v>-115645.70658900596</v>
          </cell>
          <cell r="N380">
            <v>-113409.28033772149</v>
          </cell>
          <cell r="O380">
            <v>-111172.85408643702</v>
          </cell>
          <cell r="P380">
            <v>-108936.42783515254</v>
          </cell>
          <cell r="Q380">
            <v>-106700.00158386807</v>
          </cell>
          <cell r="R380">
            <v>-104463.5753325836</v>
          </cell>
          <cell r="S380">
            <v>-102536.89955430798</v>
          </cell>
          <cell r="T380">
            <v>-100300.47330302351</v>
          </cell>
          <cell r="U380">
            <v>-98064.047051739035</v>
          </cell>
          <cell r="V380">
            <v>-95827.620800454562</v>
          </cell>
          <cell r="W380">
            <v>-96224.632558448342</v>
          </cell>
          <cell r="X380">
            <v>-93988.206307163869</v>
          </cell>
          <cell r="Y380">
            <v>-91751.780055879397</v>
          </cell>
          <cell r="Z380">
            <v>-89515.353804594924</v>
          </cell>
          <cell r="AA380">
            <v>-90051.333090588712</v>
          </cell>
          <cell r="AB380">
            <v>-86732.40683930424</v>
          </cell>
          <cell r="AC380">
            <v>116856.49610139393</v>
          </cell>
          <cell r="AD380">
            <v>116856.49610139393</v>
          </cell>
          <cell r="AE380">
            <v>92775.982740055406</v>
          </cell>
          <cell r="AF380">
            <v>92775.982740055406</v>
          </cell>
          <cell r="AG380">
            <v>92775.982740055406</v>
          </cell>
          <cell r="AH380">
            <v>92775.982740055406</v>
          </cell>
          <cell r="AI380">
            <v>92775.982740055406</v>
          </cell>
          <cell r="AJ380">
            <v>92775.982740055406</v>
          </cell>
          <cell r="AK380">
            <v>92775.982740055406</v>
          </cell>
          <cell r="AL380">
            <v>92775.982740055406</v>
          </cell>
          <cell r="AM380">
            <v>92775.982740055406</v>
          </cell>
          <cell r="AN380">
            <v>92775.982740055406</v>
          </cell>
          <cell r="AO380">
            <v>92775.982740055406</v>
          </cell>
          <cell r="AP380">
            <v>92775.982740055406</v>
          </cell>
          <cell r="AQ380">
            <v>92775.982740055406</v>
          </cell>
          <cell r="AR380">
            <v>92775.982740055406</v>
          </cell>
          <cell r="AS380">
            <v>92775.982740055406</v>
          </cell>
          <cell r="AT380">
            <v>92775.982740055406</v>
          </cell>
          <cell r="AU380">
            <v>92775.982740055406</v>
          </cell>
        </row>
        <row r="382">
          <cell r="E382" t="str">
            <v>Breakpoint 1 Required Return</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W382">
            <v>0</v>
          </cell>
          <cell r="AX382">
            <v>0</v>
          </cell>
          <cell r="AY382">
            <v>0</v>
          </cell>
          <cell r="AZ382">
            <v>0</v>
          </cell>
          <cell r="BA382">
            <v>0</v>
          </cell>
          <cell r="BB382">
            <v>0</v>
          </cell>
          <cell r="BC382">
            <v>0</v>
          </cell>
          <cell r="BD382">
            <v>0</v>
          </cell>
          <cell r="BE382">
            <v>0</v>
          </cell>
          <cell r="BF382">
            <v>0</v>
          </cell>
        </row>
        <row r="383">
          <cell r="E383" t="str">
            <v>Cumulated Required Return</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W383">
            <v>0</v>
          </cell>
          <cell r="AX383">
            <v>0</v>
          </cell>
          <cell r="AY383">
            <v>0</v>
          </cell>
          <cell r="AZ383">
            <v>0</v>
          </cell>
          <cell r="BA383">
            <v>0</v>
          </cell>
          <cell r="BB383">
            <v>0</v>
          </cell>
          <cell r="BC383">
            <v>0</v>
          </cell>
          <cell r="BD383">
            <v>0</v>
          </cell>
          <cell r="BE383">
            <v>0</v>
          </cell>
          <cell r="BF383">
            <v>0</v>
          </cell>
        </row>
        <row r="384">
          <cell r="E384" t="str">
            <v>Breakpoint 2 Required Return</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W384">
            <v>0</v>
          </cell>
          <cell r="AX384">
            <v>0</v>
          </cell>
          <cell r="AY384">
            <v>0</v>
          </cell>
          <cell r="AZ384">
            <v>0</v>
          </cell>
          <cell r="BA384">
            <v>0</v>
          </cell>
          <cell r="BB384">
            <v>0</v>
          </cell>
          <cell r="BC384">
            <v>0</v>
          </cell>
          <cell r="BD384">
            <v>0</v>
          </cell>
          <cell r="BE384">
            <v>0</v>
          </cell>
          <cell r="BF384">
            <v>0</v>
          </cell>
        </row>
        <row r="385">
          <cell r="E385" t="str">
            <v>Cumulated Required Return</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W385">
            <v>0</v>
          </cell>
          <cell r="AX385">
            <v>0</v>
          </cell>
          <cell r="AY385">
            <v>0</v>
          </cell>
          <cell r="AZ385">
            <v>0</v>
          </cell>
          <cell r="BA385">
            <v>0</v>
          </cell>
          <cell r="BB385">
            <v>0</v>
          </cell>
          <cell r="BC385">
            <v>0</v>
          </cell>
          <cell r="BD385">
            <v>0</v>
          </cell>
          <cell r="BE385">
            <v>0</v>
          </cell>
          <cell r="BF385">
            <v>0</v>
          </cell>
        </row>
        <row r="386">
          <cell r="D386">
            <v>92775.982740055406</v>
          </cell>
          <cell r="E386" t="str">
            <v>Profit</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92775.982740055406</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W386">
            <v>0</v>
          </cell>
          <cell r="AX386">
            <v>0</v>
          </cell>
          <cell r="AY386">
            <v>0</v>
          </cell>
          <cell r="AZ386">
            <v>0</v>
          </cell>
          <cell r="BA386">
            <v>0</v>
          </cell>
          <cell r="BB386">
            <v>92775.982740055406</v>
          </cell>
          <cell r="BC386">
            <v>0</v>
          </cell>
          <cell r="BD386">
            <v>0</v>
          </cell>
          <cell r="BE386">
            <v>0</v>
          </cell>
          <cell r="BF386">
            <v>0</v>
          </cell>
        </row>
        <row r="387">
          <cell r="D387">
            <v>-18555.196548011081</v>
          </cell>
          <cell r="E387" t="str">
            <v>Promotes</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-18555.196548011081</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W387">
            <v>0</v>
          </cell>
          <cell r="AX387">
            <v>0</v>
          </cell>
          <cell r="AY387">
            <v>0</v>
          </cell>
          <cell r="AZ387">
            <v>0</v>
          </cell>
          <cell r="BA387">
            <v>0</v>
          </cell>
          <cell r="BB387">
            <v>-18555.196548011081</v>
          </cell>
          <cell r="BC387">
            <v>0</v>
          </cell>
          <cell r="BD387">
            <v>0</v>
          </cell>
          <cell r="BE387">
            <v>0</v>
          </cell>
          <cell r="BF387">
            <v>0</v>
          </cell>
        </row>
        <row r="389">
          <cell r="D389">
            <v>74220.786192044339</v>
          </cell>
          <cell r="E389" t="str">
            <v>Cash Flows after Promotes</v>
          </cell>
          <cell r="G389">
            <v>-134680.32728710631</v>
          </cell>
          <cell r="H389">
            <v>353.0904038650956</v>
          </cell>
          <cell r="I389">
            <v>9735.8252890973636</v>
          </cell>
          <cell r="J389">
            <v>2236.4262512844698</v>
          </cell>
          <cell r="K389">
            <v>2236.4262512844698</v>
          </cell>
          <cell r="L389">
            <v>2236.4262512844698</v>
          </cell>
          <cell r="M389">
            <v>2236.4262512844698</v>
          </cell>
          <cell r="N389">
            <v>2236.4262512844698</v>
          </cell>
          <cell r="O389">
            <v>2236.4262512844698</v>
          </cell>
          <cell r="P389">
            <v>2236.4262512844698</v>
          </cell>
          <cell r="Q389">
            <v>2236.4262512844698</v>
          </cell>
          <cell r="R389">
            <v>2236.4262512844698</v>
          </cell>
          <cell r="S389">
            <v>1926.6757782756149</v>
          </cell>
          <cell r="T389">
            <v>2236.4262512844698</v>
          </cell>
          <cell r="U389">
            <v>2236.4262512844698</v>
          </cell>
          <cell r="V389">
            <v>2236.4262512844698</v>
          </cell>
          <cell r="W389">
            <v>-397.01175799378416</v>
          </cell>
          <cell r="X389">
            <v>2236.4262512844698</v>
          </cell>
          <cell r="Y389">
            <v>2236.4262512844698</v>
          </cell>
          <cell r="Z389">
            <v>2236.4262512844698</v>
          </cell>
          <cell r="AA389">
            <v>-535.9792859937811</v>
          </cell>
          <cell r="AB389">
            <v>3318.9262512844703</v>
          </cell>
          <cell r="AC389">
            <v>185033.70639268711</v>
          </cell>
          <cell r="AD389">
            <v>0</v>
          </cell>
          <cell r="AE389">
            <v>-24080.51336133853</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W389">
            <v>14561.768195531396</v>
          </cell>
          <cell r="AX389">
            <v>8945.7050051378792</v>
          </cell>
          <cell r="AY389">
            <v>8635.9545321290243</v>
          </cell>
          <cell r="AZ389">
            <v>6312.2669958596252</v>
          </cell>
          <cell r="BA389">
            <v>6173.2994678596278</v>
          </cell>
          <cell r="BB389">
            <v>164272.11928263304</v>
          </cell>
          <cell r="BC389">
            <v>0</v>
          </cell>
          <cell r="BD389">
            <v>0</v>
          </cell>
          <cell r="BE389">
            <v>0</v>
          </cell>
          <cell r="BF389">
            <v>0</v>
          </cell>
        </row>
        <row r="391">
          <cell r="D391" t="str">
            <v>IRR</v>
          </cell>
          <cell r="E391">
            <v>9.9999996530204971E-2</v>
          </cell>
        </row>
      </sheetData>
      <sheetData sheetId="3" refreshError="1"/>
      <sheetData sheetId="4" refreshError="1">
        <row r="46">
          <cell r="U46" t="str">
            <v>Market Rent</v>
          </cell>
          <cell r="V46" t="str">
            <v>Rent</v>
          </cell>
          <cell r="W46">
            <v>9</v>
          </cell>
          <cell r="X46">
            <v>9</v>
          </cell>
          <cell r="Y46">
            <v>18</v>
          </cell>
          <cell r="Z46">
            <v>9</v>
          </cell>
        </row>
        <row r="47">
          <cell r="U47" t="str">
            <v>Downtime</v>
          </cell>
          <cell r="V47" t="str">
            <v>Rent</v>
          </cell>
          <cell r="W47">
            <v>30</v>
          </cell>
          <cell r="X47">
            <v>25</v>
          </cell>
        </row>
        <row r="48">
          <cell r="U48" t="str">
            <v>Capex</v>
          </cell>
          <cell r="V48" t="str">
            <v>Strategy</v>
          </cell>
          <cell r="W48">
            <v>15</v>
          </cell>
          <cell r="X48">
            <v>9</v>
          </cell>
          <cell r="Y48">
            <v>23</v>
          </cell>
          <cell r="Z48">
            <v>9</v>
          </cell>
        </row>
        <row r="49">
          <cell r="U49" t="str">
            <v>Sale Date</v>
          </cell>
          <cell r="V49" t="str">
            <v>Strategy</v>
          </cell>
          <cell r="W49">
            <v>33</v>
          </cell>
          <cell r="X49">
            <v>8</v>
          </cell>
        </row>
        <row r="50">
          <cell r="U50" t="str">
            <v>Cap Rate</v>
          </cell>
          <cell r="V50" t="str">
            <v>Strategy</v>
          </cell>
          <cell r="W50">
            <v>33</v>
          </cell>
          <cell r="X50">
            <v>10</v>
          </cell>
        </row>
        <row r="51">
          <cell r="U51" t="str">
            <v>NSBP</v>
          </cell>
          <cell r="V51" t="str">
            <v>Cash Flows</v>
          </cell>
          <cell r="W51">
            <v>7</v>
          </cell>
          <cell r="X51">
            <v>2</v>
          </cell>
        </row>
        <row r="52">
          <cell r="U52" t="str">
            <v>IRR</v>
          </cell>
          <cell r="V52" t="str">
            <v>Cash Flows</v>
          </cell>
          <cell r="W52">
            <v>4</v>
          </cell>
          <cell r="X52">
            <v>2</v>
          </cell>
        </row>
        <row r="53">
          <cell r="U53" t="str">
            <v>Senior Debt</v>
          </cell>
          <cell r="V53" t="str">
            <v>Cash Flows</v>
          </cell>
          <cell r="W53">
            <v>105</v>
          </cell>
          <cell r="X53">
            <v>7</v>
          </cell>
        </row>
        <row r="54">
          <cell r="U54" t="str">
            <v>Price Crash Test</v>
          </cell>
          <cell r="V54" t="str">
            <v>Summary_RES</v>
          </cell>
          <cell r="W54">
            <v>3</v>
          </cell>
          <cell r="X54">
            <v>11</v>
          </cell>
        </row>
        <row r="55">
          <cell r="U55" t="str">
            <v>Timing Crash Test</v>
          </cell>
          <cell r="V55" t="str">
            <v>Summary_RES</v>
          </cell>
          <cell r="W55">
            <v>4</v>
          </cell>
          <cell r="X55">
            <v>11</v>
          </cell>
        </row>
        <row r="56">
          <cell r="U56" t="str">
            <v>Principal Rent</v>
          </cell>
          <cell r="V56" t="str">
            <v>Rent</v>
          </cell>
          <cell r="W56">
            <v>9</v>
          </cell>
          <cell r="X56">
            <v>9</v>
          </cell>
        </row>
        <row r="57">
          <cell r="U57" t="str">
            <v>TI's</v>
          </cell>
          <cell r="V57" t="str">
            <v>Rent</v>
          </cell>
          <cell r="W57">
            <v>32</v>
          </cell>
          <cell r="X57">
            <v>28</v>
          </cell>
        </row>
      </sheetData>
      <sheetData sheetId="5" refreshError="1"/>
      <sheetData sheetId="6" refreshError="1"/>
      <sheetData sheetId="7" refreshError="1"/>
      <sheetData sheetId="8" refreshError="1"/>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ANR"/>
      <sheetName val="Flux associés 10 ans"/>
      <sheetName val="T.FIN"/>
      <sheetName val="FISCALITE"/>
      <sheetName val="résultat fiscal"/>
      <sheetName val="BP ACTIF"/>
      <sheetName val="BP ACQUISITION"/>
      <sheetName val="PR1"/>
      <sheetName val="CH1"/>
      <sheetName val="PRCR"/>
      <sheetName val="AMORT"/>
      <sheetName val="AMORT2"/>
      <sheetName val="CRED"/>
      <sheetName val="IS"/>
      <sheetName val="IS2"/>
      <sheetName val="TRI1"/>
      <sheetName val="TRI2"/>
      <sheetName val="Graph"/>
      <sheetName val="Spec"/>
    </sheetNames>
    <sheetDataSet>
      <sheetData sheetId="0"/>
      <sheetData sheetId="1" refreshError="1">
        <row r="7">
          <cell r="E7" t="str">
            <v>X</v>
          </cell>
          <cell r="G7" t="str">
            <v>X</v>
          </cell>
        </row>
        <row r="9">
          <cell r="E9" t="str">
            <v>X</v>
          </cell>
          <cell r="G9" t="str">
            <v>X</v>
          </cell>
        </row>
        <row r="11">
          <cell r="E11" t="str">
            <v>X</v>
          </cell>
          <cell r="G11" t="str">
            <v>X</v>
          </cell>
        </row>
        <row r="13">
          <cell r="E13" t="str">
            <v>X</v>
          </cell>
          <cell r="G13" t="str">
            <v>X</v>
          </cell>
        </row>
        <row r="15">
          <cell r="E15" t="str">
            <v>X</v>
          </cell>
        </row>
        <row r="17">
          <cell r="E17" t="str">
            <v>X</v>
          </cell>
          <cell r="G17" t="str">
            <v>X</v>
          </cell>
        </row>
        <row r="21">
          <cell r="E21" t="str">
            <v>X</v>
          </cell>
          <cell r="G21" t="str">
            <v>X</v>
          </cell>
          <cell r="I21" t="str">
            <v>X</v>
          </cell>
          <cell r="K21" t="str">
            <v>X</v>
          </cell>
        </row>
        <row r="23">
          <cell r="E23" t="str">
            <v>X</v>
          </cell>
          <cell r="G23" t="str">
            <v>X</v>
          </cell>
        </row>
        <row r="25">
          <cell r="E25" t="str">
            <v>X</v>
          </cell>
          <cell r="G25" t="str">
            <v>X</v>
          </cell>
          <cell r="I25" t="str">
            <v>X</v>
          </cell>
          <cell r="K25" t="str">
            <v>X</v>
          </cell>
          <cell r="M25" t="str">
            <v>X</v>
          </cell>
          <cell r="O25" t="str">
            <v>X</v>
          </cell>
          <cell r="Q25" t="str">
            <v>X</v>
          </cell>
          <cell r="S25" t="str">
            <v>X</v>
          </cell>
          <cell r="U25" t="str">
            <v>X</v>
          </cell>
          <cell r="W25" t="str">
            <v>X</v>
          </cell>
        </row>
        <row r="27">
          <cell r="E27" t="str">
            <v>X</v>
          </cell>
          <cell r="G27" t="str">
            <v>X</v>
          </cell>
          <cell r="I27" t="str">
            <v>X</v>
          </cell>
          <cell r="K27" t="str">
            <v>X</v>
          </cell>
        </row>
        <row r="29">
          <cell r="E29" t="str">
            <v>X</v>
          </cell>
          <cell r="G29" t="str">
            <v>X</v>
          </cell>
        </row>
        <row r="31">
          <cell r="E31" t="str">
            <v>X</v>
          </cell>
          <cell r="G31" t="str">
            <v>X</v>
          </cell>
          <cell r="I31" t="str">
            <v>X</v>
          </cell>
        </row>
        <row r="33">
          <cell r="E33" t="str">
            <v>X</v>
          </cell>
          <cell r="G33" t="str">
            <v>X</v>
          </cell>
          <cell r="I33" t="str">
            <v>X</v>
          </cell>
        </row>
        <row r="35">
          <cell r="E35" t="str">
            <v>X</v>
          </cell>
          <cell r="G35" t="str">
            <v>X</v>
          </cell>
          <cell r="I35" t="str">
            <v>X</v>
          </cell>
        </row>
        <row r="37">
          <cell r="E37" t="str">
            <v>X</v>
          </cell>
          <cell r="G37" t="str">
            <v>X</v>
          </cell>
          <cell r="I37" t="str">
            <v>X</v>
          </cell>
        </row>
        <row r="39">
          <cell r="E39" t="str">
            <v>X</v>
          </cell>
          <cell r="G39" t="str">
            <v>X</v>
          </cell>
          <cell r="I39" t="str">
            <v>X</v>
          </cell>
        </row>
        <row r="41">
          <cell r="E41" t="str">
            <v>X</v>
          </cell>
          <cell r="G41" t="str">
            <v>X</v>
          </cell>
          <cell r="I41" t="str">
            <v>X</v>
          </cell>
        </row>
        <row r="43">
          <cell r="E43" t="str">
            <v>X</v>
          </cell>
          <cell r="G43" t="str">
            <v>X</v>
          </cell>
          <cell r="I43" t="str">
            <v>X</v>
          </cell>
          <cell r="K43" t="str">
            <v>X</v>
          </cell>
          <cell r="M43" t="str">
            <v>X</v>
          </cell>
          <cell r="O43" t="str">
            <v>X</v>
          </cell>
        </row>
        <row r="45">
          <cell r="E45" t="str">
            <v>X</v>
          </cell>
          <cell r="G45" t="str">
            <v>X</v>
          </cell>
          <cell r="I45" t="str">
            <v>X</v>
          </cell>
          <cell r="K45" t="str">
            <v>X</v>
          </cell>
          <cell r="M45" t="str">
            <v>X</v>
          </cell>
        </row>
        <row r="47">
          <cell r="E47" t="str">
            <v>X</v>
          </cell>
          <cell r="G47" t="str">
            <v>X</v>
          </cell>
          <cell r="I47" t="str">
            <v>X</v>
          </cell>
        </row>
        <row r="49">
          <cell r="E49" t="str">
            <v>X</v>
          </cell>
          <cell r="G49"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row r="105">
          <cell r="D105">
            <v>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Résultat fiscal"/>
      <sheetName val="IS"/>
      <sheetName val="IS2"/>
      <sheetName val="TRI1"/>
      <sheetName val="TRI2"/>
      <sheetName val="ANR"/>
      <sheetName val="TRI ASSOCIES 10 ANS"/>
      <sheetName val="TRI actif"/>
      <sheetName val="Graph"/>
      <sheetName val="Spec"/>
    </sheetNames>
    <sheetDataSet>
      <sheetData sheetId="0">
        <row r="2">
          <cell r="L2" t="b">
            <v>1</v>
          </cell>
        </row>
      </sheetData>
      <sheetData sheetId="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sheetData sheetId="20" refreshError="1"/>
      <sheetData sheetId="21" refreshError="1"/>
      <sheetData sheetId="22">
        <row r="5">
          <cell r="D5" t="str">
            <v>2001</v>
          </cell>
          <cell r="E5">
            <v>2002</v>
          </cell>
          <cell r="F5">
            <v>2003</v>
          </cell>
          <cell r="G5">
            <v>2004</v>
          </cell>
          <cell r="H5">
            <v>2005</v>
          </cell>
          <cell r="I5">
            <v>2006</v>
          </cell>
          <cell r="J5">
            <v>2007</v>
          </cell>
          <cell r="K5">
            <v>2008</v>
          </cell>
          <cell r="L5">
            <v>2009</v>
          </cell>
          <cell r="M5">
            <v>2010</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heetName val="Intl"/>
      <sheetName val="Res"/>
      <sheetName val="Summary_RES"/>
      <sheetName val="Rent"/>
      <sheetName val="Error"/>
      <sheetName val="UL Calcul"/>
      <sheetName val="UL Cash Flows"/>
      <sheetName val="Strategy"/>
      <sheetName val="Extract"/>
      <sheetName val="Cash Flows"/>
      <sheetName val="Calcul"/>
      <sheetName val="Investment Summary"/>
      <sheetName val="RE Summary"/>
      <sheetName val="Tools"/>
      <sheetName val="Historique AIM"/>
      <sheetName val="UL_Calcul"/>
      <sheetName val="UL_Cash_Flows"/>
      <sheetName val="Cash_Flows"/>
      <sheetName val="Investment_Summary"/>
      <sheetName val="RE_Summary"/>
      <sheetName val="Historique_AIM"/>
    </sheetNames>
    <sheetDataSet>
      <sheetData sheetId="0" refreshError="1"/>
      <sheetData sheetId="1" refreshError="1"/>
      <sheetData sheetId="2" refreshError="1"/>
      <sheetData sheetId="3" refreshError="1"/>
      <sheetData sheetId="4" refreshError="1">
        <row r="1">
          <cell r="I1">
            <v>39172</v>
          </cell>
          <cell r="M1">
            <v>0.04</v>
          </cell>
          <cell r="X1" t="str">
            <v>quarterly</v>
          </cell>
        </row>
        <row r="2">
          <cell r="M2">
            <v>-0.02</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H18" t="str">
            <v>Parking</v>
          </cell>
          <cell r="K18">
            <v>0</v>
          </cell>
        </row>
        <row r="33">
          <cell r="BH33">
            <v>0</v>
          </cell>
          <cell r="BI33">
            <v>1</v>
          </cell>
          <cell r="BJ33">
            <v>2</v>
          </cell>
          <cell r="BK33">
            <v>3</v>
          </cell>
          <cell r="BL33">
            <v>4</v>
          </cell>
          <cell r="BM33">
            <v>5</v>
          </cell>
          <cell r="BN33">
            <v>6</v>
          </cell>
          <cell r="BO33">
            <v>7</v>
          </cell>
          <cell r="BP33">
            <v>8</v>
          </cell>
          <cell r="BQ33">
            <v>9</v>
          </cell>
          <cell r="BR33">
            <v>10</v>
          </cell>
          <cell r="BS33">
            <v>11</v>
          </cell>
          <cell r="BT33">
            <v>12</v>
          </cell>
          <cell r="BU33">
            <v>13</v>
          </cell>
          <cell r="BV33">
            <v>14</v>
          </cell>
          <cell r="BW33">
            <v>15</v>
          </cell>
          <cell r="BX33">
            <v>16</v>
          </cell>
          <cell r="BY33">
            <v>17</v>
          </cell>
          <cell r="BZ33">
            <v>18</v>
          </cell>
          <cell r="CA33">
            <v>19</v>
          </cell>
          <cell r="CB33">
            <v>20</v>
          </cell>
          <cell r="CC33">
            <v>21</v>
          </cell>
          <cell r="CD33">
            <v>22</v>
          </cell>
          <cell r="CE33">
            <v>23</v>
          </cell>
          <cell r="CF33">
            <v>24</v>
          </cell>
          <cell r="CG33">
            <v>25</v>
          </cell>
          <cell r="CH33">
            <v>26</v>
          </cell>
          <cell r="CI33">
            <v>27</v>
          </cell>
          <cell r="CJ33">
            <v>28</v>
          </cell>
          <cell r="CK33">
            <v>29</v>
          </cell>
          <cell r="CL33">
            <v>30</v>
          </cell>
          <cell r="CM33">
            <v>31</v>
          </cell>
          <cell r="CN33">
            <v>32</v>
          </cell>
          <cell r="CO33">
            <v>33</v>
          </cell>
          <cell r="CP33">
            <v>34</v>
          </cell>
          <cell r="CQ33">
            <v>35</v>
          </cell>
          <cell r="CR33">
            <v>36</v>
          </cell>
          <cell r="CS33">
            <v>37</v>
          </cell>
          <cell r="CT33">
            <v>38</v>
          </cell>
          <cell r="CU33">
            <v>39</v>
          </cell>
          <cell r="CV33">
            <v>40</v>
          </cell>
        </row>
        <row r="119">
          <cell r="E119">
            <v>1</v>
          </cell>
          <cell r="I119">
            <v>0</v>
          </cell>
          <cell r="J119">
            <v>0</v>
          </cell>
          <cell r="Q119">
            <v>0</v>
          </cell>
          <cell r="V119">
            <v>0</v>
          </cell>
          <cell r="Y119">
            <v>0</v>
          </cell>
          <cell r="Z119">
            <v>0</v>
          </cell>
          <cell r="AL119">
            <v>0</v>
          </cell>
          <cell r="AN119">
            <v>0</v>
          </cell>
        </row>
        <row r="120">
          <cell r="E120">
            <v>2</v>
          </cell>
          <cell r="I120">
            <v>0</v>
          </cell>
          <cell r="J120">
            <v>0</v>
          </cell>
          <cell r="Q120">
            <v>0</v>
          </cell>
          <cell r="V120">
            <v>0</v>
          </cell>
          <cell r="Y120">
            <v>0</v>
          </cell>
          <cell r="Z120">
            <v>0</v>
          </cell>
          <cell r="AL120">
            <v>0</v>
          </cell>
          <cell r="AN120">
            <v>0</v>
          </cell>
        </row>
        <row r="121">
          <cell r="E121">
            <v>3</v>
          </cell>
          <cell r="I121">
            <v>0</v>
          </cell>
          <cell r="J121">
            <v>0</v>
          </cell>
          <cell r="Q121">
            <v>0</v>
          </cell>
          <cell r="V121">
            <v>0</v>
          </cell>
          <cell r="Y121">
            <v>0</v>
          </cell>
          <cell r="Z121">
            <v>0</v>
          </cell>
          <cell r="AL121">
            <v>0</v>
          </cell>
          <cell r="AN121">
            <v>0</v>
          </cell>
        </row>
        <row r="122">
          <cell r="E122">
            <v>4</v>
          </cell>
          <cell r="I122">
            <v>0</v>
          </cell>
          <cell r="J122">
            <v>0</v>
          </cell>
          <cell r="Q122">
            <v>0</v>
          </cell>
          <cell r="V122">
            <v>0</v>
          </cell>
          <cell r="Y122">
            <v>0</v>
          </cell>
          <cell r="Z122">
            <v>0</v>
          </cell>
          <cell r="AL122">
            <v>0</v>
          </cell>
          <cell r="AN122">
            <v>0</v>
          </cell>
        </row>
        <row r="123">
          <cell r="E123">
            <v>5</v>
          </cell>
          <cell r="I123">
            <v>0</v>
          </cell>
          <cell r="J123">
            <v>0</v>
          </cell>
          <cell r="Q123">
            <v>0</v>
          </cell>
          <cell r="V123">
            <v>0</v>
          </cell>
          <cell r="Y123">
            <v>0</v>
          </cell>
          <cell r="Z123">
            <v>0</v>
          </cell>
          <cell r="AL123">
            <v>0</v>
          </cell>
          <cell r="AN123">
            <v>0</v>
          </cell>
        </row>
        <row r="124">
          <cell r="E124">
            <v>6</v>
          </cell>
          <cell r="I124">
            <v>0</v>
          </cell>
          <cell r="J124">
            <v>0</v>
          </cell>
          <cell r="Q124">
            <v>0</v>
          </cell>
          <cell r="V124">
            <v>0</v>
          </cell>
          <cell r="Y124">
            <v>0</v>
          </cell>
          <cell r="Z124">
            <v>0</v>
          </cell>
          <cell r="AL124">
            <v>0</v>
          </cell>
          <cell r="AN124">
            <v>0</v>
          </cell>
        </row>
        <row r="125">
          <cell r="E125">
            <v>7</v>
          </cell>
          <cell r="I125">
            <v>0</v>
          </cell>
          <cell r="J125">
            <v>0</v>
          </cell>
          <cell r="Q125">
            <v>0</v>
          </cell>
          <cell r="V125">
            <v>0</v>
          </cell>
          <cell r="Y125">
            <v>0</v>
          </cell>
          <cell r="Z125">
            <v>0</v>
          </cell>
          <cell r="AL125">
            <v>0</v>
          </cell>
          <cell r="AN125">
            <v>0</v>
          </cell>
        </row>
        <row r="126">
          <cell r="E126">
            <v>8</v>
          </cell>
          <cell r="I126">
            <v>0</v>
          </cell>
          <cell r="J126">
            <v>0</v>
          </cell>
          <cell r="Q126">
            <v>0</v>
          </cell>
          <cell r="V126">
            <v>0</v>
          </cell>
          <cell r="Y126">
            <v>0</v>
          </cell>
          <cell r="Z126">
            <v>0</v>
          </cell>
          <cell r="AL126">
            <v>0</v>
          </cell>
          <cell r="AN126">
            <v>0</v>
          </cell>
        </row>
        <row r="127">
          <cell r="E127">
            <v>9</v>
          </cell>
          <cell r="I127">
            <v>0</v>
          </cell>
          <cell r="J127">
            <v>0</v>
          </cell>
          <cell r="Q127">
            <v>0</v>
          </cell>
          <cell r="V127">
            <v>0</v>
          </cell>
          <cell r="Y127">
            <v>0</v>
          </cell>
          <cell r="Z127">
            <v>0</v>
          </cell>
          <cell r="AL127">
            <v>0</v>
          </cell>
          <cell r="AN127">
            <v>0</v>
          </cell>
        </row>
        <row r="128">
          <cell r="E128">
            <v>10</v>
          </cell>
          <cell r="I128">
            <v>0</v>
          </cell>
          <cell r="J128">
            <v>0</v>
          </cell>
          <cell r="Q128">
            <v>0</v>
          </cell>
          <cell r="V128">
            <v>0</v>
          </cell>
          <cell r="Y128">
            <v>0</v>
          </cell>
          <cell r="Z128">
            <v>0</v>
          </cell>
          <cell r="AL128">
            <v>0</v>
          </cell>
          <cell r="AN128">
            <v>0</v>
          </cell>
        </row>
        <row r="129">
          <cell r="E129">
            <v>11</v>
          </cell>
          <cell r="I129">
            <v>0</v>
          </cell>
          <cell r="J129">
            <v>0</v>
          </cell>
          <cell r="Q129">
            <v>0</v>
          </cell>
          <cell r="V129">
            <v>0</v>
          </cell>
          <cell r="Y129">
            <v>0</v>
          </cell>
          <cell r="Z129">
            <v>0</v>
          </cell>
          <cell r="AL129">
            <v>0</v>
          </cell>
          <cell r="AN129">
            <v>0</v>
          </cell>
        </row>
        <row r="130">
          <cell r="E130">
            <v>12</v>
          </cell>
          <cell r="I130">
            <v>0</v>
          </cell>
          <cell r="J130">
            <v>0</v>
          </cell>
          <cell r="Q130">
            <v>0</v>
          </cell>
          <cell r="V130">
            <v>0</v>
          </cell>
          <cell r="Y130">
            <v>0</v>
          </cell>
          <cell r="Z130">
            <v>0</v>
          </cell>
          <cell r="AL130">
            <v>0</v>
          </cell>
          <cell r="AN130">
            <v>0</v>
          </cell>
        </row>
        <row r="131">
          <cell r="E131">
            <v>13</v>
          </cell>
          <cell r="I131">
            <v>0</v>
          </cell>
          <cell r="J131">
            <v>0</v>
          </cell>
          <cell r="Q131">
            <v>0</v>
          </cell>
          <cell r="V131">
            <v>0</v>
          </cell>
          <cell r="Y131">
            <v>0</v>
          </cell>
          <cell r="Z131">
            <v>0</v>
          </cell>
          <cell r="AL131">
            <v>0</v>
          </cell>
          <cell r="AN131">
            <v>0</v>
          </cell>
        </row>
        <row r="132">
          <cell r="E132">
            <v>14</v>
          </cell>
          <cell r="I132">
            <v>0</v>
          </cell>
          <cell r="J132">
            <v>0</v>
          </cell>
          <cell r="Q132">
            <v>0</v>
          </cell>
          <cell r="V132">
            <v>0</v>
          </cell>
          <cell r="Y132">
            <v>0</v>
          </cell>
          <cell r="Z132">
            <v>0</v>
          </cell>
          <cell r="AL132">
            <v>0</v>
          </cell>
          <cell r="AN132">
            <v>0</v>
          </cell>
        </row>
        <row r="133">
          <cell r="E133">
            <v>15</v>
          </cell>
          <cell r="I133">
            <v>0</v>
          </cell>
          <cell r="J133">
            <v>0</v>
          </cell>
          <cell r="Q133">
            <v>0</v>
          </cell>
          <cell r="V133">
            <v>0</v>
          </cell>
          <cell r="Y133">
            <v>0</v>
          </cell>
          <cell r="Z133">
            <v>0</v>
          </cell>
          <cell r="AL133">
            <v>0</v>
          </cell>
          <cell r="AN133">
            <v>0</v>
          </cell>
        </row>
        <row r="134">
          <cell r="E134">
            <v>16</v>
          </cell>
          <cell r="I134">
            <v>0</v>
          </cell>
          <cell r="J134">
            <v>0</v>
          </cell>
          <cell r="O134">
            <v>0</v>
          </cell>
          <cell r="P134">
            <v>0</v>
          </cell>
          <cell r="Q134">
            <v>0</v>
          </cell>
          <cell r="V134">
            <v>0</v>
          </cell>
          <cell r="Y134">
            <v>0</v>
          </cell>
          <cell r="Z134">
            <v>0</v>
          </cell>
          <cell r="AL134">
            <v>0</v>
          </cell>
          <cell r="AN134">
            <v>0</v>
          </cell>
        </row>
        <row r="135">
          <cell r="E135">
            <v>17</v>
          </cell>
          <cell r="I135">
            <v>0</v>
          </cell>
          <cell r="J135">
            <v>0</v>
          </cell>
          <cell r="O135">
            <v>0</v>
          </cell>
          <cell r="P135">
            <v>0</v>
          </cell>
          <cell r="Q135">
            <v>0</v>
          </cell>
          <cell r="V135">
            <v>0</v>
          </cell>
          <cell r="Y135">
            <v>0</v>
          </cell>
          <cell r="Z135">
            <v>0</v>
          </cell>
          <cell r="AL135">
            <v>0</v>
          </cell>
          <cell r="AN135">
            <v>0</v>
          </cell>
        </row>
        <row r="136">
          <cell r="E136">
            <v>18</v>
          </cell>
          <cell r="I136">
            <v>0</v>
          </cell>
          <cell r="J136">
            <v>0</v>
          </cell>
          <cell r="O136">
            <v>0</v>
          </cell>
          <cell r="P136">
            <v>0</v>
          </cell>
          <cell r="Q136">
            <v>0</v>
          </cell>
          <cell r="V136">
            <v>0</v>
          </cell>
          <cell r="Y136">
            <v>0</v>
          </cell>
          <cell r="Z136">
            <v>0</v>
          </cell>
          <cell r="AL136">
            <v>0</v>
          </cell>
          <cell r="AN136">
            <v>0</v>
          </cell>
        </row>
        <row r="137">
          <cell r="E137">
            <v>19</v>
          </cell>
          <cell r="I137">
            <v>0</v>
          </cell>
          <cell r="J137">
            <v>0</v>
          </cell>
          <cell r="O137">
            <v>0</v>
          </cell>
          <cell r="P137">
            <v>0</v>
          </cell>
          <cell r="Q137">
            <v>0</v>
          </cell>
          <cell r="V137">
            <v>0</v>
          </cell>
          <cell r="Y137">
            <v>0</v>
          </cell>
          <cell r="Z137">
            <v>0</v>
          </cell>
          <cell r="AL137">
            <v>0</v>
          </cell>
          <cell r="AN137">
            <v>0</v>
          </cell>
        </row>
        <row r="138">
          <cell r="E138">
            <v>20</v>
          </cell>
          <cell r="I138">
            <v>0</v>
          </cell>
          <cell r="J138">
            <v>0</v>
          </cell>
          <cell r="O138">
            <v>0</v>
          </cell>
          <cell r="P138">
            <v>0</v>
          </cell>
          <cell r="Q138">
            <v>0</v>
          </cell>
          <cell r="V138">
            <v>0</v>
          </cell>
          <cell r="Y138">
            <v>0</v>
          </cell>
          <cell r="Z138">
            <v>0</v>
          </cell>
          <cell r="AL138">
            <v>0</v>
          </cell>
          <cell r="AN138">
            <v>0</v>
          </cell>
        </row>
        <row r="139">
          <cell r="E139">
            <v>21</v>
          </cell>
          <cell r="I139">
            <v>0</v>
          </cell>
          <cell r="J139">
            <v>0</v>
          </cell>
          <cell r="O139">
            <v>0</v>
          </cell>
          <cell r="P139">
            <v>0</v>
          </cell>
          <cell r="Q139">
            <v>0</v>
          </cell>
          <cell r="V139">
            <v>0</v>
          </cell>
          <cell r="Y139">
            <v>0</v>
          </cell>
          <cell r="Z139">
            <v>0</v>
          </cell>
          <cell r="AL139">
            <v>0</v>
          </cell>
          <cell r="AN139">
            <v>0</v>
          </cell>
        </row>
        <row r="140">
          <cell r="E140">
            <v>22</v>
          </cell>
          <cell r="I140">
            <v>0</v>
          </cell>
          <cell r="J140">
            <v>0</v>
          </cell>
          <cell r="O140">
            <v>0</v>
          </cell>
          <cell r="P140">
            <v>0</v>
          </cell>
          <cell r="Q140">
            <v>0</v>
          </cell>
          <cell r="V140">
            <v>0</v>
          </cell>
          <cell r="Y140">
            <v>0</v>
          </cell>
          <cell r="Z140">
            <v>0</v>
          </cell>
          <cell r="AL140">
            <v>0</v>
          </cell>
          <cell r="AN140">
            <v>0</v>
          </cell>
        </row>
        <row r="141">
          <cell r="E141">
            <v>23</v>
          </cell>
          <cell r="I141">
            <v>0</v>
          </cell>
          <cell r="J141">
            <v>0</v>
          </cell>
          <cell r="O141">
            <v>0</v>
          </cell>
          <cell r="P141">
            <v>0</v>
          </cell>
          <cell r="Q141">
            <v>0</v>
          </cell>
          <cell r="V141">
            <v>0</v>
          </cell>
          <cell r="Y141">
            <v>0</v>
          </cell>
          <cell r="Z141">
            <v>0</v>
          </cell>
          <cell r="AL141">
            <v>0</v>
          </cell>
          <cell r="AN141">
            <v>0</v>
          </cell>
        </row>
        <row r="142">
          <cell r="E142">
            <v>24</v>
          </cell>
          <cell r="I142">
            <v>0</v>
          </cell>
          <cell r="J142">
            <v>0</v>
          </cell>
          <cell r="O142">
            <v>0</v>
          </cell>
          <cell r="P142">
            <v>0</v>
          </cell>
          <cell r="Q142">
            <v>0</v>
          </cell>
          <cell r="V142">
            <v>0</v>
          </cell>
          <cell r="Y142">
            <v>0</v>
          </cell>
          <cell r="Z142">
            <v>0</v>
          </cell>
          <cell r="AL142">
            <v>0</v>
          </cell>
          <cell r="AN142">
            <v>0</v>
          </cell>
        </row>
        <row r="143">
          <cell r="E143">
            <v>25</v>
          </cell>
          <cell r="I143">
            <v>0</v>
          </cell>
          <cell r="J143">
            <v>0</v>
          </cell>
          <cell r="O143">
            <v>0</v>
          </cell>
          <cell r="P143">
            <v>0</v>
          </cell>
          <cell r="Q143">
            <v>0</v>
          </cell>
          <cell r="V143">
            <v>0</v>
          </cell>
          <cell r="Y143">
            <v>0</v>
          </cell>
          <cell r="Z143">
            <v>0</v>
          </cell>
          <cell r="AL143">
            <v>0</v>
          </cell>
          <cell r="AN143">
            <v>0</v>
          </cell>
        </row>
        <row r="144">
          <cell r="E144">
            <v>26</v>
          </cell>
          <cell r="I144">
            <v>0</v>
          </cell>
          <cell r="J144">
            <v>0</v>
          </cell>
          <cell r="O144">
            <v>0</v>
          </cell>
          <cell r="P144">
            <v>0</v>
          </cell>
          <cell r="Q144">
            <v>0</v>
          </cell>
          <cell r="V144">
            <v>0</v>
          </cell>
          <cell r="Y144">
            <v>0</v>
          </cell>
          <cell r="Z144">
            <v>0</v>
          </cell>
          <cell r="AL144">
            <v>0</v>
          </cell>
          <cell r="AN144">
            <v>0</v>
          </cell>
        </row>
        <row r="145">
          <cell r="E145">
            <v>27</v>
          </cell>
          <cell r="I145">
            <v>0</v>
          </cell>
          <cell r="J145">
            <v>0</v>
          </cell>
          <cell r="O145">
            <v>0</v>
          </cell>
          <cell r="P145">
            <v>0</v>
          </cell>
          <cell r="Q145">
            <v>0</v>
          </cell>
          <cell r="V145">
            <v>0</v>
          </cell>
          <cell r="Y145">
            <v>0</v>
          </cell>
          <cell r="Z145">
            <v>0</v>
          </cell>
          <cell r="AL145">
            <v>0</v>
          </cell>
          <cell r="AN145">
            <v>0</v>
          </cell>
        </row>
        <row r="146">
          <cell r="E146">
            <v>28</v>
          </cell>
          <cell r="I146">
            <v>0</v>
          </cell>
          <cell r="J146">
            <v>0</v>
          </cell>
          <cell r="O146">
            <v>0</v>
          </cell>
          <cell r="P146">
            <v>0</v>
          </cell>
          <cell r="Q146">
            <v>0</v>
          </cell>
          <cell r="V146">
            <v>0</v>
          </cell>
          <cell r="Y146">
            <v>0</v>
          </cell>
          <cell r="Z146">
            <v>0</v>
          </cell>
          <cell r="AL146">
            <v>0</v>
          </cell>
          <cell r="AN146">
            <v>0</v>
          </cell>
        </row>
        <row r="147">
          <cell r="E147">
            <v>29</v>
          </cell>
          <cell r="I147">
            <v>0</v>
          </cell>
          <cell r="J147">
            <v>0</v>
          </cell>
          <cell r="O147">
            <v>0</v>
          </cell>
          <cell r="P147">
            <v>0</v>
          </cell>
          <cell r="Q147">
            <v>0</v>
          </cell>
          <cell r="V147">
            <v>0</v>
          </cell>
          <cell r="Y147">
            <v>0</v>
          </cell>
          <cell r="Z147">
            <v>0</v>
          </cell>
          <cell r="AL147">
            <v>0</v>
          </cell>
          <cell r="AN147">
            <v>0</v>
          </cell>
        </row>
        <row r="148">
          <cell r="E148">
            <v>30</v>
          </cell>
          <cell r="I148">
            <v>0</v>
          </cell>
          <cell r="J148">
            <v>0</v>
          </cell>
          <cell r="O148">
            <v>0</v>
          </cell>
          <cell r="P148">
            <v>0</v>
          </cell>
          <cell r="Q148">
            <v>0</v>
          </cell>
          <cell r="V148">
            <v>0</v>
          </cell>
          <cell r="Y148">
            <v>0</v>
          </cell>
          <cell r="Z148">
            <v>0</v>
          </cell>
          <cell r="AL148">
            <v>0</v>
          </cell>
          <cell r="AN148">
            <v>0</v>
          </cell>
        </row>
        <row r="149">
          <cell r="E149">
            <v>31</v>
          </cell>
          <cell r="I149">
            <v>0</v>
          </cell>
          <cell r="J149">
            <v>0</v>
          </cell>
          <cell r="O149">
            <v>0</v>
          </cell>
          <cell r="P149">
            <v>0</v>
          </cell>
          <cell r="Q149">
            <v>0</v>
          </cell>
          <cell r="V149">
            <v>0</v>
          </cell>
          <cell r="Y149">
            <v>0</v>
          </cell>
          <cell r="Z149">
            <v>0</v>
          </cell>
          <cell r="AL149">
            <v>0</v>
          </cell>
          <cell r="AN149">
            <v>0</v>
          </cell>
        </row>
        <row r="150">
          <cell r="E150">
            <v>32</v>
          </cell>
          <cell r="I150">
            <v>0</v>
          </cell>
          <cell r="J150">
            <v>0</v>
          </cell>
          <cell r="O150">
            <v>0</v>
          </cell>
          <cell r="P150">
            <v>0</v>
          </cell>
          <cell r="Q150">
            <v>0</v>
          </cell>
          <cell r="V150">
            <v>0</v>
          </cell>
          <cell r="Y150">
            <v>0</v>
          </cell>
          <cell r="Z150">
            <v>0</v>
          </cell>
          <cell r="AL150">
            <v>0</v>
          </cell>
          <cell r="AN150">
            <v>0</v>
          </cell>
        </row>
        <row r="151">
          <cell r="E151">
            <v>33</v>
          </cell>
          <cell r="I151">
            <v>0</v>
          </cell>
          <cell r="J151">
            <v>0</v>
          </cell>
          <cell r="O151">
            <v>0</v>
          </cell>
          <cell r="P151">
            <v>0</v>
          </cell>
          <cell r="Q151">
            <v>0</v>
          </cell>
          <cell r="V151">
            <v>0</v>
          </cell>
          <cell r="Y151">
            <v>0</v>
          </cell>
          <cell r="Z151">
            <v>0</v>
          </cell>
          <cell r="AL151">
            <v>0</v>
          </cell>
          <cell r="AN151">
            <v>0</v>
          </cell>
        </row>
        <row r="152">
          <cell r="E152">
            <v>34</v>
          </cell>
          <cell r="I152">
            <v>0</v>
          </cell>
          <cell r="J152">
            <v>0</v>
          </cell>
          <cell r="O152">
            <v>0</v>
          </cell>
          <cell r="P152">
            <v>0</v>
          </cell>
          <cell r="Q152">
            <v>0</v>
          </cell>
          <cell r="V152">
            <v>0</v>
          </cell>
          <cell r="Y152">
            <v>0</v>
          </cell>
          <cell r="Z152">
            <v>0</v>
          </cell>
          <cell r="AL152">
            <v>0</v>
          </cell>
          <cell r="AN152">
            <v>0</v>
          </cell>
        </row>
        <row r="153">
          <cell r="E153">
            <v>35</v>
          </cell>
          <cell r="I153">
            <v>0</v>
          </cell>
          <cell r="J153">
            <v>0</v>
          </cell>
          <cell r="O153">
            <v>0</v>
          </cell>
          <cell r="P153">
            <v>0</v>
          </cell>
          <cell r="Q153">
            <v>0</v>
          </cell>
          <cell r="V153">
            <v>0</v>
          </cell>
          <cell r="Y153">
            <v>0</v>
          </cell>
          <cell r="Z153">
            <v>0</v>
          </cell>
          <cell r="AL153">
            <v>0</v>
          </cell>
          <cell r="AN153">
            <v>0</v>
          </cell>
        </row>
        <row r="154">
          <cell r="E154">
            <v>36</v>
          </cell>
          <cell r="I154">
            <v>0</v>
          </cell>
          <cell r="J154">
            <v>0</v>
          </cell>
          <cell r="O154">
            <v>0</v>
          </cell>
          <cell r="P154">
            <v>0</v>
          </cell>
          <cell r="Q154">
            <v>0</v>
          </cell>
          <cell r="V154">
            <v>0</v>
          </cell>
          <cell r="Y154">
            <v>0</v>
          </cell>
          <cell r="Z154">
            <v>0</v>
          </cell>
          <cell r="AL154">
            <v>0</v>
          </cell>
          <cell r="AN154">
            <v>0</v>
          </cell>
        </row>
        <row r="155">
          <cell r="E155">
            <v>37</v>
          </cell>
          <cell r="I155">
            <v>0</v>
          </cell>
          <cell r="J155">
            <v>0</v>
          </cell>
          <cell r="O155">
            <v>0</v>
          </cell>
          <cell r="P155">
            <v>0</v>
          </cell>
          <cell r="Q155">
            <v>0</v>
          </cell>
          <cell r="V155">
            <v>0</v>
          </cell>
          <cell r="Y155">
            <v>0</v>
          </cell>
          <cell r="Z155">
            <v>0</v>
          </cell>
          <cell r="AL155">
            <v>0</v>
          </cell>
          <cell r="AN155">
            <v>0</v>
          </cell>
        </row>
        <row r="156">
          <cell r="E156">
            <v>38</v>
          </cell>
          <cell r="I156">
            <v>0</v>
          </cell>
          <cell r="J156">
            <v>0</v>
          </cell>
          <cell r="O156">
            <v>0</v>
          </cell>
          <cell r="P156">
            <v>0</v>
          </cell>
          <cell r="Q156">
            <v>0</v>
          </cell>
          <cell r="V156">
            <v>0</v>
          </cell>
          <cell r="Y156">
            <v>0</v>
          </cell>
          <cell r="Z156">
            <v>0</v>
          </cell>
          <cell r="AL156">
            <v>0</v>
          </cell>
          <cell r="AN156">
            <v>0</v>
          </cell>
        </row>
        <row r="157">
          <cell r="E157">
            <v>39</v>
          </cell>
          <cell r="I157">
            <v>0</v>
          </cell>
          <cell r="J157">
            <v>0</v>
          </cell>
          <cell r="O157">
            <v>0</v>
          </cell>
          <cell r="P157">
            <v>0</v>
          </cell>
          <cell r="Q157">
            <v>0</v>
          </cell>
          <cell r="V157">
            <v>0</v>
          </cell>
          <cell r="Y157">
            <v>0</v>
          </cell>
          <cell r="Z157">
            <v>0</v>
          </cell>
          <cell r="AL157">
            <v>0</v>
          </cell>
          <cell r="AN157">
            <v>0</v>
          </cell>
        </row>
        <row r="158">
          <cell r="E158">
            <v>40</v>
          </cell>
          <cell r="I158">
            <v>0</v>
          </cell>
          <cell r="J158">
            <v>0</v>
          </cell>
          <cell r="O158">
            <v>0</v>
          </cell>
          <cell r="P158">
            <v>0</v>
          </cell>
          <cell r="Q158">
            <v>0</v>
          </cell>
          <cell r="V158">
            <v>0</v>
          </cell>
          <cell r="Y158">
            <v>0</v>
          </cell>
          <cell r="Z158">
            <v>0</v>
          </cell>
          <cell r="AL158">
            <v>0</v>
          </cell>
          <cell r="AN158">
            <v>0</v>
          </cell>
        </row>
        <row r="159">
          <cell r="E159">
            <v>41</v>
          </cell>
          <cell r="I159">
            <v>0</v>
          </cell>
          <cell r="J159">
            <v>0</v>
          </cell>
          <cell r="O159">
            <v>0</v>
          </cell>
          <cell r="P159">
            <v>0</v>
          </cell>
          <cell r="Q159">
            <v>0</v>
          </cell>
          <cell r="V159">
            <v>0</v>
          </cell>
          <cell r="Y159">
            <v>0</v>
          </cell>
          <cell r="Z159">
            <v>0</v>
          </cell>
          <cell r="AL159">
            <v>0</v>
          </cell>
          <cell r="AN159">
            <v>0</v>
          </cell>
        </row>
        <row r="160">
          <cell r="E160">
            <v>42</v>
          </cell>
          <cell r="I160">
            <v>0</v>
          </cell>
          <cell r="J160">
            <v>0</v>
          </cell>
          <cell r="O160">
            <v>0</v>
          </cell>
          <cell r="P160">
            <v>0</v>
          </cell>
          <cell r="Q160">
            <v>0</v>
          </cell>
          <cell r="V160">
            <v>0</v>
          </cell>
          <cell r="Y160">
            <v>0</v>
          </cell>
          <cell r="Z160">
            <v>0</v>
          </cell>
          <cell r="AL160">
            <v>0</v>
          </cell>
          <cell r="AN160">
            <v>0</v>
          </cell>
        </row>
        <row r="161">
          <cell r="E161">
            <v>43</v>
          </cell>
          <cell r="I161">
            <v>0</v>
          </cell>
          <cell r="J161">
            <v>0</v>
          </cell>
          <cell r="O161">
            <v>0</v>
          </cell>
          <cell r="P161">
            <v>0</v>
          </cell>
          <cell r="Q161">
            <v>0</v>
          </cell>
          <cell r="V161">
            <v>0</v>
          </cell>
          <cell r="Y161">
            <v>0</v>
          </cell>
          <cell r="Z161">
            <v>0</v>
          </cell>
          <cell r="AL161">
            <v>0</v>
          </cell>
          <cell r="AN161">
            <v>0</v>
          </cell>
        </row>
        <row r="162">
          <cell r="E162">
            <v>44</v>
          </cell>
          <cell r="I162">
            <v>0</v>
          </cell>
          <cell r="J162">
            <v>0</v>
          </cell>
          <cell r="O162">
            <v>0</v>
          </cell>
          <cell r="P162">
            <v>0</v>
          </cell>
          <cell r="Q162">
            <v>0</v>
          </cell>
          <cell r="V162">
            <v>0</v>
          </cell>
          <cell r="Y162">
            <v>0</v>
          </cell>
          <cell r="Z162">
            <v>0</v>
          </cell>
          <cell r="AL162">
            <v>0</v>
          </cell>
          <cell r="AN162">
            <v>0</v>
          </cell>
        </row>
        <row r="163">
          <cell r="E163">
            <v>45</v>
          </cell>
          <cell r="I163">
            <v>0</v>
          </cell>
          <cell r="J163">
            <v>0</v>
          </cell>
          <cell r="O163">
            <v>0</v>
          </cell>
          <cell r="P163">
            <v>0</v>
          </cell>
          <cell r="Q163">
            <v>0</v>
          </cell>
          <cell r="V163">
            <v>0</v>
          </cell>
          <cell r="Y163">
            <v>0</v>
          </cell>
          <cell r="Z163">
            <v>0</v>
          </cell>
          <cell r="AL163">
            <v>0</v>
          </cell>
          <cell r="AN163">
            <v>0</v>
          </cell>
        </row>
        <row r="164">
          <cell r="E164">
            <v>46</v>
          </cell>
          <cell r="I164">
            <v>0</v>
          </cell>
          <cell r="J164">
            <v>0</v>
          </cell>
          <cell r="O164">
            <v>0</v>
          </cell>
          <cell r="P164">
            <v>0</v>
          </cell>
          <cell r="Q164">
            <v>0</v>
          </cell>
          <cell r="V164">
            <v>0</v>
          </cell>
          <cell r="Y164">
            <v>0</v>
          </cell>
          <cell r="Z164">
            <v>0</v>
          </cell>
          <cell r="AL164">
            <v>0</v>
          </cell>
          <cell r="AN164">
            <v>0</v>
          </cell>
        </row>
        <row r="165">
          <cell r="E165">
            <v>47</v>
          </cell>
          <cell r="I165">
            <v>0</v>
          </cell>
          <cell r="J165">
            <v>0</v>
          </cell>
          <cell r="O165">
            <v>0</v>
          </cell>
          <cell r="P165">
            <v>0</v>
          </cell>
          <cell r="Q165">
            <v>0</v>
          </cell>
          <cell r="V165">
            <v>0</v>
          </cell>
          <cell r="Y165">
            <v>0</v>
          </cell>
          <cell r="Z165">
            <v>0</v>
          </cell>
          <cell r="AL165">
            <v>0</v>
          </cell>
          <cell r="AN165">
            <v>0</v>
          </cell>
        </row>
        <row r="166">
          <cell r="E166">
            <v>48</v>
          </cell>
          <cell r="I166">
            <v>0</v>
          </cell>
          <cell r="J166">
            <v>0</v>
          </cell>
          <cell r="O166">
            <v>0</v>
          </cell>
          <cell r="P166">
            <v>0</v>
          </cell>
          <cell r="Q166">
            <v>0</v>
          </cell>
          <cell r="V166">
            <v>0</v>
          </cell>
          <cell r="Y166">
            <v>0</v>
          </cell>
          <cell r="Z166">
            <v>0</v>
          </cell>
          <cell r="AL166">
            <v>0</v>
          </cell>
          <cell r="AN166">
            <v>0</v>
          </cell>
        </row>
        <row r="167">
          <cell r="E167">
            <v>49</v>
          </cell>
          <cell r="I167">
            <v>0</v>
          </cell>
          <cell r="J167">
            <v>0</v>
          </cell>
          <cell r="O167">
            <v>0</v>
          </cell>
          <cell r="P167">
            <v>0</v>
          </cell>
          <cell r="Q167">
            <v>0</v>
          </cell>
          <cell r="V167">
            <v>0</v>
          </cell>
          <cell r="Y167">
            <v>0</v>
          </cell>
          <cell r="Z167">
            <v>0</v>
          </cell>
          <cell r="AL167">
            <v>0</v>
          </cell>
          <cell r="AN167">
            <v>0</v>
          </cell>
        </row>
        <row r="168">
          <cell r="E168">
            <v>50</v>
          </cell>
          <cell r="I168">
            <v>0</v>
          </cell>
          <cell r="J168">
            <v>0</v>
          </cell>
          <cell r="O168">
            <v>0</v>
          </cell>
          <cell r="P168">
            <v>0</v>
          </cell>
          <cell r="Q168">
            <v>0</v>
          </cell>
          <cell r="V168">
            <v>0</v>
          </cell>
          <cell r="Y168">
            <v>0</v>
          </cell>
          <cell r="Z168">
            <v>0</v>
          </cell>
          <cell r="AL168">
            <v>0</v>
          </cell>
          <cell r="AN168">
            <v>0</v>
          </cell>
        </row>
        <row r="169">
          <cell r="E169">
            <v>51</v>
          </cell>
          <cell r="I169">
            <v>0</v>
          </cell>
          <cell r="J169">
            <v>0</v>
          </cell>
          <cell r="O169">
            <v>0</v>
          </cell>
          <cell r="P169">
            <v>0</v>
          </cell>
          <cell r="Q169">
            <v>0</v>
          </cell>
          <cell r="V169">
            <v>0</v>
          </cell>
          <cell r="Y169">
            <v>0</v>
          </cell>
          <cell r="Z169">
            <v>0</v>
          </cell>
          <cell r="AL169">
            <v>0</v>
          </cell>
          <cell r="AN169">
            <v>0</v>
          </cell>
        </row>
        <row r="170">
          <cell r="E170">
            <v>52</v>
          </cell>
          <cell r="I170">
            <v>0</v>
          </cell>
          <cell r="J170">
            <v>0</v>
          </cell>
          <cell r="O170">
            <v>0</v>
          </cell>
          <cell r="P170">
            <v>0</v>
          </cell>
          <cell r="Q170">
            <v>0</v>
          </cell>
          <cell r="V170">
            <v>0</v>
          </cell>
          <cell r="Y170">
            <v>0</v>
          </cell>
          <cell r="Z170">
            <v>0</v>
          </cell>
          <cell r="AL170">
            <v>0</v>
          </cell>
          <cell r="AN170">
            <v>0</v>
          </cell>
        </row>
        <row r="171">
          <cell r="E171">
            <v>53</v>
          </cell>
          <cell r="I171">
            <v>0</v>
          </cell>
          <cell r="J171">
            <v>0</v>
          </cell>
          <cell r="O171">
            <v>0</v>
          </cell>
          <cell r="P171">
            <v>0</v>
          </cell>
          <cell r="Q171">
            <v>0</v>
          </cell>
          <cell r="V171">
            <v>0</v>
          </cell>
          <cell r="Y171">
            <v>0</v>
          </cell>
          <cell r="Z171">
            <v>0</v>
          </cell>
          <cell r="AL171">
            <v>0</v>
          </cell>
          <cell r="AN171">
            <v>0</v>
          </cell>
        </row>
        <row r="172">
          <cell r="E172">
            <v>54</v>
          </cell>
          <cell r="I172">
            <v>0</v>
          </cell>
          <cell r="J172">
            <v>0</v>
          </cell>
          <cell r="O172">
            <v>0</v>
          </cell>
          <cell r="P172">
            <v>0</v>
          </cell>
          <cell r="Q172">
            <v>0</v>
          </cell>
          <cell r="V172">
            <v>0</v>
          </cell>
          <cell r="Y172">
            <v>0</v>
          </cell>
          <cell r="Z172">
            <v>0</v>
          </cell>
          <cell r="AL172">
            <v>0</v>
          </cell>
          <cell r="AN172">
            <v>0</v>
          </cell>
        </row>
        <row r="173">
          <cell r="E173">
            <v>55</v>
          </cell>
          <cell r="I173">
            <v>0</v>
          </cell>
          <cell r="J173">
            <v>0</v>
          </cell>
          <cell r="O173">
            <v>0</v>
          </cell>
          <cell r="P173">
            <v>0</v>
          </cell>
          <cell r="Q173">
            <v>0</v>
          </cell>
          <cell r="V173">
            <v>0</v>
          </cell>
          <cell r="Y173">
            <v>0</v>
          </cell>
          <cell r="Z173">
            <v>0</v>
          </cell>
          <cell r="AL173">
            <v>0</v>
          </cell>
          <cell r="AN173">
            <v>0</v>
          </cell>
        </row>
        <row r="174">
          <cell r="E174">
            <v>56</v>
          </cell>
          <cell r="I174">
            <v>0</v>
          </cell>
          <cell r="J174">
            <v>0</v>
          </cell>
          <cell r="O174">
            <v>0</v>
          </cell>
          <cell r="P174">
            <v>0</v>
          </cell>
          <cell r="Q174">
            <v>0</v>
          </cell>
          <cell r="V174">
            <v>0</v>
          </cell>
          <cell r="Y174">
            <v>0</v>
          </cell>
          <cell r="Z174">
            <v>0</v>
          </cell>
          <cell r="AL174">
            <v>0</v>
          </cell>
          <cell r="AN174">
            <v>0</v>
          </cell>
        </row>
        <row r="175">
          <cell r="E175">
            <v>57</v>
          </cell>
          <cell r="I175">
            <v>0</v>
          </cell>
          <cell r="J175">
            <v>0</v>
          </cell>
          <cell r="O175">
            <v>0</v>
          </cell>
          <cell r="P175">
            <v>0</v>
          </cell>
          <cell r="Q175">
            <v>0</v>
          </cell>
          <cell r="V175">
            <v>0</v>
          </cell>
          <cell r="Y175">
            <v>0</v>
          </cell>
          <cell r="Z175">
            <v>0</v>
          </cell>
          <cell r="AL175">
            <v>0</v>
          </cell>
          <cell r="AN175">
            <v>0</v>
          </cell>
        </row>
        <row r="176">
          <cell r="E176">
            <v>58</v>
          </cell>
          <cell r="I176">
            <v>0</v>
          </cell>
          <cell r="J176">
            <v>0</v>
          </cell>
          <cell r="O176">
            <v>0</v>
          </cell>
          <cell r="P176">
            <v>0</v>
          </cell>
          <cell r="Q176">
            <v>0</v>
          </cell>
          <cell r="V176">
            <v>0</v>
          </cell>
          <cell r="Y176">
            <v>0</v>
          </cell>
          <cell r="Z176">
            <v>0</v>
          </cell>
          <cell r="AL176">
            <v>0</v>
          </cell>
          <cell r="AN176">
            <v>0</v>
          </cell>
        </row>
        <row r="177">
          <cell r="E177">
            <v>59</v>
          </cell>
          <cell r="I177">
            <v>0</v>
          </cell>
          <cell r="J177">
            <v>0</v>
          </cell>
          <cell r="O177">
            <v>0</v>
          </cell>
          <cell r="P177">
            <v>0</v>
          </cell>
          <cell r="Q177">
            <v>0</v>
          </cell>
          <cell r="V177">
            <v>0</v>
          </cell>
          <cell r="Y177">
            <v>0</v>
          </cell>
          <cell r="Z177">
            <v>0</v>
          </cell>
          <cell r="AL177">
            <v>0</v>
          </cell>
          <cell r="AN177">
            <v>0</v>
          </cell>
        </row>
        <row r="178">
          <cell r="E178">
            <v>60</v>
          </cell>
          <cell r="I178">
            <v>0</v>
          </cell>
          <cell r="J178">
            <v>0</v>
          </cell>
          <cell r="O178">
            <v>0</v>
          </cell>
          <cell r="P178">
            <v>0</v>
          </cell>
          <cell r="Q178">
            <v>0</v>
          </cell>
          <cell r="V178">
            <v>0</v>
          </cell>
          <cell r="Y178">
            <v>0</v>
          </cell>
          <cell r="Z178">
            <v>0</v>
          </cell>
          <cell r="AL178">
            <v>0</v>
          </cell>
          <cell r="AN178">
            <v>0</v>
          </cell>
        </row>
        <row r="179">
          <cell r="E179">
            <v>61</v>
          </cell>
          <cell r="I179">
            <v>0</v>
          </cell>
          <cell r="J179">
            <v>0</v>
          </cell>
          <cell r="O179">
            <v>0</v>
          </cell>
          <cell r="P179">
            <v>0</v>
          </cell>
          <cell r="Q179">
            <v>0</v>
          </cell>
          <cell r="V179">
            <v>0</v>
          </cell>
          <cell r="Y179">
            <v>0</v>
          </cell>
          <cell r="Z179">
            <v>0</v>
          </cell>
          <cell r="AL179">
            <v>0</v>
          </cell>
          <cell r="AN179">
            <v>0</v>
          </cell>
        </row>
        <row r="180">
          <cell r="E180">
            <v>62</v>
          </cell>
          <cell r="I180">
            <v>0</v>
          </cell>
          <cell r="J180">
            <v>0</v>
          </cell>
          <cell r="O180">
            <v>0</v>
          </cell>
          <cell r="P180">
            <v>0</v>
          </cell>
          <cell r="Q180">
            <v>0</v>
          </cell>
          <cell r="V180">
            <v>0</v>
          </cell>
          <cell r="Y180">
            <v>0</v>
          </cell>
          <cell r="Z180">
            <v>0</v>
          </cell>
          <cell r="AL180">
            <v>0</v>
          </cell>
          <cell r="AN180">
            <v>0</v>
          </cell>
        </row>
        <row r="181">
          <cell r="E181">
            <v>63</v>
          </cell>
          <cell r="I181">
            <v>0</v>
          </cell>
          <cell r="J181">
            <v>0</v>
          </cell>
          <cell r="O181">
            <v>0</v>
          </cell>
          <cell r="P181">
            <v>0</v>
          </cell>
          <cell r="Q181">
            <v>0</v>
          </cell>
          <cell r="V181">
            <v>0</v>
          </cell>
          <cell r="Y181">
            <v>0</v>
          </cell>
          <cell r="Z181">
            <v>0</v>
          </cell>
          <cell r="AL181">
            <v>0</v>
          </cell>
          <cell r="AN181">
            <v>0</v>
          </cell>
        </row>
        <row r="182">
          <cell r="E182">
            <v>64</v>
          </cell>
          <cell r="I182">
            <v>0</v>
          </cell>
          <cell r="J182">
            <v>0</v>
          </cell>
          <cell r="O182">
            <v>0</v>
          </cell>
          <cell r="P182">
            <v>0</v>
          </cell>
          <cell r="Q182">
            <v>0</v>
          </cell>
          <cell r="V182">
            <v>0</v>
          </cell>
          <cell r="Y182">
            <v>0</v>
          </cell>
          <cell r="Z182">
            <v>0</v>
          </cell>
          <cell r="AL182">
            <v>0</v>
          </cell>
          <cell r="AN182">
            <v>0</v>
          </cell>
        </row>
        <row r="183">
          <cell r="E183">
            <v>65</v>
          </cell>
          <cell r="I183">
            <v>0</v>
          </cell>
          <cell r="J183">
            <v>0</v>
          </cell>
          <cell r="O183">
            <v>0</v>
          </cell>
          <cell r="P183">
            <v>0</v>
          </cell>
          <cell r="Q183">
            <v>0</v>
          </cell>
          <cell r="V183">
            <v>0</v>
          </cell>
          <cell r="Y183">
            <v>0</v>
          </cell>
          <cell r="Z183">
            <v>0</v>
          </cell>
          <cell r="AL183">
            <v>0</v>
          </cell>
          <cell r="AN183">
            <v>0</v>
          </cell>
        </row>
        <row r="184">
          <cell r="E184">
            <v>66</v>
          </cell>
          <cell r="I184">
            <v>0</v>
          </cell>
          <cell r="J184">
            <v>0</v>
          </cell>
          <cell r="O184">
            <v>0</v>
          </cell>
          <cell r="P184">
            <v>0</v>
          </cell>
          <cell r="Q184">
            <v>0</v>
          </cell>
          <cell r="V184">
            <v>0</v>
          </cell>
          <cell r="Y184">
            <v>0</v>
          </cell>
          <cell r="Z184">
            <v>0</v>
          </cell>
          <cell r="AL184">
            <v>0</v>
          </cell>
          <cell r="AN184">
            <v>0</v>
          </cell>
        </row>
        <row r="185">
          <cell r="E185">
            <v>67</v>
          </cell>
          <cell r="I185">
            <v>0</v>
          </cell>
          <cell r="J185">
            <v>0</v>
          </cell>
          <cell r="O185">
            <v>0</v>
          </cell>
          <cell r="P185">
            <v>0</v>
          </cell>
          <cell r="Q185">
            <v>0</v>
          </cell>
          <cell r="V185">
            <v>0</v>
          </cell>
          <cell r="Y185">
            <v>0</v>
          </cell>
          <cell r="Z185">
            <v>0</v>
          </cell>
          <cell r="AL185">
            <v>0</v>
          </cell>
          <cell r="AN185">
            <v>0</v>
          </cell>
        </row>
        <row r="186">
          <cell r="E186">
            <v>68</v>
          </cell>
          <cell r="I186">
            <v>0</v>
          </cell>
          <cell r="J186">
            <v>0</v>
          </cell>
          <cell r="O186">
            <v>0</v>
          </cell>
          <cell r="P186">
            <v>0</v>
          </cell>
          <cell r="Q186">
            <v>0</v>
          </cell>
          <cell r="V186">
            <v>0</v>
          </cell>
          <cell r="Y186">
            <v>0</v>
          </cell>
          <cell r="Z186">
            <v>0</v>
          </cell>
          <cell r="AL186">
            <v>0</v>
          </cell>
          <cell r="AN186">
            <v>0</v>
          </cell>
        </row>
        <row r="187">
          <cell r="E187">
            <v>69</v>
          </cell>
          <cell r="I187">
            <v>0</v>
          </cell>
          <cell r="J187">
            <v>0</v>
          </cell>
          <cell r="O187">
            <v>0</v>
          </cell>
          <cell r="P187">
            <v>0</v>
          </cell>
          <cell r="Q187">
            <v>0</v>
          </cell>
          <cell r="V187">
            <v>0</v>
          </cell>
          <cell r="Y187">
            <v>0</v>
          </cell>
          <cell r="Z187">
            <v>0</v>
          </cell>
          <cell r="AL187">
            <v>0</v>
          </cell>
          <cell r="AN187">
            <v>0</v>
          </cell>
        </row>
        <row r="188">
          <cell r="E188">
            <v>70</v>
          </cell>
          <cell r="I188">
            <v>0</v>
          </cell>
          <cell r="J188">
            <v>0</v>
          </cell>
          <cell r="O188">
            <v>0</v>
          </cell>
          <cell r="P188">
            <v>0</v>
          </cell>
          <cell r="Q188">
            <v>0</v>
          </cell>
          <cell r="V188">
            <v>0</v>
          </cell>
          <cell r="Y188">
            <v>0</v>
          </cell>
          <cell r="Z188">
            <v>0</v>
          </cell>
          <cell r="AL188">
            <v>0</v>
          </cell>
          <cell r="AN188">
            <v>0</v>
          </cell>
        </row>
        <row r="189">
          <cell r="E189">
            <v>71</v>
          </cell>
          <cell r="I189">
            <v>0</v>
          </cell>
          <cell r="J189">
            <v>0</v>
          </cell>
          <cell r="O189">
            <v>0</v>
          </cell>
          <cell r="P189">
            <v>0</v>
          </cell>
          <cell r="Q189">
            <v>0</v>
          </cell>
          <cell r="V189">
            <v>0</v>
          </cell>
          <cell r="Y189">
            <v>0</v>
          </cell>
          <cell r="Z189">
            <v>0</v>
          </cell>
          <cell r="AL189">
            <v>0</v>
          </cell>
          <cell r="AN189">
            <v>0</v>
          </cell>
        </row>
        <row r="190">
          <cell r="E190">
            <v>72</v>
          </cell>
          <cell r="I190">
            <v>0</v>
          </cell>
          <cell r="J190">
            <v>0</v>
          </cell>
          <cell r="O190">
            <v>0</v>
          </cell>
          <cell r="P190">
            <v>0</v>
          </cell>
          <cell r="Q190">
            <v>0</v>
          </cell>
          <cell r="V190">
            <v>0</v>
          </cell>
          <cell r="Y190">
            <v>0</v>
          </cell>
          <cell r="Z190">
            <v>0</v>
          </cell>
          <cell r="AL190">
            <v>0</v>
          </cell>
          <cell r="AN190">
            <v>0</v>
          </cell>
        </row>
        <row r="191">
          <cell r="E191">
            <v>73</v>
          </cell>
          <cell r="I191">
            <v>0</v>
          </cell>
          <cell r="J191">
            <v>0</v>
          </cell>
          <cell r="O191">
            <v>0</v>
          </cell>
          <cell r="P191">
            <v>0</v>
          </cell>
          <cell r="Q191">
            <v>0</v>
          </cell>
          <cell r="V191">
            <v>0</v>
          </cell>
          <cell r="Y191">
            <v>0</v>
          </cell>
          <cell r="Z191">
            <v>0</v>
          </cell>
          <cell r="AL191">
            <v>0</v>
          </cell>
          <cell r="AN191">
            <v>0</v>
          </cell>
        </row>
        <row r="192">
          <cell r="E192">
            <v>74</v>
          </cell>
          <cell r="I192">
            <v>0</v>
          </cell>
          <cell r="J192">
            <v>0</v>
          </cell>
          <cell r="O192">
            <v>0</v>
          </cell>
          <cell r="P192">
            <v>0</v>
          </cell>
          <cell r="Q192">
            <v>0</v>
          </cell>
          <cell r="V192">
            <v>0</v>
          </cell>
          <cell r="Y192">
            <v>0</v>
          </cell>
          <cell r="Z192">
            <v>0</v>
          </cell>
          <cell r="AL192">
            <v>0</v>
          </cell>
          <cell r="AN192">
            <v>0</v>
          </cell>
        </row>
        <row r="193">
          <cell r="E193">
            <v>75</v>
          </cell>
          <cell r="I193">
            <v>0</v>
          </cell>
          <cell r="J193">
            <v>0</v>
          </cell>
          <cell r="O193">
            <v>0</v>
          </cell>
          <cell r="P193">
            <v>0</v>
          </cell>
          <cell r="Q193">
            <v>0</v>
          </cell>
          <cell r="V193">
            <v>0</v>
          </cell>
          <cell r="Y193">
            <v>0</v>
          </cell>
          <cell r="Z193">
            <v>0</v>
          </cell>
          <cell r="AL193">
            <v>0</v>
          </cell>
          <cell r="AN193">
            <v>0</v>
          </cell>
        </row>
        <row r="194">
          <cell r="E194">
            <v>76</v>
          </cell>
          <cell r="I194">
            <v>0</v>
          </cell>
          <cell r="J194">
            <v>0</v>
          </cell>
          <cell r="O194">
            <v>0</v>
          </cell>
          <cell r="P194">
            <v>0</v>
          </cell>
          <cell r="Q194">
            <v>0</v>
          </cell>
          <cell r="V194">
            <v>0</v>
          </cell>
          <cell r="Y194">
            <v>0</v>
          </cell>
          <cell r="Z194">
            <v>0</v>
          </cell>
          <cell r="AL194">
            <v>0</v>
          </cell>
          <cell r="AN194">
            <v>0</v>
          </cell>
        </row>
        <row r="195">
          <cell r="E195">
            <v>77</v>
          </cell>
          <cell r="I195">
            <v>0</v>
          </cell>
          <cell r="J195">
            <v>0</v>
          </cell>
          <cell r="O195">
            <v>0</v>
          </cell>
          <cell r="P195">
            <v>0</v>
          </cell>
          <cell r="Q195">
            <v>0</v>
          </cell>
          <cell r="V195">
            <v>0</v>
          </cell>
          <cell r="Y195">
            <v>0</v>
          </cell>
          <cell r="Z195">
            <v>0</v>
          </cell>
          <cell r="AL195">
            <v>0</v>
          </cell>
          <cell r="AN195">
            <v>0</v>
          </cell>
        </row>
        <row r="196">
          <cell r="E196">
            <v>78</v>
          </cell>
          <cell r="I196">
            <v>0</v>
          </cell>
          <cell r="J196">
            <v>0</v>
          </cell>
          <cell r="O196">
            <v>0</v>
          </cell>
          <cell r="P196">
            <v>0</v>
          </cell>
          <cell r="Q196">
            <v>0</v>
          </cell>
          <cell r="V196">
            <v>0</v>
          </cell>
          <cell r="Y196">
            <v>0</v>
          </cell>
          <cell r="Z196">
            <v>0</v>
          </cell>
          <cell r="AL196">
            <v>0</v>
          </cell>
          <cell r="AN196">
            <v>0</v>
          </cell>
        </row>
        <row r="197">
          <cell r="E197">
            <v>79</v>
          </cell>
          <cell r="I197">
            <v>0</v>
          </cell>
          <cell r="J197">
            <v>0</v>
          </cell>
          <cell r="O197">
            <v>0</v>
          </cell>
          <cell r="P197">
            <v>0</v>
          </cell>
          <cell r="Q197">
            <v>0</v>
          </cell>
          <cell r="V197">
            <v>0</v>
          </cell>
          <cell r="Y197">
            <v>0</v>
          </cell>
          <cell r="Z197">
            <v>0</v>
          </cell>
          <cell r="AL197">
            <v>0</v>
          </cell>
          <cell r="AN197">
            <v>0</v>
          </cell>
        </row>
        <row r="198">
          <cell r="E198">
            <v>80</v>
          </cell>
          <cell r="I198">
            <v>0</v>
          </cell>
          <cell r="J198">
            <v>0</v>
          </cell>
          <cell r="O198">
            <v>0</v>
          </cell>
          <cell r="P198">
            <v>0</v>
          </cell>
          <cell r="Q198">
            <v>0</v>
          </cell>
          <cell r="V198">
            <v>0</v>
          </cell>
          <cell r="Y198">
            <v>0</v>
          </cell>
          <cell r="Z198">
            <v>0</v>
          </cell>
          <cell r="AL198">
            <v>0</v>
          </cell>
          <cell r="AN198">
            <v>0</v>
          </cell>
        </row>
        <row r="199">
          <cell r="E199">
            <v>81</v>
          </cell>
          <cell r="I199">
            <v>0</v>
          </cell>
          <cell r="J199">
            <v>0</v>
          </cell>
          <cell r="O199">
            <v>0</v>
          </cell>
          <cell r="P199">
            <v>0</v>
          </cell>
          <cell r="Q199">
            <v>0</v>
          </cell>
          <cell r="V199">
            <v>0</v>
          </cell>
          <cell r="Y199">
            <v>0</v>
          </cell>
          <cell r="Z199">
            <v>0</v>
          </cell>
          <cell r="AL199">
            <v>0</v>
          </cell>
          <cell r="AN199">
            <v>0</v>
          </cell>
        </row>
        <row r="200">
          <cell r="E200">
            <v>82</v>
          </cell>
          <cell r="I200">
            <v>0</v>
          </cell>
          <cell r="J200">
            <v>0</v>
          </cell>
          <cell r="O200">
            <v>0</v>
          </cell>
          <cell r="P200">
            <v>0</v>
          </cell>
          <cell r="Q200">
            <v>0</v>
          </cell>
          <cell r="V200">
            <v>0</v>
          </cell>
          <cell r="Y200">
            <v>0</v>
          </cell>
          <cell r="Z200">
            <v>0</v>
          </cell>
          <cell r="AL200">
            <v>0</v>
          </cell>
          <cell r="AN200">
            <v>0</v>
          </cell>
        </row>
        <row r="201">
          <cell r="E201">
            <v>83</v>
          </cell>
          <cell r="I201">
            <v>0</v>
          </cell>
          <cell r="J201">
            <v>0</v>
          </cell>
          <cell r="O201">
            <v>0</v>
          </cell>
          <cell r="P201">
            <v>0</v>
          </cell>
          <cell r="Q201">
            <v>0</v>
          </cell>
          <cell r="V201">
            <v>0</v>
          </cell>
          <cell r="Y201">
            <v>0</v>
          </cell>
          <cell r="Z201">
            <v>0</v>
          </cell>
          <cell r="AL201">
            <v>0</v>
          </cell>
          <cell r="AN201">
            <v>0</v>
          </cell>
        </row>
        <row r="202">
          <cell r="E202">
            <v>84</v>
          </cell>
          <cell r="I202">
            <v>0</v>
          </cell>
          <cell r="J202">
            <v>0</v>
          </cell>
          <cell r="O202">
            <v>0</v>
          </cell>
          <cell r="P202">
            <v>0</v>
          </cell>
          <cell r="Q202">
            <v>0</v>
          </cell>
          <cell r="V202">
            <v>0</v>
          </cell>
          <cell r="Y202">
            <v>0</v>
          </cell>
          <cell r="Z202">
            <v>0</v>
          </cell>
          <cell r="AL202">
            <v>0</v>
          </cell>
          <cell r="AN202">
            <v>0</v>
          </cell>
        </row>
        <row r="203">
          <cell r="E203">
            <v>85</v>
          </cell>
          <cell r="I203">
            <v>0</v>
          </cell>
          <cell r="J203">
            <v>0</v>
          </cell>
          <cell r="O203">
            <v>0</v>
          </cell>
          <cell r="P203">
            <v>0</v>
          </cell>
          <cell r="Q203">
            <v>0</v>
          </cell>
          <cell r="V203">
            <v>0</v>
          </cell>
          <cell r="Y203">
            <v>0</v>
          </cell>
          <cell r="Z203">
            <v>0</v>
          </cell>
          <cell r="AL203">
            <v>0</v>
          </cell>
          <cell r="AN203">
            <v>0</v>
          </cell>
        </row>
        <row r="204">
          <cell r="E204">
            <v>86</v>
          </cell>
          <cell r="I204">
            <v>0</v>
          </cell>
          <cell r="J204">
            <v>0</v>
          </cell>
          <cell r="O204">
            <v>0</v>
          </cell>
          <cell r="P204">
            <v>0</v>
          </cell>
          <cell r="Q204">
            <v>0</v>
          </cell>
          <cell r="V204">
            <v>0</v>
          </cell>
          <cell r="Y204">
            <v>0</v>
          </cell>
          <cell r="Z204">
            <v>0</v>
          </cell>
          <cell r="AL204">
            <v>0</v>
          </cell>
          <cell r="AN204">
            <v>0</v>
          </cell>
        </row>
        <row r="205">
          <cell r="E205">
            <v>87</v>
          </cell>
          <cell r="I205">
            <v>0</v>
          </cell>
          <cell r="J205">
            <v>0</v>
          </cell>
          <cell r="O205">
            <v>0</v>
          </cell>
          <cell r="P205">
            <v>0</v>
          </cell>
          <cell r="Q205">
            <v>0</v>
          </cell>
          <cell r="V205">
            <v>0</v>
          </cell>
          <cell r="Y205">
            <v>0</v>
          </cell>
          <cell r="Z205">
            <v>0</v>
          </cell>
          <cell r="AL205">
            <v>0</v>
          </cell>
          <cell r="AN205">
            <v>0</v>
          </cell>
        </row>
        <row r="206">
          <cell r="E206">
            <v>88</v>
          </cell>
          <cell r="I206">
            <v>0</v>
          </cell>
          <cell r="J206">
            <v>0</v>
          </cell>
          <cell r="O206">
            <v>0</v>
          </cell>
          <cell r="P206">
            <v>0</v>
          </cell>
          <cell r="Q206">
            <v>0</v>
          </cell>
          <cell r="V206">
            <v>0</v>
          </cell>
          <cell r="Y206">
            <v>0</v>
          </cell>
          <cell r="Z206">
            <v>0</v>
          </cell>
          <cell r="AL206">
            <v>0</v>
          </cell>
          <cell r="AN206">
            <v>0</v>
          </cell>
        </row>
        <row r="207">
          <cell r="E207">
            <v>89</v>
          </cell>
          <cell r="I207">
            <v>0</v>
          </cell>
          <cell r="J207">
            <v>0</v>
          </cell>
          <cell r="O207">
            <v>0</v>
          </cell>
          <cell r="P207">
            <v>0</v>
          </cell>
          <cell r="Q207">
            <v>0</v>
          </cell>
          <cell r="V207">
            <v>0</v>
          </cell>
          <cell r="Y207">
            <v>0</v>
          </cell>
          <cell r="Z207">
            <v>0</v>
          </cell>
          <cell r="AL207">
            <v>0</v>
          </cell>
          <cell r="AN207">
            <v>0</v>
          </cell>
        </row>
        <row r="208">
          <cell r="E208">
            <v>90</v>
          </cell>
          <cell r="I208">
            <v>0</v>
          </cell>
          <cell r="J208">
            <v>0</v>
          </cell>
          <cell r="O208">
            <v>0</v>
          </cell>
          <cell r="P208">
            <v>0</v>
          </cell>
          <cell r="Q208">
            <v>0</v>
          </cell>
          <cell r="V208">
            <v>0</v>
          </cell>
          <cell r="Y208">
            <v>0</v>
          </cell>
          <cell r="Z208">
            <v>0</v>
          </cell>
          <cell r="AL208">
            <v>0</v>
          </cell>
          <cell r="AN208">
            <v>0</v>
          </cell>
        </row>
        <row r="209">
          <cell r="E209">
            <v>91</v>
          </cell>
          <cell r="I209">
            <v>0</v>
          </cell>
          <cell r="J209">
            <v>0</v>
          </cell>
          <cell r="O209">
            <v>0</v>
          </cell>
          <cell r="P209">
            <v>0</v>
          </cell>
          <cell r="Q209">
            <v>0</v>
          </cell>
          <cell r="V209">
            <v>0</v>
          </cell>
          <cell r="Y209">
            <v>0</v>
          </cell>
          <cell r="Z209">
            <v>0</v>
          </cell>
          <cell r="AL209">
            <v>0</v>
          </cell>
          <cell r="AN209">
            <v>0</v>
          </cell>
        </row>
        <row r="210">
          <cell r="E210">
            <v>92</v>
          </cell>
          <cell r="I210">
            <v>0</v>
          </cell>
          <cell r="J210">
            <v>0</v>
          </cell>
          <cell r="O210">
            <v>0</v>
          </cell>
          <cell r="P210">
            <v>0</v>
          </cell>
          <cell r="Q210">
            <v>0</v>
          </cell>
          <cell r="V210">
            <v>0</v>
          </cell>
          <cell r="Y210">
            <v>0</v>
          </cell>
          <cell r="Z210">
            <v>0</v>
          </cell>
          <cell r="AL210">
            <v>0</v>
          </cell>
          <cell r="AN210">
            <v>0</v>
          </cell>
        </row>
        <row r="211">
          <cell r="E211">
            <v>93</v>
          </cell>
          <cell r="I211">
            <v>0</v>
          </cell>
          <cell r="J211">
            <v>0</v>
          </cell>
          <cell r="O211">
            <v>0</v>
          </cell>
          <cell r="P211">
            <v>0</v>
          </cell>
          <cell r="Q211">
            <v>0</v>
          </cell>
          <cell r="V211">
            <v>0</v>
          </cell>
          <cell r="Y211">
            <v>0</v>
          </cell>
          <cell r="Z211">
            <v>0</v>
          </cell>
          <cell r="AL211">
            <v>0</v>
          </cell>
          <cell r="AN211">
            <v>0</v>
          </cell>
        </row>
        <row r="212">
          <cell r="E212">
            <v>94</v>
          </cell>
          <cell r="I212">
            <v>0</v>
          </cell>
          <cell r="J212">
            <v>0</v>
          </cell>
          <cell r="O212">
            <v>0</v>
          </cell>
          <cell r="P212">
            <v>0</v>
          </cell>
          <cell r="Q212">
            <v>0</v>
          </cell>
          <cell r="V212">
            <v>0</v>
          </cell>
          <cell r="Y212">
            <v>0</v>
          </cell>
          <cell r="Z212">
            <v>0</v>
          </cell>
          <cell r="AL212">
            <v>0</v>
          </cell>
          <cell r="AN212">
            <v>0</v>
          </cell>
        </row>
        <row r="213">
          <cell r="E213">
            <v>95</v>
          </cell>
          <cell r="I213">
            <v>0</v>
          </cell>
          <cell r="J213">
            <v>0</v>
          </cell>
          <cell r="O213">
            <v>0</v>
          </cell>
          <cell r="P213">
            <v>0</v>
          </cell>
          <cell r="Q213">
            <v>0</v>
          </cell>
          <cell r="V213">
            <v>0</v>
          </cell>
          <cell r="Y213">
            <v>0</v>
          </cell>
          <cell r="Z213">
            <v>0</v>
          </cell>
          <cell r="AL213">
            <v>0</v>
          </cell>
          <cell r="AN213">
            <v>0</v>
          </cell>
        </row>
        <row r="214">
          <cell r="E214">
            <v>96</v>
          </cell>
          <cell r="I214">
            <v>0</v>
          </cell>
          <cell r="J214">
            <v>0</v>
          </cell>
          <cell r="O214">
            <v>0</v>
          </cell>
          <cell r="P214">
            <v>0</v>
          </cell>
          <cell r="Q214">
            <v>0</v>
          </cell>
          <cell r="V214">
            <v>0</v>
          </cell>
          <cell r="Y214">
            <v>0</v>
          </cell>
          <cell r="Z214">
            <v>0</v>
          </cell>
          <cell r="AL214">
            <v>0</v>
          </cell>
          <cell r="AN214">
            <v>0</v>
          </cell>
        </row>
        <row r="215">
          <cell r="E215">
            <v>97</v>
          </cell>
          <cell r="I215">
            <v>0</v>
          </cell>
          <cell r="J215">
            <v>0</v>
          </cell>
          <cell r="O215">
            <v>0</v>
          </cell>
          <cell r="P215">
            <v>0</v>
          </cell>
          <cell r="Q215">
            <v>0</v>
          </cell>
          <cell r="V215">
            <v>0</v>
          </cell>
          <cell r="Y215">
            <v>0</v>
          </cell>
          <cell r="Z215">
            <v>0</v>
          </cell>
          <cell r="AL215">
            <v>0</v>
          </cell>
          <cell r="AN215">
            <v>0</v>
          </cell>
        </row>
        <row r="216">
          <cell r="E216">
            <v>98</v>
          </cell>
          <cell r="I216">
            <v>0</v>
          </cell>
          <cell r="J216">
            <v>0</v>
          </cell>
          <cell r="O216">
            <v>0</v>
          </cell>
          <cell r="P216">
            <v>0</v>
          </cell>
          <cell r="Q216">
            <v>0</v>
          </cell>
          <cell r="V216">
            <v>0</v>
          </cell>
          <cell r="Y216">
            <v>0</v>
          </cell>
          <cell r="Z216">
            <v>0</v>
          </cell>
          <cell r="AL216">
            <v>0</v>
          </cell>
          <cell r="AN216">
            <v>0</v>
          </cell>
        </row>
        <row r="217">
          <cell r="E217">
            <v>99</v>
          </cell>
          <cell r="I217">
            <v>0</v>
          </cell>
          <cell r="J217">
            <v>0</v>
          </cell>
          <cell r="O217">
            <v>0</v>
          </cell>
          <cell r="P217">
            <v>0</v>
          </cell>
          <cell r="Q217">
            <v>0</v>
          </cell>
          <cell r="V217">
            <v>0</v>
          </cell>
          <cell r="Y217">
            <v>0</v>
          </cell>
          <cell r="Z217">
            <v>0</v>
          </cell>
          <cell r="AL217">
            <v>0</v>
          </cell>
          <cell r="AN217">
            <v>0</v>
          </cell>
        </row>
        <row r="218">
          <cell r="E218">
            <v>100</v>
          </cell>
          <cell r="I218">
            <v>0</v>
          </cell>
          <cell r="J218">
            <v>0</v>
          </cell>
          <cell r="O218">
            <v>0</v>
          </cell>
          <cell r="P218">
            <v>0</v>
          </cell>
          <cell r="Q218">
            <v>0</v>
          </cell>
          <cell r="V218">
            <v>0</v>
          </cell>
          <cell r="Y218">
            <v>0</v>
          </cell>
          <cell r="Z218">
            <v>0</v>
          </cell>
          <cell r="AL218">
            <v>0</v>
          </cell>
          <cell r="AN218">
            <v>0</v>
          </cell>
        </row>
        <row r="219">
          <cell r="E219">
            <v>101</v>
          </cell>
          <cell r="I219">
            <v>0</v>
          </cell>
          <cell r="J219">
            <v>0</v>
          </cell>
          <cell r="O219">
            <v>0</v>
          </cell>
          <cell r="P219">
            <v>0</v>
          </cell>
          <cell r="Q219">
            <v>0</v>
          </cell>
          <cell r="V219">
            <v>0</v>
          </cell>
          <cell r="Y219">
            <v>0</v>
          </cell>
          <cell r="Z219">
            <v>0</v>
          </cell>
          <cell r="AL219">
            <v>0</v>
          </cell>
          <cell r="AN219">
            <v>0</v>
          </cell>
        </row>
        <row r="220">
          <cell r="E220">
            <v>102</v>
          </cell>
          <cell r="I220">
            <v>0</v>
          </cell>
          <cell r="J220">
            <v>0</v>
          </cell>
          <cell r="O220">
            <v>0</v>
          </cell>
          <cell r="P220">
            <v>0</v>
          </cell>
          <cell r="Q220">
            <v>0</v>
          </cell>
          <cell r="V220">
            <v>0</v>
          </cell>
          <cell r="Y220">
            <v>0</v>
          </cell>
          <cell r="Z220">
            <v>0</v>
          </cell>
          <cell r="AL220">
            <v>0</v>
          </cell>
          <cell r="AN220">
            <v>0</v>
          </cell>
        </row>
        <row r="221">
          <cell r="E221">
            <v>103</v>
          </cell>
          <cell r="I221">
            <v>0</v>
          </cell>
          <cell r="J221">
            <v>0</v>
          </cell>
          <cell r="O221">
            <v>0</v>
          </cell>
          <cell r="P221">
            <v>0</v>
          </cell>
          <cell r="Q221">
            <v>0</v>
          </cell>
          <cell r="V221">
            <v>0</v>
          </cell>
          <cell r="Y221">
            <v>0</v>
          </cell>
          <cell r="Z221">
            <v>0</v>
          </cell>
          <cell r="AL221">
            <v>0</v>
          </cell>
          <cell r="AN221">
            <v>0</v>
          </cell>
        </row>
        <row r="222">
          <cell r="E222">
            <v>104</v>
          </cell>
          <cell r="I222">
            <v>0</v>
          </cell>
          <cell r="J222">
            <v>0</v>
          </cell>
          <cell r="O222">
            <v>0</v>
          </cell>
          <cell r="P222">
            <v>0</v>
          </cell>
          <cell r="Q222">
            <v>0</v>
          </cell>
          <cell r="V222">
            <v>0</v>
          </cell>
          <cell r="Y222">
            <v>0</v>
          </cell>
          <cell r="Z222">
            <v>0</v>
          </cell>
          <cell r="AL222">
            <v>0</v>
          </cell>
          <cell r="AN222">
            <v>0</v>
          </cell>
        </row>
        <row r="223">
          <cell r="E223">
            <v>105</v>
          </cell>
          <cell r="I223">
            <v>0</v>
          </cell>
          <cell r="J223">
            <v>0</v>
          </cell>
          <cell r="O223">
            <v>0</v>
          </cell>
          <cell r="P223">
            <v>0</v>
          </cell>
          <cell r="Q223">
            <v>0</v>
          </cell>
          <cell r="V223">
            <v>0</v>
          </cell>
          <cell r="Y223">
            <v>0</v>
          </cell>
          <cell r="Z223">
            <v>0</v>
          </cell>
          <cell r="AL223">
            <v>0</v>
          </cell>
          <cell r="AN223">
            <v>0</v>
          </cell>
        </row>
        <row r="224">
          <cell r="E224">
            <v>106</v>
          </cell>
          <cell r="I224">
            <v>0</v>
          </cell>
          <cell r="J224">
            <v>0</v>
          </cell>
          <cell r="O224">
            <v>0</v>
          </cell>
          <cell r="P224">
            <v>0</v>
          </cell>
          <cell r="Q224">
            <v>0</v>
          </cell>
          <cell r="V224">
            <v>0</v>
          </cell>
          <cell r="Y224">
            <v>0</v>
          </cell>
          <cell r="Z224">
            <v>0</v>
          </cell>
          <cell r="AL224">
            <v>0</v>
          </cell>
          <cell r="AN224">
            <v>0</v>
          </cell>
        </row>
        <row r="225">
          <cell r="E225">
            <v>107</v>
          </cell>
          <cell r="I225">
            <v>0</v>
          </cell>
          <cell r="J225">
            <v>0</v>
          </cell>
          <cell r="O225">
            <v>0</v>
          </cell>
          <cell r="P225">
            <v>0</v>
          </cell>
          <cell r="Q225">
            <v>0</v>
          </cell>
          <cell r="V225">
            <v>0</v>
          </cell>
          <cell r="Y225">
            <v>0</v>
          </cell>
          <cell r="Z225">
            <v>0</v>
          </cell>
          <cell r="AL225">
            <v>0</v>
          </cell>
          <cell r="AN225">
            <v>0</v>
          </cell>
        </row>
        <row r="226">
          <cell r="E226">
            <v>108</v>
          </cell>
          <cell r="I226">
            <v>0</v>
          </cell>
          <cell r="J226">
            <v>0</v>
          </cell>
          <cell r="O226">
            <v>0</v>
          </cell>
          <cell r="P226">
            <v>0</v>
          </cell>
          <cell r="Q226">
            <v>0</v>
          </cell>
          <cell r="V226">
            <v>0</v>
          </cell>
          <cell r="Y226">
            <v>0</v>
          </cell>
          <cell r="Z226">
            <v>0</v>
          </cell>
          <cell r="AL226">
            <v>0</v>
          </cell>
          <cell r="AN226">
            <v>0</v>
          </cell>
        </row>
        <row r="227">
          <cell r="E227">
            <v>109</v>
          </cell>
          <cell r="I227">
            <v>0</v>
          </cell>
          <cell r="J227">
            <v>0</v>
          </cell>
          <cell r="O227">
            <v>0</v>
          </cell>
          <cell r="P227">
            <v>0</v>
          </cell>
          <cell r="Q227">
            <v>0</v>
          </cell>
          <cell r="V227">
            <v>0</v>
          </cell>
          <cell r="Y227">
            <v>0</v>
          </cell>
          <cell r="Z227">
            <v>0</v>
          </cell>
          <cell r="AL227">
            <v>0</v>
          </cell>
          <cell r="AN227">
            <v>0</v>
          </cell>
        </row>
        <row r="228">
          <cell r="E228">
            <v>110</v>
          </cell>
          <cell r="I228">
            <v>0</v>
          </cell>
          <cell r="J228">
            <v>0</v>
          </cell>
          <cell r="O228">
            <v>0</v>
          </cell>
          <cell r="P228">
            <v>0</v>
          </cell>
          <cell r="Q228">
            <v>0</v>
          </cell>
          <cell r="V228">
            <v>0</v>
          </cell>
          <cell r="Y228">
            <v>0</v>
          </cell>
          <cell r="Z228">
            <v>0</v>
          </cell>
          <cell r="AL228">
            <v>0</v>
          </cell>
          <cell r="AN228">
            <v>0</v>
          </cell>
        </row>
        <row r="229">
          <cell r="E229">
            <v>111</v>
          </cell>
          <cell r="I229">
            <v>0</v>
          </cell>
          <cell r="J229">
            <v>0</v>
          </cell>
          <cell r="O229">
            <v>0</v>
          </cell>
          <cell r="P229">
            <v>0</v>
          </cell>
          <cell r="Q229">
            <v>0</v>
          </cell>
          <cell r="V229">
            <v>0</v>
          </cell>
          <cell r="Y229">
            <v>0</v>
          </cell>
          <cell r="Z229">
            <v>0</v>
          </cell>
          <cell r="AL229">
            <v>0</v>
          </cell>
          <cell r="AN229">
            <v>0</v>
          </cell>
        </row>
        <row r="230">
          <cell r="E230">
            <v>112</v>
          </cell>
          <cell r="I230">
            <v>0</v>
          </cell>
          <cell r="J230">
            <v>0</v>
          </cell>
          <cell r="O230">
            <v>0</v>
          </cell>
          <cell r="P230">
            <v>0</v>
          </cell>
          <cell r="Q230">
            <v>0</v>
          </cell>
          <cell r="V230">
            <v>0</v>
          </cell>
          <cell r="Y230">
            <v>0</v>
          </cell>
          <cell r="Z230">
            <v>0</v>
          </cell>
          <cell r="AL230">
            <v>0</v>
          </cell>
          <cell r="AN230">
            <v>0</v>
          </cell>
        </row>
        <row r="231">
          <cell r="E231">
            <v>113</v>
          </cell>
          <cell r="I231">
            <v>0</v>
          </cell>
          <cell r="J231">
            <v>0</v>
          </cell>
          <cell r="O231">
            <v>0</v>
          </cell>
          <cell r="P231">
            <v>0</v>
          </cell>
          <cell r="Q231">
            <v>0</v>
          </cell>
          <cell r="V231">
            <v>0</v>
          </cell>
          <cell r="Y231">
            <v>0</v>
          </cell>
          <cell r="Z231">
            <v>0</v>
          </cell>
          <cell r="AL231">
            <v>0</v>
          </cell>
          <cell r="AN231">
            <v>0</v>
          </cell>
        </row>
        <row r="232">
          <cell r="E232">
            <v>114</v>
          </cell>
          <cell r="I232">
            <v>0</v>
          </cell>
          <cell r="J232">
            <v>0</v>
          </cell>
          <cell r="O232">
            <v>0</v>
          </cell>
          <cell r="P232">
            <v>0</v>
          </cell>
          <cell r="Q232">
            <v>0</v>
          </cell>
          <cell r="V232">
            <v>0</v>
          </cell>
          <cell r="Y232">
            <v>0</v>
          </cell>
          <cell r="Z232">
            <v>0</v>
          </cell>
          <cell r="AL232">
            <v>0</v>
          </cell>
          <cell r="AN232">
            <v>0</v>
          </cell>
        </row>
        <row r="233">
          <cell r="E233">
            <v>115</v>
          </cell>
          <cell r="I233">
            <v>0</v>
          </cell>
          <cell r="J233">
            <v>0</v>
          </cell>
          <cell r="O233">
            <v>0</v>
          </cell>
          <cell r="P233">
            <v>0</v>
          </cell>
          <cell r="Q233">
            <v>0</v>
          </cell>
          <cell r="V233">
            <v>0</v>
          </cell>
          <cell r="Y233">
            <v>0</v>
          </cell>
          <cell r="Z233">
            <v>0</v>
          </cell>
          <cell r="AL233">
            <v>0</v>
          </cell>
          <cell r="AN233">
            <v>0</v>
          </cell>
        </row>
        <row r="234">
          <cell r="E234">
            <v>116</v>
          </cell>
          <cell r="I234">
            <v>0</v>
          </cell>
          <cell r="J234">
            <v>0</v>
          </cell>
          <cell r="O234">
            <v>0</v>
          </cell>
          <cell r="P234">
            <v>0</v>
          </cell>
          <cell r="Q234">
            <v>0</v>
          </cell>
          <cell r="V234">
            <v>0</v>
          </cell>
          <cell r="Y234">
            <v>0</v>
          </cell>
          <cell r="Z234">
            <v>0</v>
          </cell>
          <cell r="AL234">
            <v>0</v>
          </cell>
          <cell r="AN234">
            <v>0</v>
          </cell>
        </row>
        <row r="235">
          <cell r="E235">
            <v>117</v>
          </cell>
          <cell r="I235">
            <v>0</v>
          </cell>
          <cell r="J235">
            <v>0</v>
          </cell>
          <cell r="O235">
            <v>0</v>
          </cell>
          <cell r="P235">
            <v>0</v>
          </cell>
          <cell r="Q235">
            <v>0</v>
          </cell>
          <cell r="V235">
            <v>0</v>
          </cell>
          <cell r="Y235">
            <v>0</v>
          </cell>
          <cell r="Z235">
            <v>0</v>
          </cell>
          <cell r="AL235">
            <v>0</v>
          </cell>
          <cell r="AN235">
            <v>0</v>
          </cell>
        </row>
        <row r="236">
          <cell r="E236">
            <v>118</v>
          </cell>
          <cell r="I236">
            <v>0</v>
          </cell>
          <cell r="J236">
            <v>0</v>
          </cell>
          <cell r="O236">
            <v>0</v>
          </cell>
          <cell r="P236">
            <v>0</v>
          </cell>
          <cell r="Q236">
            <v>0</v>
          </cell>
          <cell r="V236">
            <v>0</v>
          </cell>
          <cell r="Y236">
            <v>0</v>
          </cell>
          <cell r="Z236">
            <v>0</v>
          </cell>
          <cell r="AL236">
            <v>0</v>
          </cell>
          <cell r="AN236">
            <v>0</v>
          </cell>
        </row>
        <row r="237">
          <cell r="E237">
            <v>119</v>
          </cell>
          <cell r="I237">
            <v>0</v>
          </cell>
          <cell r="J237">
            <v>0</v>
          </cell>
          <cell r="O237">
            <v>0</v>
          </cell>
          <cell r="P237">
            <v>0</v>
          </cell>
          <cell r="Q237">
            <v>0</v>
          </cell>
          <cell r="V237">
            <v>0</v>
          </cell>
          <cell r="Y237">
            <v>0</v>
          </cell>
          <cell r="Z237">
            <v>0</v>
          </cell>
          <cell r="AL237">
            <v>0</v>
          </cell>
          <cell r="AN237">
            <v>0</v>
          </cell>
        </row>
        <row r="238">
          <cell r="E238">
            <v>120</v>
          </cell>
          <cell r="I238">
            <v>0</v>
          </cell>
          <cell r="J238">
            <v>0</v>
          </cell>
          <cell r="O238">
            <v>0</v>
          </cell>
          <cell r="P238">
            <v>0</v>
          </cell>
          <cell r="Q238">
            <v>0</v>
          </cell>
          <cell r="V238">
            <v>0</v>
          </cell>
          <cell r="Y238">
            <v>0</v>
          </cell>
          <cell r="Z238">
            <v>0</v>
          </cell>
          <cell r="AL238">
            <v>0</v>
          </cell>
          <cell r="AN238">
            <v>0</v>
          </cell>
        </row>
        <row r="239">
          <cell r="E239">
            <v>121</v>
          </cell>
          <cell r="I239">
            <v>0</v>
          </cell>
          <cell r="J239">
            <v>0</v>
          </cell>
          <cell r="O239">
            <v>0</v>
          </cell>
          <cell r="P239">
            <v>0</v>
          </cell>
          <cell r="Q239">
            <v>0</v>
          </cell>
          <cell r="V239">
            <v>0</v>
          </cell>
          <cell r="Y239">
            <v>0</v>
          </cell>
          <cell r="Z239">
            <v>0</v>
          </cell>
          <cell r="AL239">
            <v>0</v>
          </cell>
          <cell r="AN239">
            <v>0</v>
          </cell>
        </row>
        <row r="240">
          <cell r="E240">
            <v>122</v>
          </cell>
          <cell r="I240">
            <v>0</v>
          </cell>
          <cell r="J240">
            <v>0</v>
          </cell>
          <cell r="O240">
            <v>0</v>
          </cell>
          <cell r="P240">
            <v>0</v>
          </cell>
          <cell r="Q240">
            <v>0</v>
          </cell>
          <cell r="V240">
            <v>0</v>
          </cell>
          <cell r="Y240">
            <v>0</v>
          </cell>
          <cell r="Z240">
            <v>0</v>
          </cell>
          <cell r="AL240">
            <v>0</v>
          </cell>
          <cell r="AN240">
            <v>0</v>
          </cell>
        </row>
        <row r="241">
          <cell r="E241">
            <v>123</v>
          </cell>
          <cell r="I241">
            <v>0</v>
          </cell>
          <cell r="J241">
            <v>0</v>
          </cell>
          <cell r="O241">
            <v>0</v>
          </cell>
          <cell r="P241">
            <v>0</v>
          </cell>
          <cell r="Q241">
            <v>0</v>
          </cell>
          <cell r="V241">
            <v>0</v>
          </cell>
          <cell r="Y241">
            <v>0</v>
          </cell>
          <cell r="Z241">
            <v>0</v>
          </cell>
          <cell r="AL241">
            <v>0</v>
          </cell>
          <cell r="AN241">
            <v>0</v>
          </cell>
        </row>
        <row r="242">
          <cell r="E242">
            <v>124</v>
          </cell>
          <cell r="I242">
            <v>0</v>
          </cell>
          <cell r="J242">
            <v>0</v>
          </cell>
          <cell r="O242">
            <v>0</v>
          </cell>
          <cell r="P242">
            <v>0</v>
          </cell>
          <cell r="Q242">
            <v>0</v>
          </cell>
          <cell r="V242">
            <v>0</v>
          </cell>
          <cell r="Y242">
            <v>0</v>
          </cell>
          <cell r="Z242">
            <v>0</v>
          </cell>
          <cell r="AL242">
            <v>0</v>
          </cell>
          <cell r="AN242">
            <v>0</v>
          </cell>
        </row>
        <row r="243">
          <cell r="E243">
            <v>125</v>
          </cell>
          <cell r="I243">
            <v>0</v>
          </cell>
          <cell r="J243">
            <v>0</v>
          </cell>
          <cell r="O243">
            <v>0</v>
          </cell>
          <cell r="P243">
            <v>0</v>
          </cell>
          <cell r="Q243">
            <v>0</v>
          </cell>
          <cell r="V243">
            <v>0</v>
          </cell>
          <cell r="Y243">
            <v>0</v>
          </cell>
          <cell r="Z243">
            <v>0</v>
          </cell>
          <cell r="AL243">
            <v>0</v>
          </cell>
          <cell r="AN243">
            <v>0</v>
          </cell>
        </row>
        <row r="244">
          <cell r="E244">
            <v>126</v>
          </cell>
          <cell r="I244">
            <v>0</v>
          </cell>
          <cell r="J244">
            <v>0</v>
          </cell>
          <cell r="O244">
            <v>0</v>
          </cell>
          <cell r="P244">
            <v>0</v>
          </cell>
          <cell r="Q244">
            <v>0</v>
          </cell>
          <cell r="V244">
            <v>0</v>
          </cell>
          <cell r="Y244">
            <v>0</v>
          </cell>
          <cell r="Z244">
            <v>0</v>
          </cell>
          <cell r="AL244">
            <v>0</v>
          </cell>
          <cell r="AN244">
            <v>0</v>
          </cell>
        </row>
        <row r="245">
          <cell r="E245">
            <v>127</v>
          </cell>
          <cell r="I245">
            <v>0</v>
          </cell>
          <cell r="J245">
            <v>0</v>
          </cell>
          <cell r="O245">
            <v>0</v>
          </cell>
          <cell r="P245">
            <v>0</v>
          </cell>
          <cell r="Q245">
            <v>0</v>
          </cell>
          <cell r="V245">
            <v>0</v>
          </cell>
          <cell r="Y245">
            <v>0</v>
          </cell>
          <cell r="Z245">
            <v>0</v>
          </cell>
          <cell r="AL245">
            <v>0</v>
          </cell>
          <cell r="AN245">
            <v>0</v>
          </cell>
        </row>
        <row r="246">
          <cell r="E246">
            <v>128</v>
          </cell>
          <cell r="I246">
            <v>0</v>
          </cell>
          <cell r="J246">
            <v>0</v>
          </cell>
          <cell r="O246">
            <v>0</v>
          </cell>
          <cell r="P246">
            <v>0</v>
          </cell>
          <cell r="Q246">
            <v>0</v>
          </cell>
          <cell r="V246">
            <v>0</v>
          </cell>
          <cell r="Y246">
            <v>0</v>
          </cell>
          <cell r="Z246">
            <v>0</v>
          </cell>
          <cell r="AL246">
            <v>0</v>
          </cell>
          <cell r="AN246">
            <v>0</v>
          </cell>
        </row>
        <row r="247">
          <cell r="E247">
            <v>129</v>
          </cell>
          <cell r="I247">
            <v>0</v>
          </cell>
          <cell r="J247">
            <v>0</v>
          </cell>
          <cell r="O247">
            <v>0</v>
          </cell>
          <cell r="P247">
            <v>0</v>
          </cell>
          <cell r="Q247">
            <v>0</v>
          </cell>
          <cell r="V247">
            <v>0</v>
          </cell>
          <cell r="Y247">
            <v>0</v>
          </cell>
          <cell r="Z247">
            <v>0</v>
          </cell>
          <cell r="AL247">
            <v>0</v>
          </cell>
          <cell r="AN247">
            <v>0</v>
          </cell>
        </row>
        <row r="248">
          <cell r="E248">
            <v>130</v>
          </cell>
          <cell r="I248">
            <v>0</v>
          </cell>
          <cell r="J248">
            <v>0</v>
          </cell>
          <cell r="O248">
            <v>0</v>
          </cell>
          <cell r="P248">
            <v>0</v>
          </cell>
          <cell r="Q248">
            <v>0</v>
          </cell>
          <cell r="V248">
            <v>0</v>
          </cell>
          <cell r="Y248">
            <v>0</v>
          </cell>
          <cell r="Z248">
            <v>0</v>
          </cell>
          <cell r="AL248">
            <v>0</v>
          </cell>
          <cell r="AN248">
            <v>0</v>
          </cell>
        </row>
        <row r="249">
          <cell r="E249">
            <v>131</v>
          </cell>
          <cell r="I249">
            <v>0</v>
          </cell>
          <cell r="J249">
            <v>0</v>
          </cell>
          <cell r="O249">
            <v>0</v>
          </cell>
          <cell r="P249">
            <v>0</v>
          </cell>
          <cell r="Q249">
            <v>0</v>
          </cell>
          <cell r="V249">
            <v>0</v>
          </cell>
          <cell r="Y249">
            <v>0</v>
          </cell>
          <cell r="Z249">
            <v>0</v>
          </cell>
          <cell r="AL249">
            <v>0</v>
          </cell>
          <cell r="AN249">
            <v>0</v>
          </cell>
        </row>
        <row r="250">
          <cell r="E250">
            <v>132</v>
          </cell>
          <cell r="I250">
            <v>0</v>
          </cell>
          <cell r="J250">
            <v>0</v>
          </cell>
          <cell r="O250">
            <v>0</v>
          </cell>
          <cell r="P250">
            <v>0</v>
          </cell>
          <cell r="Q250">
            <v>0</v>
          </cell>
          <cell r="V250">
            <v>0</v>
          </cell>
          <cell r="Y250">
            <v>0</v>
          </cell>
          <cell r="Z250">
            <v>0</v>
          </cell>
          <cell r="AL250">
            <v>0</v>
          </cell>
          <cell r="AN250">
            <v>0</v>
          </cell>
        </row>
        <row r="251">
          <cell r="E251">
            <v>133</v>
          </cell>
          <cell r="I251">
            <v>0</v>
          </cell>
          <cell r="J251">
            <v>0</v>
          </cell>
          <cell r="O251">
            <v>0</v>
          </cell>
          <cell r="P251">
            <v>0</v>
          </cell>
          <cell r="Q251">
            <v>0</v>
          </cell>
          <cell r="V251">
            <v>0</v>
          </cell>
          <cell r="Y251">
            <v>0</v>
          </cell>
          <cell r="Z251">
            <v>0</v>
          </cell>
          <cell r="AL251">
            <v>0</v>
          </cell>
          <cell r="AN251">
            <v>0</v>
          </cell>
        </row>
        <row r="252">
          <cell r="E252">
            <v>134</v>
          </cell>
          <cell r="I252">
            <v>0</v>
          </cell>
          <cell r="J252">
            <v>0</v>
          </cell>
          <cell r="O252">
            <v>0</v>
          </cell>
          <cell r="P252">
            <v>0</v>
          </cell>
          <cell r="Q252">
            <v>0</v>
          </cell>
          <cell r="V252">
            <v>0</v>
          </cell>
          <cell r="Y252">
            <v>0</v>
          </cell>
          <cell r="Z252">
            <v>0</v>
          </cell>
          <cell r="AL252">
            <v>0</v>
          </cell>
          <cell r="AN252">
            <v>0</v>
          </cell>
        </row>
        <row r="253">
          <cell r="E253">
            <v>135</v>
          </cell>
          <cell r="I253">
            <v>0</v>
          </cell>
          <cell r="J253">
            <v>0</v>
          </cell>
          <cell r="O253">
            <v>0</v>
          </cell>
          <cell r="P253">
            <v>0</v>
          </cell>
          <cell r="Q253">
            <v>0</v>
          </cell>
          <cell r="V253">
            <v>0</v>
          </cell>
          <cell r="Y253">
            <v>0</v>
          </cell>
          <cell r="Z253">
            <v>0</v>
          </cell>
          <cell r="AL253">
            <v>0</v>
          </cell>
          <cell r="AN253">
            <v>0</v>
          </cell>
        </row>
        <row r="254">
          <cell r="E254">
            <v>136</v>
          </cell>
          <cell r="I254">
            <v>0</v>
          </cell>
          <cell r="J254">
            <v>0</v>
          </cell>
          <cell r="O254">
            <v>0</v>
          </cell>
          <cell r="P254">
            <v>0</v>
          </cell>
          <cell r="Q254">
            <v>0</v>
          </cell>
          <cell r="V254">
            <v>0</v>
          </cell>
          <cell r="Y254">
            <v>0</v>
          </cell>
          <cell r="Z254">
            <v>0</v>
          </cell>
          <cell r="AL254">
            <v>0</v>
          </cell>
          <cell r="AN254">
            <v>0</v>
          </cell>
        </row>
        <row r="255">
          <cell r="E255">
            <v>137</v>
          </cell>
          <cell r="I255">
            <v>0</v>
          </cell>
          <cell r="J255">
            <v>0</v>
          </cell>
          <cell r="O255">
            <v>0</v>
          </cell>
          <cell r="P255">
            <v>0</v>
          </cell>
          <cell r="Q255">
            <v>0</v>
          </cell>
          <cell r="V255">
            <v>0</v>
          </cell>
          <cell r="Y255">
            <v>0</v>
          </cell>
          <cell r="Z255">
            <v>0</v>
          </cell>
          <cell r="AL255">
            <v>0</v>
          </cell>
          <cell r="AN255">
            <v>0</v>
          </cell>
        </row>
        <row r="256">
          <cell r="E256">
            <v>138</v>
          </cell>
          <cell r="I256">
            <v>0</v>
          </cell>
          <cell r="J256">
            <v>0</v>
          </cell>
          <cell r="O256">
            <v>0</v>
          </cell>
          <cell r="P256">
            <v>0</v>
          </cell>
          <cell r="Q256">
            <v>0</v>
          </cell>
          <cell r="V256">
            <v>0</v>
          </cell>
          <cell r="Y256">
            <v>0</v>
          </cell>
          <cell r="Z256">
            <v>0</v>
          </cell>
          <cell r="AL256">
            <v>0</v>
          </cell>
          <cell r="AN256">
            <v>0</v>
          </cell>
        </row>
        <row r="257">
          <cell r="E257">
            <v>139</v>
          </cell>
          <cell r="I257">
            <v>0</v>
          </cell>
          <cell r="J257">
            <v>0</v>
          </cell>
          <cell r="O257">
            <v>0</v>
          </cell>
          <cell r="P257">
            <v>0</v>
          </cell>
          <cell r="Q257">
            <v>0</v>
          </cell>
          <cell r="V257">
            <v>0</v>
          </cell>
          <cell r="Y257">
            <v>0</v>
          </cell>
          <cell r="Z257">
            <v>0</v>
          </cell>
          <cell r="AL257">
            <v>0</v>
          </cell>
          <cell r="AN257">
            <v>0</v>
          </cell>
        </row>
        <row r="258">
          <cell r="E258">
            <v>140</v>
          </cell>
          <cell r="I258">
            <v>0</v>
          </cell>
          <cell r="J258">
            <v>0</v>
          </cell>
          <cell r="O258">
            <v>0</v>
          </cell>
          <cell r="P258">
            <v>0</v>
          </cell>
          <cell r="Q258">
            <v>0</v>
          </cell>
          <cell r="V258">
            <v>0</v>
          </cell>
          <cell r="Y258">
            <v>0</v>
          </cell>
          <cell r="Z258">
            <v>0</v>
          </cell>
          <cell r="AL258">
            <v>0</v>
          </cell>
          <cell r="AN258">
            <v>0</v>
          </cell>
        </row>
        <row r="259">
          <cell r="E259">
            <v>141</v>
          </cell>
          <cell r="I259">
            <v>0</v>
          </cell>
          <cell r="J259">
            <v>0</v>
          </cell>
          <cell r="O259">
            <v>0</v>
          </cell>
          <cell r="P259">
            <v>0</v>
          </cell>
          <cell r="Q259">
            <v>0</v>
          </cell>
          <cell r="V259">
            <v>0</v>
          </cell>
          <cell r="Y259">
            <v>0</v>
          </cell>
          <cell r="Z259">
            <v>0</v>
          </cell>
          <cell r="AL259">
            <v>0</v>
          </cell>
          <cell r="AN259">
            <v>0</v>
          </cell>
        </row>
        <row r="260">
          <cell r="E260">
            <v>142</v>
          </cell>
          <cell r="I260">
            <v>0</v>
          </cell>
          <cell r="J260">
            <v>0</v>
          </cell>
          <cell r="O260">
            <v>0</v>
          </cell>
          <cell r="P260">
            <v>0</v>
          </cell>
          <cell r="Q260">
            <v>0</v>
          </cell>
          <cell r="V260">
            <v>0</v>
          </cell>
          <cell r="Y260">
            <v>0</v>
          </cell>
          <cell r="Z260">
            <v>0</v>
          </cell>
          <cell r="AL260">
            <v>0</v>
          </cell>
          <cell r="AN260">
            <v>0</v>
          </cell>
        </row>
        <row r="261">
          <cell r="E261">
            <v>143</v>
          </cell>
          <cell r="I261">
            <v>0</v>
          </cell>
          <cell r="J261">
            <v>0</v>
          </cell>
          <cell r="O261">
            <v>0</v>
          </cell>
          <cell r="P261">
            <v>0</v>
          </cell>
          <cell r="Q261">
            <v>0</v>
          </cell>
          <cell r="V261">
            <v>0</v>
          </cell>
          <cell r="Y261">
            <v>0</v>
          </cell>
          <cell r="Z261">
            <v>0</v>
          </cell>
          <cell r="AL261">
            <v>0</v>
          </cell>
          <cell r="AN261">
            <v>0</v>
          </cell>
        </row>
        <row r="262">
          <cell r="E262">
            <v>144</v>
          </cell>
          <cell r="I262">
            <v>0</v>
          </cell>
          <cell r="J262">
            <v>0</v>
          </cell>
          <cell r="O262">
            <v>0</v>
          </cell>
          <cell r="P262">
            <v>0</v>
          </cell>
          <cell r="Q262">
            <v>0</v>
          </cell>
          <cell r="V262">
            <v>0</v>
          </cell>
          <cell r="Y262">
            <v>0</v>
          </cell>
          <cell r="Z262">
            <v>0</v>
          </cell>
          <cell r="AL262">
            <v>0</v>
          </cell>
          <cell r="AN262">
            <v>0</v>
          </cell>
        </row>
        <row r="263">
          <cell r="E263">
            <v>145</v>
          </cell>
          <cell r="I263">
            <v>0</v>
          </cell>
          <cell r="J263">
            <v>0</v>
          </cell>
          <cell r="O263">
            <v>0</v>
          </cell>
          <cell r="P263">
            <v>0</v>
          </cell>
          <cell r="Q263">
            <v>0</v>
          </cell>
          <cell r="V263">
            <v>0</v>
          </cell>
          <cell r="Y263">
            <v>0</v>
          </cell>
          <cell r="Z263">
            <v>0</v>
          </cell>
          <cell r="AL263">
            <v>0</v>
          </cell>
          <cell r="AN263">
            <v>0</v>
          </cell>
        </row>
        <row r="264">
          <cell r="E264">
            <v>146</v>
          </cell>
          <cell r="I264">
            <v>0</v>
          </cell>
          <cell r="J264">
            <v>0</v>
          </cell>
          <cell r="O264">
            <v>0</v>
          </cell>
          <cell r="P264">
            <v>0</v>
          </cell>
          <cell r="Q264">
            <v>0</v>
          </cell>
          <cell r="V264">
            <v>0</v>
          </cell>
          <cell r="Y264">
            <v>0</v>
          </cell>
          <cell r="Z264">
            <v>0</v>
          </cell>
          <cell r="AL264">
            <v>0</v>
          </cell>
          <cell r="AN264">
            <v>0</v>
          </cell>
        </row>
        <row r="265">
          <cell r="E265">
            <v>147</v>
          </cell>
          <cell r="I265">
            <v>0</v>
          </cell>
          <cell r="J265">
            <v>0</v>
          </cell>
          <cell r="O265">
            <v>0</v>
          </cell>
          <cell r="P265">
            <v>0</v>
          </cell>
          <cell r="Q265">
            <v>0</v>
          </cell>
          <cell r="V265">
            <v>0</v>
          </cell>
          <cell r="Y265">
            <v>0</v>
          </cell>
          <cell r="Z265">
            <v>0</v>
          </cell>
          <cell r="AL265">
            <v>0</v>
          </cell>
          <cell r="AN265">
            <v>0</v>
          </cell>
        </row>
        <row r="266">
          <cell r="E266">
            <v>148</v>
          </cell>
          <cell r="I266">
            <v>0</v>
          </cell>
          <cell r="J266">
            <v>0</v>
          </cell>
          <cell r="O266">
            <v>0</v>
          </cell>
          <cell r="P266">
            <v>0</v>
          </cell>
          <cell r="Q266">
            <v>0</v>
          </cell>
          <cell r="V266">
            <v>0</v>
          </cell>
          <cell r="Y266">
            <v>0</v>
          </cell>
          <cell r="Z266">
            <v>0</v>
          </cell>
          <cell r="AL266">
            <v>0</v>
          </cell>
          <cell r="AN266">
            <v>0</v>
          </cell>
        </row>
        <row r="267">
          <cell r="E267">
            <v>149</v>
          </cell>
          <cell r="I267">
            <v>0</v>
          </cell>
          <cell r="J267">
            <v>0</v>
          </cell>
          <cell r="O267">
            <v>0</v>
          </cell>
          <cell r="P267">
            <v>0</v>
          </cell>
          <cell r="Q267">
            <v>0</v>
          </cell>
          <cell r="V267">
            <v>0</v>
          </cell>
          <cell r="Y267">
            <v>0</v>
          </cell>
          <cell r="Z267">
            <v>0</v>
          </cell>
          <cell r="AL267">
            <v>0</v>
          </cell>
          <cell r="AN267">
            <v>0</v>
          </cell>
        </row>
        <row r="268">
          <cell r="E268">
            <v>150</v>
          </cell>
          <cell r="I268">
            <v>0</v>
          </cell>
          <cell r="J268">
            <v>0</v>
          </cell>
          <cell r="O268">
            <v>0</v>
          </cell>
          <cell r="P268">
            <v>0</v>
          </cell>
          <cell r="Q268">
            <v>0</v>
          </cell>
          <cell r="V268">
            <v>0</v>
          </cell>
          <cell r="Y268">
            <v>0</v>
          </cell>
          <cell r="Z268">
            <v>0</v>
          </cell>
          <cell r="AL268">
            <v>0</v>
          </cell>
          <cell r="AN268">
            <v>0</v>
          </cell>
        </row>
        <row r="269">
          <cell r="E269">
            <v>151</v>
          </cell>
          <cell r="I269">
            <v>0</v>
          </cell>
          <cell r="J269">
            <v>0</v>
          </cell>
          <cell r="O269">
            <v>0</v>
          </cell>
          <cell r="P269">
            <v>0</v>
          </cell>
          <cell r="Q269">
            <v>0</v>
          </cell>
          <cell r="V269">
            <v>0</v>
          </cell>
          <cell r="Y269">
            <v>0</v>
          </cell>
          <cell r="Z269">
            <v>0</v>
          </cell>
          <cell r="AL269">
            <v>0</v>
          </cell>
          <cell r="AN269">
            <v>0</v>
          </cell>
        </row>
        <row r="270">
          <cell r="E270">
            <v>152</v>
          </cell>
          <cell r="I270">
            <v>0</v>
          </cell>
          <cell r="J270">
            <v>0</v>
          </cell>
          <cell r="O270">
            <v>0</v>
          </cell>
          <cell r="P270">
            <v>0</v>
          </cell>
          <cell r="Q270">
            <v>0</v>
          </cell>
          <cell r="V270">
            <v>0</v>
          </cell>
          <cell r="Y270">
            <v>0</v>
          </cell>
          <cell r="Z270">
            <v>0</v>
          </cell>
          <cell r="AL270">
            <v>0</v>
          </cell>
          <cell r="AN270">
            <v>0</v>
          </cell>
        </row>
        <row r="271">
          <cell r="E271">
            <v>153</v>
          </cell>
          <cell r="I271">
            <v>0</v>
          </cell>
          <cell r="J271">
            <v>0</v>
          </cell>
          <cell r="O271">
            <v>0</v>
          </cell>
          <cell r="P271">
            <v>0</v>
          </cell>
          <cell r="Q271">
            <v>0</v>
          </cell>
          <cell r="V271">
            <v>0</v>
          </cell>
          <cell r="Y271">
            <v>0</v>
          </cell>
          <cell r="Z271">
            <v>0</v>
          </cell>
          <cell r="AL271">
            <v>0</v>
          </cell>
          <cell r="AN271">
            <v>0</v>
          </cell>
        </row>
        <row r="272">
          <cell r="E272">
            <v>154</v>
          </cell>
          <cell r="I272">
            <v>0</v>
          </cell>
          <cell r="J272">
            <v>0</v>
          </cell>
          <cell r="O272">
            <v>0</v>
          </cell>
          <cell r="P272">
            <v>0</v>
          </cell>
          <cell r="Q272">
            <v>0</v>
          </cell>
          <cell r="V272">
            <v>0</v>
          </cell>
          <cell r="Y272">
            <v>0</v>
          </cell>
          <cell r="Z272">
            <v>0</v>
          </cell>
          <cell r="AL272">
            <v>0</v>
          </cell>
          <cell r="AN272">
            <v>0</v>
          </cell>
        </row>
        <row r="273">
          <cell r="E273">
            <v>155</v>
          </cell>
          <cell r="I273">
            <v>0</v>
          </cell>
          <cell r="J273">
            <v>0</v>
          </cell>
          <cell r="O273">
            <v>0</v>
          </cell>
          <cell r="P273">
            <v>0</v>
          </cell>
          <cell r="Q273">
            <v>0</v>
          </cell>
          <cell r="V273">
            <v>0</v>
          </cell>
          <cell r="Y273">
            <v>0</v>
          </cell>
          <cell r="Z273">
            <v>0</v>
          </cell>
          <cell r="AL273">
            <v>0</v>
          </cell>
          <cell r="AN273">
            <v>0</v>
          </cell>
        </row>
        <row r="274">
          <cell r="E274">
            <v>156</v>
          </cell>
          <cell r="I274">
            <v>0</v>
          </cell>
          <cell r="J274">
            <v>0</v>
          </cell>
          <cell r="O274">
            <v>0</v>
          </cell>
          <cell r="P274">
            <v>0</v>
          </cell>
          <cell r="Q274">
            <v>0</v>
          </cell>
          <cell r="V274">
            <v>0</v>
          </cell>
          <cell r="Y274">
            <v>0</v>
          </cell>
          <cell r="Z274">
            <v>0</v>
          </cell>
          <cell r="AL274">
            <v>0</v>
          </cell>
          <cell r="AN274">
            <v>0</v>
          </cell>
        </row>
        <row r="275">
          <cell r="E275">
            <v>157</v>
          </cell>
          <cell r="I275">
            <v>0</v>
          </cell>
          <cell r="J275">
            <v>0</v>
          </cell>
          <cell r="O275">
            <v>0</v>
          </cell>
          <cell r="P275">
            <v>0</v>
          </cell>
          <cell r="Q275">
            <v>0</v>
          </cell>
          <cell r="V275">
            <v>0</v>
          </cell>
          <cell r="Y275">
            <v>0</v>
          </cell>
          <cell r="Z275">
            <v>0</v>
          </cell>
          <cell r="AL275">
            <v>0</v>
          </cell>
          <cell r="AN275">
            <v>0</v>
          </cell>
        </row>
        <row r="276">
          <cell r="E276">
            <v>158</v>
          </cell>
          <cell r="I276">
            <v>0</v>
          </cell>
          <cell r="J276">
            <v>0</v>
          </cell>
          <cell r="O276">
            <v>0</v>
          </cell>
          <cell r="P276">
            <v>0</v>
          </cell>
          <cell r="Q276">
            <v>0</v>
          </cell>
          <cell r="V276">
            <v>0</v>
          </cell>
          <cell r="Y276">
            <v>0</v>
          </cell>
          <cell r="Z276">
            <v>0</v>
          </cell>
          <cell r="AL276">
            <v>0</v>
          </cell>
          <cell r="AN276">
            <v>0</v>
          </cell>
        </row>
        <row r="277">
          <cell r="E277">
            <v>159</v>
          </cell>
          <cell r="I277">
            <v>0</v>
          </cell>
          <cell r="J277">
            <v>0</v>
          </cell>
          <cell r="O277">
            <v>0</v>
          </cell>
          <cell r="P277">
            <v>0</v>
          </cell>
          <cell r="Q277">
            <v>0</v>
          </cell>
          <cell r="V277">
            <v>0</v>
          </cell>
          <cell r="Y277">
            <v>0</v>
          </cell>
          <cell r="Z277">
            <v>0</v>
          </cell>
          <cell r="AL277">
            <v>0</v>
          </cell>
          <cell r="AN277">
            <v>0</v>
          </cell>
        </row>
        <row r="278">
          <cell r="E278">
            <v>160</v>
          </cell>
          <cell r="I278">
            <v>0</v>
          </cell>
          <cell r="J278">
            <v>0</v>
          </cell>
          <cell r="O278">
            <v>0</v>
          </cell>
          <cell r="P278">
            <v>0</v>
          </cell>
          <cell r="Q278">
            <v>0</v>
          </cell>
          <cell r="V278">
            <v>0</v>
          </cell>
          <cell r="Y278">
            <v>0</v>
          </cell>
          <cell r="Z278">
            <v>0</v>
          </cell>
          <cell r="AL278">
            <v>0</v>
          </cell>
          <cell r="AN278">
            <v>0</v>
          </cell>
        </row>
        <row r="279">
          <cell r="E279">
            <v>161</v>
          </cell>
          <cell r="I279">
            <v>0</v>
          </cell>
          <cell r="J279">
            <v>0</v>
          </cell>
          <cell r="O279">
            <v>0</v>
          </cell>
          <cell r="P279">
            <v>0</v>
          </cell>
          <cell r="Q279">
            <v>0</v>
          </cell>
          <cell r="V279">
            <v>0</v>
          </cell>
          <cell r="Y279">
            <v>0</v>
          </cell>
          <cell r="Z279">
            <v>0</v>
          </cell>
          <cell r="AL279">
            <v>0</v>
          </cell>
          <cell r="AN279">
            <v>0</v>
          </cell>
        </row>
        <row r="280">
          <cell r="E280">
            <v>162</v>
          </cell>
          <cell r="I280">
            <v>0</v>
          </cell>
          <cell r="J280">
            <v>0</v>
          </cell>
          <cell r="O280">
            <v>0</v>
          </cell>
          <cell r="P280">
            <v>0</v>
          </cell>
          <cell r="Q280">
            <v>0</v>
          </cell>
          <cell r="V280">
            <v>0</v>
          </cell>
          <cell r="Y280">
            <v>0</v>
          </cell>
          <cell r="Z280">
            <v>0</v>
          </cell>
          <cell r="AL280">
            <v>0</v>
          </cell>
          <cell r="AN280">
            <v>0</v>
          </cell>
        </row>
        <row r="281">
          <cell r="E281">
            <v>163</v>
          </cell>
          <cell r="I281">
            <v>0</v>
          </cell>
          <cell r="J281">
            <v>0</v>
          </cell>
          <cell r="O281">
            <v>0</v>
          </cell>
          <cell r="P281">
            <v>0</v>
          </cell>
          <cell r="Q281">
            <v>0</v>
          </cell>
          <cell r="V281">
            <v>0</v>
          </cell>
          <cell r="Y281">
            <v>0</v>
          </cell>
          <cell r="Z281">
            <v>0</v>
          </cell>
          <cell r="AL281">
            <v>0</v>
          </cell>
          <cell r="AN281">
            <v>0</v>
          </cell>
        </row>
        <row r="282">
          <cell r="E282">
            <v>164</v>
          </cell>
          <cell r="I282">
            <v>0</v>
          </cell>
          <cell r="J282">
            <v>0</v>
          </cell>
          <cell r="O282">
            <v>0</v>
          </cell>
          <cell r="P282">
            <v>0</v>
          </cell>
          <cell r="Q282">
            <v>0</v>
          </cell>
          <cell r="V282">
            <v>0</v>
          </cell>
          <cell r="Y282">
            <v>0</v>
          </cell>
          <cell r="Z282">
            <v>0</v>
          </cell>
          <cell r="AL282">
            <v>0</v>
          </cell>
          <cell r="AN282">
            <v>0</v>
          </cell>
        </row>
        <row r="283">
          <cell r="E283">
            <v>165</v>
          </cell>
          <cell r="I283">
            <v>0</v>
          </cell>
          <cell r="J283">
            <v>0</v>
          </cell>
          <cell r="O283">
            <v>0</v>
          </cell>
          <cell r="P283">
            <v>0</v>
          </cell>
          <cell r="Q283">
            <v>0</v>
          </cell>
          <cell r="V283">
            <v>0</v>
          </cell>
          <cell r="Y283">
            <v>0</v>
          </cell>
          <cell r="Z283">
            <v>0</v>
          </cell>
          <cell r="AL283">
            <v>0</v>
          </cell>
          <cell r="AN283">
            <v>0</v>
          </cell>
        </row>
        <row r="284">
          <cell r="E284">
            <v>166</v>
          </cell>
          <cell r="I284">
            <v>0</v>
          </cell>
          <cell r="J284">
            <v>0</v>
          </cell>
          <cell r="O284">
            <v>0</v>
          </cell>
          <cell r="P284">
            <v>0</v>
          </cell>
          <cell r="Q284">
            <v>0</v>
          </cell>
          <cell r="V284">
            <v>0</v>
          </cell>
          <cell r="Y284">
            <v>0</v>
          </cell>
          <cell r="Z284">
            <v>0</v>
          </cell>
          <cell r="AL284">
            <v>0</v>
          </cell>
          <cell r="AN284">
            <v>0</v>
          </cell>
        </row>
        <row r="285">
          <cell r="E285">
            <v>167</v>
          </cell>
          <cell r="I285">
            <v>0</v>
          </cell>
          <cell r="J285">
            <v>0</v>
          </cell>
          <cell r="O285">
            <v>0</v>
          </cell>
          <cell r="P285">
            <v>0</v>
          </cell>
          <cell r="Q285">
            <v>0</v>
          </cell>
          <cell r="V285">
            <v>0</v>
          </cell>
          <cell r="Y285">
            <v>0</v>
          </cell>
          <cell r="Z285">
            <v>0</v>
          </cell>
          <cell r="AL285">
            <v>0</v>
          </cell>
          <cell r="AN285">
            <v>0</v>
          </cell>
        </row>
        <row r="286">
          <cell r="E286">
            <v>168</v>
          </cell>
          <cell r="I286">
            <v>0</v>
          </cell>
          <cell r="J286">
            <v>0</v>
          </cell>
          <cell r="O286">
            <v>0</v>
          </cell>
          <cell r="P286">
            <v>0</v>
          </cell>
          <cell r="Q286">
            <v>0</v>
          </cell>
          <cell r="V286">
            <v>0</v>
          </cell>
          <cell r="Y286">
            <v>0</v>
          </cell>
          <cell r="Z286">
            <v>0</v>
          </cell>
          <cell r="AL286">
            <v>0</v>
          </cell>
          <cell r="AN286">
            <v>0</v>
          </cell>
        </row>
        <row r="287">
          <cell r="E287">
            <v>169</v>
          </cell>
          <cell r="I287">
            <v>0</v>
          </cell>
          <cell r="J287">
            <v>0</v>
          </cell>
          <cell r="O287">
            <v>0</v>
          </cell>
          <cell r="P287">
            <v>0</v>
          </cell>
          <cell r="Q287">
            <v>0</v>
          </cell>
          <cell r="V287">
            <v>0</v>
          </cell>
          <cell r="Y287">
            <v>0</v>
          </cell>
          <cell r="Z287">
            <v>0</v>
          </cell>
          <cell r="AL287">
            <v>0</v>
          </cell>
          <cell r="AN287">
            <v>0</v>
          </cell>
        </row>
        <row r="288">
          <cell r="E288">
            <v>170</v>
          </cell>
          <cell r="I288">
            <v>0</v>
          </cell>
          <cell r="J288">
            <v>0</v>
          </cell>
          <cell r="O288">
            <v>0</v>
          </cell>
          <cell r="P288">
            <v>0</v>
          </cell>
          <cell r="Q288">
            <v>0</v>
          </cell>
          <cell r="V288">
            <v>0</v>
          </cell>
          <cell r="Y288">
            <v>0</v>
          </cell>
          <cell r="Z288">
            <v>0</v>
          </cell>
          <cell r="AL288">
            <v>0</v>
          </cell>
          <cell r="AN288">
            <v>0</v>
          </cell>
        </row>
        <row r="289">
          <cell r="E289">
            <v>171</v>
          </cell>
          <cell r="I289">
            <v>0</v>
          </cell>
          <cell r="J289">
            <v>0</v>
          </cell>
          <cell r="O289">
            <v>0</v>
          </cell>
          <cell r="P289">
            <v>0</v>
          </cell>
          <cell r="Q289">
            <v>0</v>
          </cell>
          <cell r="V289">
            <v>0</v>
          </cell>
          <cell r="Y289">
            <v>0</v>
          </cell>
          <cell r="Z289">
            <v>0</v>
          </cell>
          <cell r="AL289">
            <v>0</v>
          </cell>
          <cell r="AN289">
            <v>0</v>
          </cell>
        </row>
        <row r="290">
          <cell r="E290">
            <v>172</v>
          </cell>
          <cell r="I290">
            <v>0</v>
          </cell>
          <cell r="J290">
            <v>0</v>
          </cell>
          <cell r="O290">
            <v>0</v>
          </cell>
          <cell r="P290">
            <v>0</v>
          </cell>
          <cell r="Q290">
            <v>0</v>
          </cell>
          <cell r="V290">
            <v>0</v>
          </cell>
          <cell r="Y290">
            <v>0</v>
          </cell>
          <cell r="Z290">
            <v>0</v>
          </cell>
          <cell r="AL290">
            <v>0</v>
          </cell>
          <cell r="AN290">
            <v>0</v>
          </cell>
        </row>
        <row r="291">
          <cell r="E291">
            <v>173</v>
          </cell>
          <cell r="I291">
            <v>0</v>
          </cell>
          <cell r="J291">
            <v>0</v>
          </cell>
          <cell r="O291">
            <v>0</v>
          </cell>
          <cell r="P291">
            <v>0</v>
          </cell>
          <cell r="Q291">
            <v>0</v>
          </cell>
          <cell r="V291">
            <v>0</v>
          </cell>
          <cell r="Y291">
            <v>0</v>
          </cell>
          <cell r="Z291">
            <v>0</v>
          </cell>
          <cell r="AL291">
            <v>0</v>
          </cell>
          <cell r="AN291">
            <v>0</v>
          </cell>
        </row>
        <row r="292">
          <cell r="E292">
            <v>174</v>
          </cell>
          <cell r="I292">
            <v>0</v>
          </cell>
          <cell r="J292">
            <v>0</v>
          </cell>
          <cell r="O292">
            <v>0</v>
          </cell>
          <cell r="P292">
            <v>0</v>
          </cell>
          <cell r="Q292">
            <v>0</v>
          </cell>
          <cell r="V292">
            <v>0</v>
          </cell>
          <cell r="Y292">
            <v>0</v>
          </cell>
          <cell r="Z292">
            <v>0</v>
          </cell>
          <cell r="AL292">
            <v>0</v>
          </cell>
          <cell r="AN292">
            <v>0</v>
          </cell>
        </row>
        <row r="293">
          <cell r="E293">
            <v>175</v>
          </cell>
          <cell r="I293">
            <v>0</v>
          </cell>
          <cell r="J293">
            <v>0</v>
          </cell>
          <cell r="O293">
            <v>0</v>
          </cell>
          <cell r="P293">
            <v>0</v>
          </cell>
          <cell r="Q293">
            <v>0</v>
          </cell>
          <cell r="V293">
            <v>0</v>
          </cell>
          <cell r="Y293">
            <v>0</v>
          </cell>
          <cell r="Z293">
            <v>0</v>
          </cell>
          <cell r="AL293">
            <v>0</v>
          </cell>
          <cell r="AN293">
            <v>0</v>
          </cell>
        </row>
        <row r="294">
          <cell r="E294">
            <v>176</v>
          </cell>
          <cell r="I294">
            <v>0</v>
          </cell>
          <cell r="J294">
            <v>0</v>
          </cell>
          <cell r="O294">
            <v>0</v>
          </cell>
          <cell r="P294">
            <v>0</v>
          </cell>
          <cell r="Q294">
            <v>0</v>
          </cell>
          <cell r="V294">
            <v>0</v>
          </cell>
          <cell r="Y294">
            <v>0</v>
          </cell>
          <cell r="Z294">
            <v>0</v>
          </cell>
          <cell r="AL294">
            <v>0</v>
          </cell>
          <cell r="AN294">
            <v>0</v>
          </cell>
        </row>
        <row r="295">
          <cell r="E295">
            <v>177</v>
          </cell>
          <cell r="I295">
            <v>0</v>
          </cell>
          <cell r="J295">
            <v>0</v>
          </cell>
          <cell r="O295">
            <v>0</v>
          </cell>
          <cell r="P295">
            <v>0</v>
          </cell>
          <cell r="Q295">
            <v>0</v>
          </cell>
          <cell r="V295">
            <v>0</v>
          </cell>
          <cell r="Y295">
            <v>0</v>
          </cell>
          <cell r="Z295">
            <v>0</v>
          </cell>
          <cell r="AL295">
            <v>0</v>
          </cell>
          <cell r="AN295">
            <v>0</v>
          </cell>
        </row>
        <row r="296">
          <cell r="E296">
            <v>178</v>
          </cell>
          <cell r="I296">
            <v>0</v>
          </cell>
          <cell r="J296">
            <v>0</v>
          </cell>
          <cell r="O296">
            <v>0</v>
          </cell>
          <cell r="P296">
            <v>0</v>
          </cell>
          <cell r="Q296">
            <v>0</v>
          </cell>
          <cell r="V296">
            <v>0</v>
          </cell>
          <cell r="Y296">
            <v>0</v>
          </cell>
          <cell r="Z296">
            <v>0</v>
          </cell>
          <cell r="AL296">
            <v>0</v>
          </cell>
          <cell r="AN296">
            <v>0</v>
          </cell>
        </row>
        <row r="297">
          <cell r="E297">
            <v>179</v>
          </cell>
          <cell r="I297">
            <v>0</v>
          </cell>
          <cell r="J297">
            <v>0</v>
          </cell>
          <cell r="O297">
            <v>0</v>
          </cell>
          <cell r="P297">
            <v>0</v>
          </cell>
          <cell r="Q297">
            <v>0</v>
          </cell>
          <cell r="V297">
            <v>0</v>
          </cell>
          <cell r="Y297">
            <v>0</v>
          </cell>
          <cell r="Z297">
            <v>0</v>
          </cell>
          <cell r="AL297">
            <v>0</v>
          </cell>
          <cell r="AN297">
            <v>0</v>
          </cell>
        </row>
        <row r="298">
          <cell r="E298">
            <v>180</v>
          </cell>
          <cell r="I298">
            <v>0</v>
          </cell>
          <cell r="J298">
            <v>0</v>
          </cell>
          <cell r="O298">
            <v>0</v>
          </cell>
          <cell r="P298">
            <v>0</v>
          </cell>
          <cell r="Q298">
            <v>0</v>
          </cell>
          <cell r="V298">
            <v>0</v>
          </cell>
          <cell r="Y298">
            <v>0</v>
          </cell>
          <cell r="Z298">
            <v>0</v>
          </cell>
          <cell r="AL298">
            <v>0</v>
          </cell>
          <cell r="AN298">
            <v>0</v>
          </cell>
        </row>
        <row r="299">
          <cell r="E299">
            <v>181</v>
          </cell>
          <cell r="I299">
            <v>0</v>
          </cell>
          <cell r="J299">
            <v>0</v>
          </cell>
          <cell r="O299">
            <v>0</v>
          </cell>
          <cell r="P299">
            <v>0</v>
          </cell>
          <cell r="Q299">
            <v>0</v>
          </cell>
          <cell r="V299">
            <v>0</v>
          </cell>
          <cell r="Y299">
            <v>0</v>
          </cell>
          <cell r="Z299">
            <v>0</v>
          </cell>
          <cell r="AL299">
            <v>0</v>
          </cell>
          <cell r="AN299">
            <v>0</v>
          </cell>
        </row>
        <row r="300">
          <cell r="E300">
            <v>182</v>
          </cell>
          <cell r="I300">
            <v>0</v>
          </cell>
          <cell r="J300">
            <v>0</v>
          </cell>
          <cell r="O300">
            <v>0</v>
          </cell>
          <cell r="P300">
            <v>0</v>
          </cell>
          <cell r="Q300">
            <v>0</v>
          </cell>
          <cell r="V300">
            <v>0</v>
          </cell>
          <cell r="Y300">
            <v>0</v>
          </cell>
          <cell r="Z300">
            <v>0</v>
          </cell>
          <cell r="AL300">
            <v>0</v>
          </cell>
          <cell r="AN300">
            <v>0</v>
          </cell>
        </row>
        <row r="301">
          <cell r="E301">
            <v>183</v>
          </cell>
          <cell r="I301">
            <v>0</v>
          </cell>
          <cell r="J301">
            <v>0</v>
          </cell>
          <cell r="O301">
            <v>0</v>
          </cell>
          <cell r="P301">
            <v>0</v>
          </cell>
          <cell r="Q301">
            <v>0</v>
          </cell>
          <cell r="V301">
            <v>0</v>
          </cell>
          <cell r="Y301">
            <v>0</v>
          </cell>
          <cell r="Z301">
            <v>0</v>
          </cell>
          <cell r="AL301">
            <v>0</v>
          </cell>
          <cell r="AN301">
            <v>0</v>
          </cell>
        </row>
        <row r="302">
          <cell r="E302">
            <v>184</v>
          </cell>
          <cell r="I302">
            <v>0</v>
          </cell>
          <cell r="J302">
            <v>0</v>
          </cell>
          <cell r="O302">
            <v>0</v>
          </cell>
          <cell r="P302">
            <v>0</v>
          </cell>
          <cell r="Q302">
            <v>0</v>
          </cell>
          <cell r="V302">
            <v>0</v>
          </cell>
          <cell r="Y302">
            <v>0</v>
          </cell>
          <cell r="Z302">
            <v>0</v>
          </cell>
          <cell r="AL302">
            <v>0</v>
          </cell>
          <cell r="AN302">
            <v>0</v>
          </cell>
        </row>
        <row r="303">
          <cell r="E303">
            <v>185</v>
          </cell>
          <cell r="I303">
            <v>0</v>
          </cell>
          <cell r="J303">
            <v>0</v>
          </cell>
          <cell r="O303">
            <v>0</v>
          </cell>
          <cell r="P303">
            <v>0</v>
          </cell>
          <cell r="Q303">
            <v>0</v>
          </cell>
          <cell r="V303">
            <v>0</v>
          </cell>
          <cell r="Y303">
            <v>0</v>
          </cell>
          <cell r="Z303">
            <v>0</v>
          </cell>
          <cell r="AL303">
            <v>0</v>
          </cell>
          <cell r="AN303">
            <v>0</v>
          </cell>
        </row>
        <row r="304">
          <cell r="E304">
            <v>186</v>
          </cell>
          <cell r="I304">
            <v>0</v>
          </cell>
          <cell r="J304">
            <v>0</v>
          </cell>
          <cell r="O304">
            <v>0</v>
          </cell>
          <cell r="P304">
            <v>0</v>
          </cell>
          <cell r="Q304">
            <v>0</v>
          </cell>
          <cell r="V304">
            <v>0</v>
          </cell>
          <cell r="Y304">
            <v>0</v>
          </cell>
          <cell r="Z304">
            <v>0</v>
          </cell>
          <cell r="AL304">
            <v>0</v>
          </cell>
          <cell r="AN304">
            <v>0</v>
          </cell>
        </row>
        <row r="305">
          <cell r="E305">
            <v>187</v>
          </cell>
          <cell r="I305">
            <v>0</v>
          </cell>
          <cell r="J305">
            <v>0</v>
          </cell>
          <cell r="O305">
            <v>0</v>
          </cell>
          <cell r="P305">
            <v>0</v>
          </cell>
          <cell r="Q305">
            <v>0</v>
          </cell>
          <cell r="V305">
            <v>0</v>
          </cell>
          <cell r="Y305">
            <v>0</v>
          </cell>
          <cell r="Z305">
            <v>0</v>
          </cell>
          <cell r="AL305">
            <v>0</v>
          </cell>
          <cell r="AN305">
            <v>0</v>
          </cell>
        </row>
        <row r="306">
          <cell r="E306">
            <v>188</v>
          </cell>
          <cell r="I306">
            <v>0</v>
          </cell>
          <cell r="J306">
            <v>0</v>
          </cell>
          <cell r="O306">
            <v>0</v>
          </cell>
          <cell r="P306">
            <v>0</v>
          </cell>
          <cell r="Q306">
            <v>0</v>
          </cell>
          <cell r="V306">
            <v>0</v>
          </cell>
          <cell r="Y306">
            <v>0</v>
          </cell>
          <cell r="Z306">
            <v>0</v>
          </cell>
          <cell r="AL306">
            <v>0</v>
          </cell>
          <cell r="AN306">
            <v>0</v>
          </cell>
        </row>
        <row r="307">
          <cell r="E307">
            <v>189</v>
          </cell>
          <cell r="I307">
            <v>0</v>
          </cell>
          <cell r="J307">
            <v>0</v>
          </cell>
          <cell r="O307">
            <v>0</v>
          </cell>
          <cell r="P307">
            <v>0</v>
          </cell>
          <cell r="Q307">
            <v>0</v>
          </cell>
          <cell r="V307">
            <v>0</v>
          </cell>
          <cell r="Y307">
            <v>0</v>
          </cell>
          <cell r="Z307">
            <v>0</v>
          </cell>
          <cell r="AL307">
            <v>0</v>
          </cell>
          <cell r="AN307">
            <v>0</v>
          </cell>
        </row>
        <row r="308">
          <cell r="E308">
            <v>190</v>
          </cell>
          <cell r="I308">
            <v>0</v>
          </cell>
          <cell r="J308">
            <v>0</v>
          </cell>
          <cell r="O308">
            <v>0</v>
          </cell>
          <cell r="P308">
            <v>0</v>
          </cell>
          <cell r="Q308">
            <v>0</v>
          </cell>
          <cell r="V308">
            <v>0</v>
          </cell>
          <cell r="Y308">
            <v>0</v>
          </cell>
          <cell r="Z308">
            <v>0</v>
          </cell>
          <cell r="AL308">
            <v>0</v>
          </cell>
          <cell r="AN308">
            <v>0</v>
          </cell>
        </row>
        <row r="309">
          <cell r="E309">
            <v>191</v>
          </cell>
          <cell r="I309">
            <v>0</v>
          </cell>
          <cell r="J309">
            <v>0</v>
          </cell>
          <cell r="O309">
            <v>0</v>
          </cell>
          <cell r="P309">
            <v>0</v>
          </cell>
          <cell r="Q309">
            <v>0</v>
          </cell>
          <cell r="V309">
            <v>0</v>
          </cell>
          <cell r="Y309">
            <v>0</v>
          </cell>
          <cell r="Z309">
            <v>0</v>
          </cell>
          <cell r="AL309">
            <v>0</v>
          </cell>
          <cell r="AN309">
            <v>0</v>
          </cell>
        </row>
        <row r="310">
          <cell r="E310">
            <v>192</v>
          </cell>
          <cell r="I310">
            <v>0</v>
          </cell>
          <cell r="J310">
            <v>0</v>
          </cell>
          <cell r="O310">
            <v>0</v>
          </cell>
          <cell r="P310">
            <v>0</v>
          </cell>
          <cell r="Q310">
            <v>0</v>
          </cell>
          <cell r="V310">
            <v>0</v>
          </cell>
          <cell r="Y310">
            <v>0</v>
          </cell>
          <cell r="Z310">
            <v>0</v>
          </cell>
          <cell r="AL310">
            <v>0</v>
          </cell>
          <cell r="AN310">
            <v>0</v>
          </cell>
        </row>
        <row r="311">
          <cell r="E311">
            <v>193</v>
          </cell>
          <cell r="I311">
            <v>0</v>
          </cell>
          <cell r="J311">
            <v>0</v>
          </cell>
          <cell r="O311">
            <v>0</v>
          </cell>
          <cell r="P311">
            <v>0</v>
          </cell>
          <cell r="Q311">
            <v>0</v>
          </cell>
          <cell r="V311">
            <v>0</v>
          </cell>
          <cell r="Y311">
            <v>0</v>
          </cell>
          <cell r="Z311">
            <v>0</v>
          </cell>
          <cell r="AL311">
            <v>0</v>
          </cell>
          <cell r="AN311">
            <v>0</v>
          </cell>
        </row>
        <row r="312">
          <cell r="E312">
            <v>194</v>
          </cell>
          <cell r="I312">
            <v>0</v>
          </cell>
          <cell r="J312">
            <v>0</v>
          </cell>
          <cell r="O312">
            <v>0</v>
          </cell>
          <cell r="P312">
            <v>0</v>
          </cell>
          <cell r="Q312">
            <v>0</v>
          </cell>
          <cell r="V312">
            <v>0</v>
          </cell>
          <cell r="Y312">
            <v>0</v>
          </cell>
          <cell r="Z312">
            <v>0</v>
          </cell>
          <cell r="AL312">
            <v>0</v>
          </cell>
          <cell r="AN312">
            <v>0</v>
          </cell>
        </row>
        <row r="313">
          <cell r="E313">
            <v>195</v>
          </cell>
          <cell r="I313">
            <v>0</v>
          </cell>
          <cell r="J313">
            <v>0</v>
          </cell>
          <cell r="O313">
            <v>0</v>
          </cell>
          <cell r="P313">
            <v>0</v>
          </cell>
          <cell r="Q313">
            <v>0</v>
          </cell>
          <cell r="V313">
            <v>0</v>
          </cell>
          <cell r="Y313">
            <v>0</v>
          </cell>
          <cell r="Z313">
            <v>0</v>
          </cell>
          <cell r="AL313">
            <v>0</v>
          </cell>
          <cell r="AN313">
            <v>0</v>
          </cell>
        </row>
        <row r="314">
          <cell r="E314">
            <v>196</v>
          </cell>
          <cell r="I314">
            <v>0</v>
          </cell>
          <cell r="J314">
            <v>0</v>
          </cell>
          <cell r="O314">
            <v>0</v>
          </cell>
          <cell r="P314">
            <v>0</v>
          </cell>
          <cell r="Q314">
            <v>0</v>
          </cell>
          <cell r="V314">
            <v>0</v>
          </cell>
          <cell r="Y314">
            <v>0</v>
          </cell>
          <cell r="Z314">
            <v>0</v>
          </cell>
          <cell r="AL314">
            <v>0</v>
          </cell>
          <cell r="AN314">
            <v>0</v>
          </cell>
        </row>
        <row r="315">
          <cell r="E315">
            <v>197</v>
          </cell>
          <cell r="I315">
            <v>0</v>
          </cell>
          <cell r="J315">
            <v>0</v>
          </cell>
          <cell r="O315">
            <v>0</v>
          </cell>
          <cell r="P315">
            <v>0</v>
          </cell>
          <cell r="Q315">
            <v>0</v>
          </cell>
          <cell r="V315">
            <v>0</v>
          </cell>
          <cell r="Y315">
            <v>0</v>
          </cell>
          <cell r="Z315">
            <v>0</v>
          </cell>
          <cell r="AL315">
            <v>0</v>
          </cell>
          <cell r="AN315">
            <v>0</v>
          </cell>
        </row>
        <row r="316">
          <cell r="E316">
            <v>198</v>
          </cell>
          <cell r="I316">
            <v>0</v>
          </cell>
          <cell r="J316">
            <v>0</v>
          </cell>
          <cell r="O316">
            <v>0</v>
          </cell>
          <cell r="P316">
            <v>0</v>
          </cell>
          <cell r="Q316">
            <v>0</v>
          </cell>
          <cell r="V316">
            <v>0</v>
          </cell>
          <cell r="Y316">
            <v>0</v>
          </cell>
          <cell r="Z316">
            <v>0</v>
          </cell>
          <cell r="AL316">
            <v>0</v>
          </cell>
          <cell r="AN316">
            <v>0</v>
          </cell>
        </row>
        <row r="317">
          <cell r="E317">
            <v>199</v>
          </cell>
          <cell r="I317">
            <v>0</v>
          </cell>
          <cell r="J317">
            <v>0</v>
          </cell>
          <cell r="O317">
            <v>0</v>
          </cell>
          <cell r="P317">
            <v>0</v>
          </cell>
          <cell r="Q317">
            <v>0</v>
          </cell>
          <cell r="V317">
            <v>0</v>
          </cell>
          <cell r="Y317">
            <v>0</v>
          </cell>
          <cell r="Z317">
            <v>0</v>
          </cell>
          <cell r="AL317">
            <v>0</v>
          </cell>
          <cell r="AN317">
            <v>0</v>
          </cell>
        </row>
        <row r="318">
          <cell r="E318">
            <v>200</v>
          </cell>
          <cell r="I318">
            <v>0</v>
          </cell>
          <cell r="J318">
            <v>0</v>
          </cell>
          <cell r="O318">
            <v>0</v>
          </cell>
          <cell r="P318">
            <v>0</v>
          </cell>
          <cell r="Q318">
            <v>0</v>
          </cell>
          <cell r="V318">
            <v>0</v>
          </cell>
          <cell r="Y318">
            <v>0</v>
          </cell>
          <cell r="Z318">
            <v>0</v>
          </cell>
          <cell r="AL318">
            <v>0</v>
          </cell>
          <cell r="AN318">
            <v>0</v>
          </cell>
        </row>
        <row r="321">
          <cell r="D321">
            <v>0</v>
          </cell>
          <cell r="L321">
            <v>0</v>
          </cell>
        </row>
      </sheetData>
      <sheetData sheetId="5" refreshError="1"/>
      <sheetData sheetId="6" refreshError="1"/>
      <sheetData sheetId="7" refreshError="1"/>
      <sheetData sheetId="8" refreshError="1">
        <row r="14">
          <cell r="AC14">
            <v>0</v>
          </cell>
          <cell r="AD14">
            <v>1</v>
          </cell>
          <cell r="AE14">
            <v>2</v>
          </cell>
          <cell r="AF14">
            <v>3</v>
          </cell>
          <cell r="AG14">
            <v>4</v>
          </cell>
          <cell r="AH14">
            <v>5</v>
          </cell>
          <cell r="AI14">
            <v>6</v>
          </cell>
          <cell r="AJ14">
            <v>7</v>
          </cell>
          <cell r="AK14">
            <v>8</v>
          </cell>
          <cell r="AL14">
            <v>9</v>
          </cell>
          <cell r="AM14">
            <v>10</v>
          </cell>
          <cell r="AN14">
            <v>11</v>
          </cell>
          <cell r="AO14">
            <v>12</v>
          </cell>
          <cell r="AP14">
            <v>13</v>
          </cell>
          <cell r="AQ14">
            <v>14</v>
          </cell>
          <cell r="AR14">
            <v>15</v>
          </cell>
          <cell r="AS14">
            <v>16</v>
          </cell>
          <cell r="AT14">
            <v>17</v>
          </cell>
          <cell r="AU14">
            <v>18</v>
          </cell>
          <cell r="AV14">
            <v>19</v>
          </cell>
          <cell r="AW14">
            <v>20</v>
          </cell>
          <cell r="AX14">
            <v>21</v>
          </cell>
          <cell r="AY14">
            <v>22</v>
          </cell>
          <cell r="AZ14">
            <v>23</v>
          </cell>
          <cell r="BA14">
            <v>24</v>
          </cell>
          <cell r="BB14">
            <v>25</v>
          </cell>
          <cell r="BC14">
            <v>26</v>
          </cell>
          <cell r="BD14">
            <v>27</v>
          </cell>
          <cell r="BE14">
            <v>28</v>
          </cell>
          <cell r="BF14">
            <v>29</v>
          </cell>
          <cell r="BG14">
            <v>30</v>
          </cell>
          <cell r="BH14">
            <v>31</v>
          </cell>
          <cell r="BI14">
            <v>32</v>
          </cell>
          <cell r="BJ14">
            <v>33</v>
          </cell>
          <cell r="BK14">
            <v>34</v>
          </cell>
          <cell r="BL14">
            <v>35</v>
          </cell>
          <cell r="BM14">
            <v>36</v>
          </cell>
          <cell r="BN14">
            <v>37</v>
          </cell>
          <cell r="BO14">
            <v>38</v>
          </cell>
          <cell r="BP14">
            <v>39</v>
          </cell>
          <cell r="BQ14">
            <v>40</v>
          </cell>
        </row>
        <row r="33">
          <cell r="I33" t="str">
            <v>NOI cap</v>
          </cell>
          <cell r="L33">
            <v>0</v>
          </cell>
          <cell r="M33">
            <v>6.2E-2</v>
          </cell>
          <cell r="N33">
            <v>1.4999999999999999E-2</v>
          </cell>
          <cell r="Q33">
            <v>1</v>
          </cell>
          <cell r="R33">
            <v>2</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sheetData>
      <sheetData sheetId="9" refreshError="1">
        <row r="4">
          <cell r="D4">
            <v>1</v>
          </cell>
          <cell r="E4">
            <v>1.0098534065489688</v>
          </cell>
          <cell r="F4">
            <v>1.019803902718557</v>
          </cell>
          <cell r="G4">
            <v>1.0298524451722679</v>
          </cell>
          <cell r="H4">
            <v>1.04</v>
          </cell>
          <cell r="I4">
            <v>1.0502475428109277</v>
          </cell>
          <cell r="J4">
            <v>1.0605960588272993</v>
          </cell>
          <cell r="K4">
            <v>1.0710465429791587</v>
          </cell>
          <cell r="L4">
            <v>1.0816000000000001</v>
          </cell>
          <cell r="M4">
            <v>1.0922574445233648</v>
          </cell>
          <cell r="N4">
            <v>1.1030199011803914</v>
          </cell>
          <cell r="O4">
            <v>1.1138884046983251</v>
          </cell>
          <cell r="P4">
            <v>1.1248640000000001</v>
          </cell>
          <cell r="Q4">
            <v>1.1359477423042994</v>
          </cell>
          <cell r="R4">
            <v>1.147140697227607</v>
          </cell>
          <cell r="S4">
            <v>1.1584439408862581</v>
          </cell>
          <cell r="T4">
            <v>1.1698585600000002</v>
          </cell>
          <cell r="U4">
            <v>1.1813856519964714</v>
          </cell>
          <cell r="V4">
            <v>1.1930263251167113</v>
          </cell>
          <cell r="W4">
            <v>1.2047816985217086</v>
          </cell>
          <cell r="X4">
            <v>1.2166529024000003</v>
          </cell>
          <cell r="Y4">
            <v>1.2286410780763304</v>
          </cell>
          <cell r="Z4">
            <v>1.2407473781213798</v>
          </cell>
          <cell r="AA4">
            <v>1.2529729664625771</v>
          </cell>
          <cell r="AB4">
            <v>1.2653190184960004</v>
          </cell>
          <cell r="AC4">
            <v>1.2777867211993836</v>
          </cell>
          <cell r="AD4">
            <v>1.2903772732462351</v>
          </cell>
          <cell r="AE4">
            <v>1.30309188512108</v>
          </cell>
          <cell r="AF4">
            <v>1.3159317792358403</v>
          </cell>
          <cell r="AG4">
            <v>1.3288981900473589</v>
          </cell>
          <cell r="AH4">
            <v>1.3419923641760845</v>
          </cell>
          <cell r="AI4">
            <v>1.3552155605259233</v>
          </cell>
          <cell r="AJ4">
            <v>1.3685690504052741</v>
          </cell>
          <cell r="AK4">
            <v>1.3820541176492533</v>
          </cell>
          <cell r="AL4">
            <v>1.3956720587431279</v>
          </cell>
          <cell r="AM4">
            <v>1.4094241829469603</v>
          </cell>
          <cell r="AN4">
            <v>1.4233118124214852</v>
          </cell>
          <cell r="AO4">
            <v>1.4373362823552236</v>
          </cell>
          <cell r="AP4">
            <v>1.4514989410928532</v>
          </cell>
          <cell r="AQ4">
            <v>1.4658011502648387</v>
          </cell>
        </row>
      </sheetData>
      <sheetData sheetId="10" refreshError="1">
        <row r="1">
          <cell r="A1" t="str">
            <v>Target IRR</v>
          </cell>
          <cell r="B1">
            <v>0.1</v>
          </cell>
        </row>
        <row r="5">
          <cell r="A5" t="str">
            <v>IRR After Tax</v>
          </cell>
          <cell r="B5" t="e">
            <v>#DIV/0!</v>
          </cell>
        </row>
        <row r="6">
          <cell r="A6" t="str">
            <v>IRR FCPR</v>
          </cell>
          <cell r="B6" t="e">
            <v>#DIV/0!</v>
          </cell>
        </row>
        <row r="7">
          <cell r="E7" t="str">
            <v>Unleveraged Cash Flows</v>
          </cell>
        </row>
        <row r="12">
          <cell r="E12" t="str">
            <v>Net Seller Bid Price</v>
          </cell>
        </row>
        <row r="13">
          <cell r="E13" t="str">
            <v>Registration Duties</v>
          </cell>
        </row>
        <row r="14">
          <cell r="E14" t="str">
            <v>Salaire du Conservateur</v>
          </cell>
        </row>
        <row r="15">
          <cell r="E15" t="str">
            <v>Notaries</v>
          </cell>
        </row>
        <row r="16">
          <cell r="E16" t="str">
            <v>Lawyers</v>
          </cell>
        </row>
        <row r="17">
          <cell r="E17" t="str">
            <v>UW Costs</v>
          </cell>
        </row>
        <row r="18">
          <cell r="E18" t="str">
            <v>SGAM Acquisition Fees</v>
          </cell>
        </row>
        <row r="20">
          <cell r="E20" t="str">
            <v>Broker Fees</v>
          </cell>
        </row>
        <row r="23">
          <cell r="E23" t="str">
            <v>Residual VAT</v>
          </cell>
        </row>
        <row r="26">
          <cell r="E26" t="str">
            <v>AIC</v>
          </cell>
        </row>
        <row r="29">
          <cell r="E29" t="str">
            <v>Capex (fees included)</v>
          </cell>
        </row>
        <row r="36">
          <cell r="E36" t="str">
            <v>Rent</v>
          </cell>
        </row>
        <row r="37">
          <cell r="E37" t="str">
            <v>Non Recoverable Expenses</v>
          </cell>
        </row>
        <row r="45">
          <cell r="E45" t="str">
            <v>PM Fees</v>
          </cell>
        </row>
        <row r="46">
          <cell r="E46" t="str">
            <v>SGAM AM Fees</v>
          </cell>
        </row>
        <row r="48">
          <cell r="E48" t="str">
            <v>SGAM Financing Fees</v>
          </cell>
        </row>
        <row r="50">
          <cell r="E50" t="str">
            <v>Letting Fees</v>
          </cell>
        </row>
        <row r="51">
          <cell r="E51" t="str">
            <v>TIs</v>
          </cell>
        </row>
        <row r="60">
          <cell r="E60" t="str">
            <v>Net Disposition Value</v>
          </cell>
        </row>
        <row r="61">
          <cell r="E61" t="str">
            <v>Sale Fees</v>
          </cell>
        </row>
        <row r="62">
          <cell r="E62" t="str">
            <v>SGAM Disposition Fees</v>
          </cell>
        </row>
        <row r="64">
          <cell r="E64" t="str">
            <v>VAT on Margin</v>
          </cell>
        </row>
        <row r="71">
          <cell r="E71" t="str">
            <v>Unleveraged Cash Flows</v>
          </cell>
        </row>
        <row r="73">
          <cell r="E73" t="e">
            <v>#DIV/0!</v>
          </cell>
        </row>
        <row r="81">
          <cell r="E81" t="str">
            <v>Current Financing</v>
          </cell>
        </row>
        <row r="96">
          <cell r="E96" t="str">
            <v>Principal EOP</v>
          </cell>
        </row>
        <row r="99">
          <cell r="E99" t="str">
            <v>Commitment Fees</v>
          </cell>
        </row>
        <row r="100">
          <cell r="E100" t="str">
            <v>Notary &amp; Lawyer</v>
          </cell>
        </row>
        <row r="101">
          <cell r="E101" t="str">
            <v>Loan Reg.  Conservateur</v>
          </cell>
        </row>
        <row r="102">
          <cell r="E102" t="str">
            <v>Cap Fee</v>
          </cell>
        </row>
        <row r="103">
          <cell r="E103" t="str">
            <v>Mortgage Release Fees</v>
          </cell>
        </row>
        <row r="108">
          <cell r="E108" t="str">
            <v>Senior Debt</v>
          </cell>
          <cell r="S108" t="str">
            <v>Swap Curve as of</v>
          </cell>
          <cell r="T108">
            <v>1</v>
          </cell>
          <cell r="U108">
            <v>2</v>
          </cell>
          <cell r="V108">
            <v>3</v>
          </cell>
          <cell r="W108">
            <v>4</v>
          </cell>
          <cell r="X108">
            <v>5</v>
          </cell>
          <cell r="Y108">
            <v>6</v>
          </cell>
          <cell r="Z108">
            <v>7</v>
          </cell>
          <cell r="AA108">
            <v>8</v>
          </cell>
          <cell r="AB108">
            <v>9</v>
          </cell>
        </row>
        <row r="109">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row>
        <row r="123">
          <cell r="E123" t="str">
            <v>Principal EOP</v>
          </cell>
        </row>
        <row r="127">
          <cell r="E127" t="str">
            <v>NUF</v>
          </cell>
        </row>
        <row r="128">
          <cell r="E128" t="str">
            <v>Commitment Fees</v>
          </cell>
        </row>
        <row r="129">
          <cell r="E129" t="str">
            <v>Notary &amp; Lawyer</v>
          </cell>
        </row>
        <row r="130">
          <cell r="E130" t="str">
            <v>Loan Reg.  Conservateur</v>
          </cell>
        </row>
        <row r="131">
          <cell r="E131" t="str">
            <v>Cap Fee</v>
          </cell>
        </row>
        <row r="132">
          <cell r="E132" t="str">
            <v>Mortgage Release Fees</v>
          </cell>
        </row>
        <row r="137">
          <cell r="E137" t="str">
            <v>Junior Debt</v>
          </cell>
        </row>
        <row r="152">
          <cell r="E152" t="str">
            <v>Principal EOP</v>
          </cell>
        </row>
        <row r="156">
          <cell r="E156" t="str">
            <v>NUF</v>
          </cell>
        </row>
        <row r="157">
          <cell r="E157" t="str">
            <v>Commitment Fees</v>
          </cell>
        </row>
        <row r="158">
          <cell r="E158" t="str">
            <v>Notary &amp; Lawyer</v>
          </cell>
        </row>
        <row r="159">
          <cell r="E159" t="str">
            <v>Loan Reg.  Conservateur</v>
          </cell>
        </row>
        <row r="160">
          <cell r="E160" t="str">
            <v>Cap Fee</v>
          </cell>
        </row>
        <row r="161">
          <cell r="E161" t="str">
            <v>Mortgage Release Fees</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H167">
            <v>516995.46</v>
          </cell>
          <cell r="I167">
            <v>0</v>
          </cell>
          <cell r="J167">
            <v>0</v>
          </cell>
          <cell r="K167">
            <v>0</v>
          </cell>
          <cell r="L167" t="str">
            <v>Fixed</v>
          </cell>
          <cell r="M167">
            <v>1.0999999999999999E-2</v>
          </cell>
          <cell r="N167">
            <v>0</v>
          </cell>
          <cell r="O167" t="str">
            <v>No</v>
          </cell>
          <cell r="P167">
            <v>1.1000000000000001</v>
          </cell>
          <cell r="AW167">
            <v>516995.46</v>
          </cell>
          <cell r="AX167">
            <v>0</v>
          </cell>
          <cell r="AY167">
            <v>0</v>
          </cell>
          <cell r="AZ167">
            <v>0</v>
          </cell>
          <cell r="BA167" t="str">
            <v>Fixed</v>
          </cell>
          <cell r="BB167">
            <v>1.0999999999999999E-2</v>
          </cell>
          <cell r="BC167">
            <v>0</v>
          </cell>
          <cell r="BD167" t="str">
            <v>No</v>
          </cell>
          <cell r="BE167">
            <v>1.1000000000000001</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8.0000000000000002E-3</v>
          </cell>
          <cell r="H170">
            <v>5.4999999999999997E-3</v>
          </cell>
          <cell r="I170">
            <v>0</v>
          </cell>
          <cell r="J170">
            <v>6.1500000000000001E-3</v>
          </cell>
          <cell r="K170">
            <v>5.0000000000000001E-4</v>
          </cell>
          <cell r="L170" t="str">
            <v>No</v>
          </cell>
          <cell r="M170">
            <v>0</v>
          </cell>
          <cell r="N170">
            <v>0</v>
          </cell>
          <cell r="O170" t="str">
            <v>Hyp.</v>
          </cell>
          <cell r="P170">
            <v>3.7500000000000003E-3</v>
          </cell>
          <cell r="AW170">
            <v>5.4999999999999997E-3</v>
          </cell>
          <cell r="AX170">
            <v>0</v>
          </cell>
          <cell r="AY170">
            <v>6.1500000000000001E-3</v>
          </cell>
          <cell r="AZ170">
            <v>5.0000000000000001E-4</v>
          </cell>
          <cell r="BA170" t="str">
            <v>No</v>
          </cell>
          <cell r="BB170">
            <v>0</v>
          </cell>
          <cell r="BC170">
            <v>0</v>
          </cell>
          <cell r="BD170">
            <v>3.7500000000000003E-3</v>
          </cell>
        </row>
        <row r="172">
          <cell r="E172" t="str">
            <v>Fixed</v>
          </cell>
          <cell r="H172">
            <v>4.02E-2</v>
          </cell>
        </row>
        <row r="173">
          <cell r="E173" t="str">
            <v>IR Curve</v>
          </cell>
        </row>
        <row r="174">
          <cell r="E174" t="str">
            <v>Annual Interest Rate</v>
          </cell>
          <cell r="H174">
            <v>5.1199999999999996E-2</v>
          </cell>
          <cell r="I174">
            <v>5.1199999999999996E-2</v>
          </cell>
          <cell r="J174">
            <v>5.1199999999999996E-2</v>
          </cell>
          <cell r="K174">
            <v>5.1199999999999996E-2</v>
          </cell>
          <cell r="L174">
            <v>5.1199999999999996E-2</v>
          </cell>
          <cell r="M174">
            <v>5.1199999999999996E-2</v>
          </cell>
          <cell r="N174">
            <v>5.1199999999999996E-2</v>
          </cell>
          <cell r="O174">
            <v>5.1199999999999996E-2</v>
          </cell>
          <cell r="P174">
            <v>5.1199999999999996E-2</v>
          </cell>
          <cell r="Q174">
            <v>5.1199999999999996E-2</v>
          </cell>
          <cell r="R174">
            <v>5.1199999999999996E-2</v>
          </cell>
          <cell r="S174">
            <v>5.1199999999999996E-2</v>
          </cell>
          <cell r="T174">
            <v>5.1199999999999996E-2</v>
          </cell>
          <cell r="U174">
            <v>5.1199999999999996E-2</v>
          </cell>
          <cell r="V174">
            <v>5.1199999999999996E-2</v>
          </cell>
          <cell r="W174">
            <v>5.1199999999999996E-2</v>
          </cell>
          <cell r="X174">
            <v>5.1199999999999996E-2</v>
          </cell>
          <cell r="Y174">
            <v>5.1199999999999996E-2</v>
          </cell>
          <cell r="Z174">
            <v>5.1199999999999996E-2</v>
          </cell>
          <cell r="AA174">
            <v>5.1199999999999996E-2</v>
          </cell>
          <cell r="AB174">
            <v>5.1199999999999996E-2</v>
          </cell>
          <cell r="AC174">
            <v>5.1199999999999996E-2</v>
          </cell>
          <cell r="AD174">
            <v>5.1199999999999996E-2</v>
          </cell>
          <cell r="AE174">
            <v>5.1199999999999996E-2</v>
          </cell>
          <cell r="AF174">
            <v>5.1199999999999996E-2</v>
          </cell>
          <cell r="AG174">
            <v>5.1199999999999996E-2</v>
          </cell>
          <cell r="AH174">
            <v>5.1199999999999996E-2</v>
          </cell>
          <cell r="AI174">
            <v>5.1199999999999996E-2</v>
          </cell>
          <cell r="AJ174">
            <v>5.1199999999999996E-2</v>
          </cell>
          <cell r="AK174">
            <v>5.1199999999999996E-2</v>
          </cell>
          <cell r="AL174">
            <v>5.1199999999999996E-2</v>
          </cell>
          <cell r="AM174">
            <v>5.1199999999999996E-2</v>
          </cell>
          <cell r="AN174">
            <v>5.1199999999999996E-2</v>
          </cell>
          <cell r="AO174">
            <v>5.1199999999999996E-2</v>
          </cell>
          <cell r="AP174">
            <v>5.1199999999999996E-2</v>
          </cell>
          <cell r="AQ174">
            <v>5.1199999999999996E-2</v>
          </cell>
          <cell r="AR174">
            <v>5.1199999999999996E-2</v>
          </cell>
          <cell r="AS174">
            <v>5.1199999999999996E-2</v>
          </cell>
          <cell r="AT174">
            <v>5.1199999999999996E-2</v>
          </cell>
          <cell r="AU174">
            <v>5.1199999999999996E-2</v>
          </cell>
          <cell r="AW174">
            <v>5.1199999999999996E-2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H194">
            <v>0</v>
          </cell>
          <cell r="I194">
            <v>0</v>
          </cell>
          <cell r="J194">
            <v>0</v>
          </cell>
          <cell r="K194">
            <v>0</v>
          </cell>
          <cell r="L194" t="str">
            <v>Fixed</v>
          </cell>
          <cell r="M194">
            <v>1.2E-2</v>
          </cell>
          <cell r="N194">
            <v>1.1000000000000001</v>
          </cell>
          <cell r="O194">
            <v>6.0000000000000001E-3</v>
          </cell>
          <cell r="AW194">
            <v>0</v>
          </cell>
          <cell r="AX194">
            <v>0</v>
          </cell>
          <cell r="AY194">
            <v>0</v>
          </cell>
          <cell r="AZ194">
            <v>0</v>
          </cell>
          <cell r="BA194" t="str">
            <v>Fixed</v>
          </cell>
          <cell r="BB194">
            <v>1.2E-2</v>
          </cell>
          <cell r="BC194">
            <v>1.1000000000000001</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5.0000000000000001E-3</v>
          </cell>
          <cell r="H197">
            <v>5.4999999999999997E-3</v>
          </cell>
          <cell r="I197">
            <v>0</v>
          </cell>
          <cell r="J197">
            <v>0</v>
          </cell>
          <cell r="K197">
            <v>5.0000000000000001E-4</v>
          </cell>
          <cell r="L197" t="str">
            <v>No</v>
          </cell>
          <cell r="M197">
            <v>4.1599999999999996E-3</v>
          </cell>
          <cell r="N197">
            <v>0.04</v>
          </cell>
          <cell r="AW197">
            <v>5.4999999999999997E-3</v>
          </cell>
          <cell r="AX197">
            <v>0</v>
          </cell>
          <cell r="AY197">
            <v>0</v>
          </cell>
          <cell r="AZ197">
            <v>5.0000000000000001E-4</v>
          </cell>
          <cell r="BA197" t="str">
            <v>No</v>
          </cell>
          <cell r="BB197">
            <v>4.1599999999999996E-3</v>
          </cell>
          <cell r="BC197">
            <v>0.04</v>
          </cell>
        </row>
        <row r="199">
          <cell r="E199" t="str">
            <v>Fixed</v>
          </cell>
          <cell r="H199">
            <v>4.02E-2</v>
          </cell>
        </row>
        <row r="200">
          <cell r="E200" t="str">
            <v>IR Curve</v>
          </cell>
        </row>
        <row r="201">
          <cell r="E201" t="str">
            <v>Annual Interest Rate</v>
          </cell>
          <cell r="H201">
            <v>5.2199999999999996E-2</v>
          </cell>
          <cell r="I201">
            <v>5.2199999999999996E-2</v>
          </cell>
          <cell r="J201">
            <v>5.2199999999999996E-2</v>
          </cell>
          <cell r="K201">
            <v>5.2199999999999996E-2</v>
          </cell>
          <cell r="L201">
            <v>5.2199999999999996E-2</v>
          </cell>
          <cell r="M201">
            <v>5.2199999999999996E-2</v>
          </cell>
          <cell r="N201">
            <v>5.2199999999999996E-2</v>
          </cell>
          <cell r="O201">
            <v>5.2199999999999996E-2</v>
          </cell>
          <cell r="P201">
            <v>5.2199999999999996E-2</v>
          </cell>
          <cell r="Q201">
            <v>5.2199999999999996E-2</v>
          </cell>
          <cell r="R201">
            <v>5.2199999999999996E-2</v>
          </cell>
          <cell r="S201">
            <v>5.2199999999999996E-2</v>
          </cell>
          <cell r="T201">
            <v>5.2199999999999996E-2</v>
          </cell>
          <cell r="U201">
            <v>5.2199999999999996E-2</v>
          </cell>
          <cell r="V201">
            <v>5.2199999999999996E-2</v>
          </cell>
          <cell r="W201">
            <v>5.2199999999999996E-2</v>
          </cell>
          <cell r="X201">
            <v>5.2199999999999996E-2</v>
          </cell>
          <cell r="Y201">
            <v>5.2199999999999996E-2</v>
          </cell>
          <cell r="Z201">
            <v>5.2199999999999996E-2</v>
          </cell>
          <cell r="AA201">
            <v>5.2199999999999996E-2</v>
          </cell>
          <cell r="AB201">
            <v>5.2199999999999996E-2</v>
          </cell>
          <cell r="AC201">
            <v>5.2199999999999996E-2</v>
          </cell>
          <cell r="AD201">
            <v>5.2199999999999996E-2</v>
          </cell>
          <cell r="AE201">
            <v>5.2199999999999996E-2</v>
          </cell>
          <cell r="AF201">
            <v>5.2199999999999996E-2</v>
          </cell>
          <cell r="AG201">
            <v>5.2199999999999996E-2</v>
          </cell>
          <cell r="AH201">
            <v>5.2199999999999996E-2</v>
          </cell>
          <cell r="AI201">
            <v>5.2199999999999996E-2</v>
          </cell>
          <cell r="AJ201">
            <v>5.2199999999999996E-2</v>
          </cell>
          <cell r="AK201">
            <v>5.2199999999999996E-2</v>
          </cell>
          <cell r="AL201">
            <v>5.2199999999999996E-2</v>
          </cell>
          <cell r="AM201">
            <v>5.2199999999999996E-2</v>
          </cell>
          <cell r="AN201">
            <v>5.2199999999999996E-2</v>
          </cell>
          <cell r="AO201">
            <v>5.2199999999999996E-2</v>
          </cell>
          <cell r="AP201">
            <v>5.2199999999999996E-2</v>
          </cell>
          <cell r="AQ201">
            <v>5.2199999999999996E-2</v>
          </cell>
          <cell r="AR201">
            <v>5.2199999999999996E-2</v>
          </cell>
          <cell r="AS201">
            <v>5.2199999999999996E-2</v>
          </cell>
          <cell r="AT201">
            <v>5.2199999999999996E-2</v>
          </cell>
          <cell r="AU201">
            <v>5.2199999999999996E-2</v>
          </cell>
          <cell r="AW201">
            <v>5.2199999999999996E-2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411968</v>
          </cell>
          <cell r="I220">
            <v>411968</v>
          </cell>
          <cell r="J220">
            <v>411968</v>
          </cell>
          <cell r="K220">
            <v>411968</v>
          </cell>
          <cell r="L220">
            <v>411968</v>
          </cell>
          <cell r="M220">
            <v>411968</v>
          </cell>
          <cell r="N220">
            <v>411968</v>
          </cell>
          <cell r="O220">
            <v>411968</v>
          </cell>
          <cell r="P220">
            <v>411968</v>
          </cell>
          <cell r="Q220">
            <v>411968</v>
          </cell>
          <cell r="R220">
            <v>411968</v>
          </cell>
          <cell r="S220">
            <v>411968</v>
          </cell>
          <cell r="T220">
            <v>411968</v>
          </cell>
          <cell r="U220">
            <v>411968</v>
          </cell>
          <cell r="V220">
            <v>411968</v>
          </cell>
          <cell r="W220">
            <v>411968</v>
          </cell>
          <cell r="X220">
            <v>411968</v>
          </cell>
          <cell r="Y220">
            <v>411968</v>
          </cell>
          <cell r="Z220">
            <v>411968</v>
          </cell>
          <cell r="AA220">
            <v>411968</v>
          </cell>
          <cell r="AB220">
            <v>411968</v>
          </cell>
          <cell r="AC220">
            <v>411968</v>
          </cell>
          <cell r="AD220">
            <v>411968</v>
          </cell>
          <cell r="AE220">
            <v>411968</v>
          </cell>
          <cell r="AF220">
            <v>411968</v>
          </cell>
          <cell r="AG220">
            <v>411968</v>
          </cell>
          <cell r="AH220">
            <v>411968</v>
          </cell>
          <cell r="AI220">
            <v>411968</v>
          </cell>
          <cell r="AJ220">
            <v>411968</v>
          </cell>
          <cell r="AK220">
            <v>411968</v>
          </cell>
          <cell r="AL220">
            <v>411968</v>
          </cell>
          <cell r="AM220">
            <v>411968</v>
          </cell>
          <cell r="AN220">
            <v>411968</v>
          </cell>
          <cell r="AO220">
            <v>411968</v>
          </cell>
          <cell r="AP220">
            <v>411968</v>
          </cell>
          <cell r="AQ220">
            <v>411968</v>
          </cell>
          <cell r="AR220">
            <v>411968</v>
          </cell>
          <cell r="AS220">
            <v>411968</v>
          </cell>
          <cell r="AT220">
            <v>411968</v>
          </cell>
          <cell r="AU220">
            <v>411968</v>
          </cell>
        </row>
        <row r="221">
          <cell r="E221" t="str">
            <v>Drawdown</v>
          </cell>
          <cell r="G221">
            <v>411968</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411968</v>
          </cell>
          <cell r="H224">
            <v>411968</v>
          </cell>
          <cell r="I224">
            <v>411968</v>
          </cell>
          <cell r="J224">
            <v>411968</v>
          </cell>
          <cell r="K224">
            <v>411968</v>
          </cell>
          <cell r="L224">
            <v>411968</v>
          </cell>
          <cell r="M224">
            <v>411968</v>
          </cell>
          <cell r="N224">
            <v>411968</v>
          </cell>
          <cell r="O224">
            <v>411968</v>
          </cell>
          <cell r="P224">
            <v>411968</v>
          </cell>
          <cell r="Q224">
            <v>411968</v>
          </cell>
          <cell r="R224">
            <v>411968</v>
          </cell>
          <cell r="S224">
            <v>411968</v>
          </cell>
          <cell r="T224">
            <v>411968</v>
          </cell>
          <cell r="U224">
            <v>411968</v>
          </cell>
          <cell r="V224">
            <v>411968</v>
          </cell>
          <cell r="W224">
            <v>411968</v>
          </cell>
          <cell r="X224">
            <v>411968</v>
          </cell>
          <cell r="Y224">
            <v>411968</v>
          </cell>
          <cell r="Z224">
            <v>411968</v>
          </cell>
          <cell r="AA224">
            <v>411968</v>
          </cell>
          <cell r="AB224">
            <v>411968</v>
          </cell>
          <cell r="AC224">
            <v>411968</v>
          </cell>
          <cell r="AD224">
            <v>411968</v>
          </cell>
          <cell r="AE224">
            <v>411968</v>
          </cell>
          <cell r="AF224">
            <v>411968</v>
          </cell>
          <cell r="AG224">
            <v>411968</v>
          </cell>
          <cell r="AH224">
            <v>411968</v>
          </cell>
          <cell r="AI224">
            <v>411968</v>
          </cell>
          <cell r="AJ224">
            <v>411968</v>
          </cell>
          <cell r="AK224">
            <v>411968</v>
          </cell>
          <cell r="AL224">
            <v>411968</v>
          </cell>
          <cell r="AM224">
            <v>411968</v>
          </cell>
          <cell r="AN224">
            <v>411968</v>
          </cell>
          <cell r="AO224">
            <v>411968</v>
          </cell>
          <cell r="AP224">
            <v>411968</v>
          </cell>
          <cell r="AQ224">
            <v>411968</v>
          </cell>
          <cell r="AR224">
            <v>411968</v>
          </cell>
          <cell r="AS224">
            <v>411968</v>
          </cell>
          <cell r="AT224">
            <v>411968</v>
          </cell>
          <cell r="AU224">
            <v>411968</v>
          </cell>
          <cell r="AW224">
            <v>411968</v>
          </cell>
          <cell r="AX224">
            <v>411968</v>
          </cell>
          <cell r="AY224">
            <v>411968</v>
          </cell>
          <cell r="AZ224">
            <v>411968</v>
          </cell>
          <cell r="BA224">
            <v>411968</v>
          </cell>
          <cell r="BB224">
            <v>411968</v>
          </cell>
          <cell r="BC224">
            <v>411968</v>
          </cell>
          <cell r="BD224">
            <v>411968</v>
          </cell>
          <cell r="BE224">
            <v>411968</v>
          </cell>
          <cell r="BF224">
            <v>411968</v>
          </cell>
        </row>
        <row r="226">
          <cell r="E226" t="str">
            <v>Paid Interests</v>
          </cell>
          <cell r="G226">
            <v>0</v>
          </cell>
          <cell r="H226">
            <v>-5376.1823999999997</v>
          </cell>
          <cell r="I226">
            <v>-5376.1823999999997</v>
          </cell>
          <cell r="J226">
            <v>-5376.1823999999997</v>
          </cell>
          <cell r="K226">
            <v>-5376.1823999999997</v>
          </cell>
          <cell r="L226">
            <v>-5376.1823999999997</v>
          </cell>
          <cell r="M226">
            <v>-5376.1823999999997</v>
          </cell>
          <cell r="N226">
            <v>-5376.1823999999997</v>
          </cell>
          <cell r="O226">
            <v>-5376.1823999999997</v>
          </cell>
          <cell r="P226">
            <v>-5376.1823999999997</v>
          </cell>
          <cell r="Q226">
            <v>-5376.1823999999997</v>
          </cell>
          <cell r="R226">
            <v>-5376.1823999999997</v>
          </cell>
          <cell r="S226">
            <v>-5376.1823999999997</v>
          </cell>
          <cell r="T226">
            <v>-5376.1823999999997</v>
          </cell>
          <cell r="U226">
            <v>-5376.1823999999997</v>
          </cell>
          <cell r="V226">
            <v>-5376.1823999999997</v>
          </cell>
          <cell r="W226">
            <v>-5376.1823999999997</v>
          </cell>
          <cell r="X226">
            <v>-5376.1823999999997</v>
          </cell>
          <cell r="Y226">
            <v>-5376.1823999999997</v>
          </cell>
          <cell r="Z226">
            <v>-5376.1823999999997</v>
          </cell>
          <cell r="AA226">
            <v>-5376.1823999999997</v>
          </cell>
          <cell r="AB226">
            <v>-5376.1823999999997</v>
          </cell>
          <cell r="AC226">
            <v>-5376.1823999999997</v>
          </cell>
          <cell r="AD226">
            <v>-5376.1823999999997</v>
          </cell>
          <cell r="AE226">
            <v>-5376.1823999999997</v>
          </cell>
          <cell r="AF226">
            <v>-5376.1823999999997</v>
          </cell>
          <cell r="AG226">
            <v>-5376.1823999999997</v>
          </cell>
          <cell r="AH226">
            <v>-5376.1823999999997</v>
          </cell>
          <cell r="AI226">
            <v>-5376.1823999999997</v>
          </cell>
          <cell r="AJ226">
            <v>-5376.1823999999997</v>
          </cell>
          <cell r="AK226">
            <v>-5376.1823999999997</v>
          </cell>
          <cell r="AL226">
            <v>-5376.1823999999997</v>
          </cell>
          <cell r="AM226">
            <v>-5376.1823999999997</v>
          </cell>
          <cell r="AN226">
            <v>-5376.1823999999997</v>
          </cell>
          <cell r="AO226">
            <v>-5376.1823999999997</v>
          </cell>
          <cell r="AP226">
            <v>-5376.1823999999997</v>
          </cell>
          <cell r="AQ226">
            <v>-5376.1823999999997</v>
          </cell>
          <cell r="AR226">
            <v>-5376.1823999999997</v>
          </cell>
          <cell r="AS226">
            <v>-5376.1823999999997</v>
          </cell>
          <cell r="AT226">
            <v>-5376.1823999999997</v>
          </cell>
          <cell r="AU226">
            <v>-5376.1823999999997</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-2059.84</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-2265.8240000000001</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-205.98400000000001</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192389.05600000039</v>
          </cell>
          <cell r="E234" t="str">
            <v>Debt Cash Flows</v>
          </cell>
          <cell r="G234">
            <v>407436.35200000001</v>
          </cell>
          <cell r="H234">
            <v>-5376.1823999999997</v>
          </cell>
          <cell r="I234">
            <v>-5376.1823999999997</v>
          </cell>
          <cell r="J234">
            <v>-5376.1823999999997</v>
          </cell>
          <cell r="K234">
            <v>-5376.1823999999997</v>
          </cell>
          <cell r="L234">
            <v>-5376.1823999999997</v>
          </cell>
          <cell r="M234">
            <v>-5376.1823999999997</v>
          </cell>
          <cell r="N234">
            <v>-5376.1823999999997</v>
          </cell>
          <cell r="O234">
            <v>-5376.1823999999997</v>
          </cell>
          <cell r="P234">
            <v>-5376.1823999999997</v>
          </cell>
          <cell r="Q234">
            <v>-5376.1823999999997</v>
          </cell>
          <cell r="R234">
            <v>-5376.1823999999997</v>
          </cell>
          <cell r="S234">
            <v>-5376.1823999999997</v>
          </cell>
          <cell r="T234">
            <v>-5376.1823999999997</v>
          </cell>
          <cell r="U234">
            <v>-5376.1823999999997</v>
          </cell>
          <cell r="V234">
            <v>-5376.1823999999997</v>
          </cell>
          <cell r="W234">
            <v>-5376.1823999999997</v>
          </cell>
          <cell r="X234">
            <v>-5376.1823999999997</v>
          </cell>
          <cell r="Y234">
            <v>-5376.1823999999997</v>
          </cell>
          <cell r="Z234">
            <v>-5376.1823999999997</v>
          </cell>
          <cell r="AA234">
            <v>-5376.1823999999997</v>
          </cell>
          <cell r="AB234">
            <v>-5376.1823999999997</v>
          </cell>
          <cell r="AC234">
            <v>-5376.1823999999997</v>
          </cell>
          <cell r="AD234">
            <v>-5376.1823999999997</v>
          </cell>
          <cell r="AE234">
            <v>-5376.1823999999997</v>
          </cell>
          <cell r="AF234">
            <v>-5376.1823999999997</v>
          </cell>
          <cell r="AG234">
            <v>-5376.1823999999997</v>
          </cell>
          <cell r="AH234">
            <v>-5376.1823999999997</v>
          </cell>
          <cell r="AI234">
            <v>-5376.1823999999997</v>
          </cell>
          <cell r="AJ234">
            <v>-5376.1823999999997</v>
          </cell>
          <cell r="AK234">
            <v>-5376.1823999999997</v>
          </cell>
          <cell r="AL234">
            <v>-5376.1823999999997</v>
          </cell>
          <cell r="AM234">
            <v>-5376.1823999999997</v>
          </cell>
          <cell r="AN234">
            <v>-5376.1823999999997</v>
          </cell>
          <cell r="AO234">
            <v>-5376.1823999999997</v>
          </cell>
          <cell r="AP234">
            <v>-5376.1823999999997</v>
          </cell>
          <cell r="AQ234">
            <v>-5376.1823999999997</v>
          </cell>
          <cell r="AR234">
            <v>-5376.1823999999997</v>
          </cell>
          <cell r="AS234">
            <v>-5376.1823999999997</v>
          </cell>
          <cell r="AT234">
            <v>-5376.1823999999997</v>
          </cell>
          <cell r="AU234">
            <v>-5376.1823999999997</v>
          </cell>
        </row>
        <row r="236">
          <cell r="D236">
            <v>-323600.86399999971</v>
          </cell>
          <cell r="E236" t="str">
            <v>Cash Flows after Debt</v>
          </cell>
          <cell r="G236">
            <v>-109559.10800000001</v>
          </cell>
          <cell r="H236">
            <v>-6607.9667200000004</v>
          </cell>
          <cell r="I236">
            <v>-3340.7223999999997</v>
          </cell>
          <cell r="J236">
            <v>-5174.31808</v>
          </cell>
          <cell r="K236">
            <v>-5376.1823999999997</v>
          </cell>
          <cell r="L236">
            <v>-5376.1823999999997</v>
          </cell>
          <cell r="M236">
            <v>-5376.1823999999997</v>
          </cell>
          <cell r="N236">
            <v>-5376.1823999999997</v>
          </cell>
          <cell r="O236">
            <v>-5376.1823999999997</v>
          </cell>
          <cell r="P236">
            <v>-5376.1823999999997</v>
          </cell>
          <cell r="Q236">
            <v>-5376.1823999999997</v>
          </cell>
          <cell r="R236">
            <v>-5376.1823999999997</v>
          </cell>
          <cell r="S236">
            <v>-5376.1823999999997</v>
          </cell>
          <cell r="T236">
            <v>-5376.1823999999997</v>
          </cell>
          <cell r="U236">
            <v>-5376.1823999999997</v>
          </cell>
          <cell r="V236">
            <v>-5376.1823999999997</v>
          </cell>
          <cell r="W236">
            <v>-5376.1823999999997</v>
          </cell>
          <cell r="X236">
            <v>-5376.1823999999997</v>
          </cell>
          <cell r="Y236">
            <v>-5376.1823999999997</v>
          </cell>
          <cell r="Z236">
            <v>-5376.1823999999997</v>
          </cell>
          <cell r="AA236">
            <v>-5376.1823999999997</v>
          </cell>
          <cell r="AB236">
            <v>-5376.1823999999997</v>
          </cell>
          <cell r="AC236">
            <v>-5376.1823999999997</v>
          </cell>
          <cell r="AD236">
            <v>-5376.1823999999997</v>
          </cell>
          <cell r="AE236">
            <v>-5376.1823999999997</v>
          </cell>
          <cell r="AF236">
            <v>-5376.1823999999997</v>
          </cell>
          <cell r="AG236">
            <v>-5376.1823999999997</v>
          </cell>
          <cell r="AH236">
            <v>-5376.1823999999997</v>
          </cell>
          <cell r="AI236">
            <v>-5376.1823999999997</v>
          </cell>
          <cell r="AJ236">
            <v>-5376.1823999999997</v>
          </cell>
          <cell r="AK236">
            <v>-5376.1823999999997</v>
          </cell>
          <cell r="AL236">
            <v>-5376.1823999999997</v>
          </cell>
          <cell r="AM236">
            <v>-5376.1823999999997</v>
          </cell>
          <cell r="AN236">
            <v>-5376.1823999999997</v>
          </cell>
          <cell r="AO236">
            <v>-5376.1823999999997</v>
          </cell>
          <cell r="AP236">
            <v>-5376.1823999999997</v>
          </cell>
          <cell r="AQ236">
            <v>-5376.1823999999997</v>
          </cell>
          <cell r="AR236">
            <v>-5376.1823999999997</v>
          </cell>
          <cell r="AS236">
            <v>-5376.1823999999997</v>
          </cell>
          <cell r="AT236">
            <v>-5376.1823999999997</v>
          </cell>
          <cell r="AU236">
            <v>-5376.1823999999997</v>
          </cell>
          <cell r="AW236">
            <v>-20499.189599999998</v>
          </cell>
          <cell r="AX236">
            <v>-21504.729599999999</v>
          </cell>
          <cell r="AY236">
            <v>-21504.729599999999</v>
          </cell>
          <cell r="AZ236">
            <v>-21504.729599999999</v>
          </cell>
          <cell r="BA236">
            <v>-21504.729599999999</v>
          </cell>
          <cell r="BB236">
            <v>-21504.729599999999</v>
          </cell>
          <cell r="BC236">
            <v>-21504.729599999999</v>
          </cell>
          <cell r="BD236">
            <v>-21504.729599999999</v>
          </cell>
          <cell r="BE236">
            <v>-21504.729599999999</v>
          </cell>
          <cell r="BF236">
            <v>-21504.729599999999</v>
          </cell>
        </row>
        <row r="239">
          <cell r="D239">
            <v>-323600.86399999971</v>
          </cell>
          <cell r="E239" t="str">
            <v>Cash Flows after Debt</v>
          </cell>
          <cell r="G239">
            <v>-109559.10800000001</v>
          </cell>
          <cell r="H239">
            <v>-6607.9667200000004</v>
          </cell>
          <cell r="I239">
            <v>-3340.7223999999997</v>
          </cell>
          <cell r="J239">
            <v>-5174.31808</v>
          </cell>
          <cell r="K239">
            <v>-5376.1823999999997</v>
          </cell>
          <cell r="L239">
            <v>-5376.1823999999997</v>
          </cell>
          <cell r="M239">
            <v>-5376.1823999999997</v>
          </cell>
          <cell r="N239">
            <v>-5376.1823999999997</v>
          </cell>
          <cell r="O239">
            <v>-5376.1823999999997</v>
          </cell>
          <cell r="P239">
            <v>-5376.1823999999997</v>
          </cell>
          <cell r="Q239">
            <v>-5376.1823999999997</v>
          </cell>
          <cell r="R239">
            <v>-5376.1823999999997</v>
          </cell>
          <cell r="S239">
            <v>-5376.1823999999997</v>
          </cell>
          <cell r="T239">
            <v>-5376.1823999999997</v>
          </cell>
          <cell r="U239">
            <v>-5376.1823999999997</v>
          </cell>
          <cell r="V239">
            <v>-5376.1823999999997</v>
          </cell>
          <cell r="W239">
            <v>-5376.1823999999997</v>
          </cell>
          <cell r="X239">
            <v>-5376.1823999999997</v>
          </cell>
          <cell r="Y239">
            <v>-5376.1823999999997</v>
          </cell>
          <cell r="Z239">
            <v>-5376.1823999999997</v>
          </cell>
          <cell r="AA239">
            <v>-5376.1823999999997</v>
          </cell>
          <cell r="AB239">
            <v>-5376.1823999999997</v>
          </cell>
          <cell r="AC239">
            <v>-5376.1823999999997</v>
          </cell>
          <cell r="AD239">
            <v>-5376.1823999999997</v>
          </cell>
          <cell r="AE239">
            <v>-5376.1823999999997</v>
          </cell>
          <cell r="AF239">
            <v>-5376.1823999999997</v>
          </cell>
          <cell r="AG239">
            <v>-5376.1823999999997</v>
          </cell>
          <cell r="AH239">
            <v>-5376.1823999999997</v>
          </cell>
          <cell r="AI239">
            <v>-5376.1823999999997</v>
          </cell>
          <cell r="AJ239">
            <v>-5376.1823999999997</v>
          </cell>
          <cell r="AK239">
            <v>-5376.1823999999997</v>
          </cell>
          <cell r="AL239">
            <v>-5376.1823999999997</v>
          </cell>
          <cell r="AM239">
            <v>-5376.1823999999997</v>
          </cell>
          <cell r="AN239">
            <v>-5376.1823999999997</v>
          </cell>
          <cell r="AO239">
            <v>-5376.1823999999997</v>
          </cell>
          <cell r="AP239">
            <v>-5376.1823999999997</v>
          </cell>
          <cell r="AQ239">
            <v>-5376.1823999999997</v>
          </cell>
          <cell r="AR239">
            <v>-5376.1823999999997</v>
          </cell>
          <cell r="AS239">
            <v>-5376.1823999999997</v>
          </cell>
          <cell r="AT239">
            <v>-5376.1823999999997</v>
          </cell>
          <cell r="AU239">
            <v>-5376.1823999999997</v>
          </cell>
          <cell r="AW239">
            <v>-20499.189599999998</v>
          </cell>
          <cell r="AX239">
            <v>-21504.729599999999</v>
          </cell>
          <cell r="AY239">
            <v>-21504.729599999999</v>
          </cell>
          <cell r="AZ239">
            <v>-21504.729599999999</v>
          </cell>
          <cell r="BA239">
            <v>-21504.729599999999</v>
          </cell>
          <cell r="BB239">
            <v>-21504.729599999999</v>
          </cell>
          <cell r="BC239">
            <v>-21504.729599999999</v>
          </cell>
          <cell r="BD239">
            <v>-21504.729599999999</v>
          </cell>
          <cell r="BE239">
            <v>-21504.729599999999</v>
          </cell>
          <cell r="BF239">
            <v>-21504.729599999999</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2.5000000000000001E-2</v>
          </cell>
          <cell r="AW243">
            <v>0</v>
          </cell>
          <cell r="AX243">
            <v>0</v>
          </cell>
          <cell r="AY243">
            <v>0</v>
          </cell>
          <cell r="AZ243">
            <v>2.5000000000000001E-2</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-323600.86399999971</v>
          </cell>
          <cell r="E252" t="str">
            <v>Cash Flows after Bank CR</v>
          </cell>
          <cell r="G252">
            <v>-109559.10800000001</v>
          </cell>
          <cell r="H252">
            <v>-6607.9667200000004</v>
          </cell>
          <cell r="I252">
            <v>-3340.7223999999997</v>
          </cell>
          <cell r="J252">
            <v>-5174.31808</v>
          </cell>
          <cell r="K252">
            <v>-5376.1823999999997</v>
          </cell>
          <cell r="L252">
            <v>-5376.1823999999997</v>
          </cell>
          <cell r="M252">
            <v>-5376.1823999999997</v>
          </cell>
          <cell r="N252">
            <v>-5376.1823999999997</v>
          </cell>
          <cell r="O252">
            <v>-5376.1823999999997</v>
          </cell>
          <cell r="P252">
            <v>-5376.1823999999997</v>
          </cell>
          <cell r="Q252">
            <v>-5376.1823999999997</v>
          </cell>
          <cell r="R252">
            <v>-5376.1823999999997</v>
          </cell>
          <cell r="S252">
            <v>-5376.1823999999997</v>
          </cell>
          <cell r="T252">
            <v>-5376.1823999999997</v>
          </cell>
          <cell r="U252">
            <v>-5376.1823999999997</v>
          </cell>
          <cell r="V252">
            <v>-5376.1823999999997</v>
          </cell>
          <cell r="W252">
            <v>-5376.1823999999997</v>
          </cell>
          <cell r="X252">
            <v>-5376.1823999999997</v>
          </cell>
          <cell r="Y252">
            <v>-5376.1823999999997</v>
          </cell>
          <cell r="Z252">
            <v>-5376.1823999999997</v>
          </cell>
          <cell r="AA252">
            <v>-5376.1823999999997</v>
          </cell>
          <cell r="AB252">
            <v>-5376.1823999999997</v>
          </cell>
          <cell r="AC252">
            <v>-5376.1823999999997</v>
          </cell>
          <cell r="AD252">
            <v>-5376.1823999999997</v>
          </cell>
          <cell r="AE252">
            <v>-5376.1823999999997</v>
          </cell>
          <cell r="AF252">
            <v>-5376.1823999999997</v>
          </cell>
          <cell r="AG252">
            <v>-5376.1823999999997</v>
          </cell>
          <cell r="AH252">
            <v>-5376.1823999999997</v>
          </cell>
          <cell r="AI252">
            <v>-5376.1823999999997</v>
          </cell>
          <cell r="AJ252">
            <v>-5376.1823999999997</v>
          </cell>
          <cell r="AK252">
            <v>-5376.1823999999997</v>
          </cell>
          <cell r="AL252">
            <v>-5376.1823999999997</v>
          </cell>
          <cell r="AM252">
            <v>-5376.1823999999997</v>
          </cell>
          <cell r="AN252">
            <v>-5376.1823999999997</v>
          </cell>
          <cell r="AO252">
            <v>-5376.1823999999997</v>
          </cell>
          <cell r="AP252">
            <v>-5376.1823999999997</v>
          </cell>
          <cell r="AQ252">
            <v>-5376.1823999999997</v>
          </cell>
          <cell r="AR252">
            <v>-5376.1823999999997</v>
          </cell>
          <cell r="AS252">
            <v>-5376.1823999999997</v>
          </cell>
          <cell r="AT252">
            <v>-5376.1823999999997</v>
          </cell>
          <cell r="AU252">
            <v>-5376.1823999999997</v>
          </cell>
          <cell r="AW252">
            <v>-20499.189599999998</v>
          </cell>
          <cell r="AX252">
            <v>-21504.729599999999</v>
          </cell>
          <cell r="AY252">
            <v>-21504.729599999999</v>
          </cell>
          <cell r="AZ252">
            <v>-21504.729599999999</v>
          </cell>
          <cell r="BA252">
            <v>-21504.729599999999</v>
          </cell>
          <cell r="BB252">
            <v>-21504.729599999999</v>
          </cell>
          <cell r="BC252">
            <v>-21504.729599999999</v>
          </cell>
          <cell r="BD252">
            <v>-21504.729599999999</v>
          </cell>
          <cell r="BE252">
            <v>-21504.729599999999</v>
          </cell>
          <cell r="BF252">
            <v>-21504.729599999999</v>
          </cell>
        </row>
        <row r="254">
          <cell r="D254" t="str">
            <v>IRR</v>
          </cell>
          <cell r="E254" t="e">
            <v>#DIV/0!</v>
          </cell>
        </row>
        <row r="258">
          <cell r="E258" t="str">
            <v>Covenants</v>
          </cell>
        </row>
        <row r="259">
          <cell r="E259" t="str">
            <v>ICR (including Cash Reserve)</v>
          </cell>
          <cell r="G259">
            <v>1.1000000000000001</v>
          </cell>
          <cell r="H259">
            <v>-0.22911877394636021</v>
          </cell>
          <cell r="I259">
            <v>0.37860694607385348</v>
          </cell>
          <cell r="J259">
            <v>3.7547892720306522E-2</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-0.22911877394636021</v>
          </cell>
          <cell r="AX259">
            <v>0</v>
          </cell>
          <cell r="AY259">
            <v>0</v>
          </cell>
          <cell r="AZ259">
            <v>0</v>
          </cell>
          <cell r="BA259">
            <v>0</v>
          </cell>
          <cell r="BB259">
            <v>0</v>
          </cell>
          <cell r="BC259">
            <v>0</v>
          </cell>
          <cell r="BD259">
            <v>0</v>
          </cell>
          <cell r="BE259">
            <v>0</v>
          </cell>
          <cell r="BF259">
            <v>0</v>
          </cell>
        </row>
        <row r="260">
          <cell r="E260" t="str">
            <v>DSCR</v>
          </cell>
          <cell r="G260">
            <v>1</v>
          </cell>
          <cell r="H260">
            <v>-0.22911877394636021</v>
          </cell>
          <cell r="I260">
            <v>0.37860694607385348</v>
          </cell>
          <cell r="J260">
            <v>3.7547892720306522E-2</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-0.22911877394636021</v>
          </cell>
          <cell r="AX260">
            <v>0</v>
          </cell>
          <cell r="AY260">
            <v>0</v>
          </cell>
          <cell r="AZ260">
            <v>0</v>
          </cell>
          <cell r="BA260">
            <v>0</v>
          </cell>
          <cell r="BB260">
            <v>0</v>
          </cell>
          <cell r="BC260">
            <v>0</v>
          </cell>
          <cell r="BD260">
            <v>0</v>
          </cell>
          <cell r="BE260">
            <v>0</v>
          </cell>
          <cell r="BF260">
            <v>0</v>
          </cell>
        </row>
        <row r="261">
          <cell r="E261" t="str">
            <v>Remaining AIC</v>
          </cell>
          <cell r="G261">
            <v>514960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0</v>
          </cell>
          <cell r="AX261">
            <v>0</v>
          </cell>
          <cell r="AY261">
            <v>0</v>
          </cell>
          <cell r="AZ261">
            <v>0</v>
          </cell>
          <cell r="BA261">
            <v>0</v>
          </cell>
          <cell r="BB261">
            <v>0</v>
          </cell>
          <cell r="BC261">
            <v>0</v>
          </cell>
          <cell r="BD261">
            <v>0</v>
          </cell>
          <cell r="BE261">
            <v>0</v>
          </cell>
          <cell r="BF261">
            <v>0</v>
          </cell>
        </row>
        <row r="262">
          <cell r="E262" t="str">
            <v>LTC</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W262">
            <v>0</v>
          </cell>
          <cell r="AX262">
            <v>0</v>
          </cell>
          <cell r="AY262">
            <v>0</v>
          </cell>
          <cell r="AZ262">
            <v>0</v>
          </cell>
          <cell r="BA262">
            <v>0</v>
          </cell>
          <cell r="BB262">
            <v>0</v>
          </cell>
          <cell r="BC262">
            <v>0</v>
          </cell>
          <cell r="BD262">
            <v>0</v>
          </cell>
          <cell r="BE262">
            <v>0</v>
          </cell>
          <cell r="BF262">
            <v>0</v>
          </cell>
        </row>
        <row r="282">
          <cell r="E282" t="str">
            <v>Tax</v>
          </cell>
        </row>
        <row r="294">
          <cell r="E294" t="str">
            <v>New Capex</v>
          </cell>
        </row>
        <row r="295">
          <cell r="E295" t="str">
            <v>Building Depreciation</v>
          </cell>
        </row>
        <row r="296">
          <cell r="E296" t="str">
            <v>Capex Depreciation</v>
          </cell>
        </row>
        <row r="297">
          <cell r="E297" t="str">
            <v>Land Sold</v>
          </cell>
        </row>
        <row r="298">
          <cell r="E298" t="str">
            <v>Building Sold</v>
          </cell>
        </row>
        <row r="299">
          <cell r="E299" t="str">
            <v>Capex Sold</v>
          </cell>
        </row>
        <row r="301">
          <cell r="E301" t="str">
            <v>Land NAV EOP</v>
          </cell>
        </row>
        <row r="302">
          <cell r="E302" t="str">
            <v>Building NAV EOP</v>
          </cell>
        </row>
        <row r="303">
          <cell r="E303" t="str">
            <v>Capex NAV EOP</v>
          </cell>
        </row>
        <row r="351">
          <cell r="E351" t="str">
            <v>Fund Management Fees</v>
          </cell>
        </row>
        <row r="372">
          <cell r="E372" t="str">
            <v>Cash Flows after Investor CR</v>
          </cell>
        </row>
        <row r="391">
          <cell r="E391" t="e">
            <v>#DIV/0!</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Base"/>
      <sheetName val="DIDL-ReportingESG-EnergieVerte-"/>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UNTS SFAF"/>
      <sheetName val="EMPRUNTS SILOGI"/>
      <sheetName val="EMPRUNTS LA LAUZE"/>
      <sheetName val="REPARTITION"/>
      <sheetName val="CHARGES ANNUELLES"/>
      <sheetName val="CALCUL.XLS"/>
      <sheetName val="DATE"/>
      <sheetName val="Feuil1"/>
      <sheetName val="Feuil2"/>
      <sheetName val="Feuil3"/>
    </sheetNames>
    <sheetDataSet>
      <sheetData sheetId="0" refreshError="1"/>
      <sheetData sheetId="1" refreshError="1"/>
      <sheetData sheetId="2" refreshError="1"/>
      <sheetData sheetId="3" refreshError="1"/>
      <sheetData sheetId="4" refreshError="1"/>
      <sheetData sheetId="5"/>
      <sheetData sheetId="6" refreshError="1">
        <row r="3">
          <cell r="B3">
            <v>2004</v>
          </cell>
        </row>
        <row r="9">
          <cell r="B9">
            <v>38352</v>
          </cell>
        </row>
      </sheetData>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F2C0E74-BE37-4221-9F32-0630D2465CBE}" name="Tableau37" displayName="Tableau37" ref="A25:J136" totalsRowShown="0" headerRowDxfId="84" tableBorderDxfId="83">
  <autoFilter ref="A25:J136" xr:uid="{0F2C0E74-BE37-4221-9F32-0630D2465CBE}"/>
  <tableColumns count="10">
    <tableColumn id="1" xr3:uid="{E9AB8316-9D43-44EE-9E2F-7ABC55CAC341}" name="Projets verts/sociaux" dataDxfId="82"/>
    <tableColumn id="2" xr3:uid="{AEF81455-8B04-4693-9D0F-E13DC1C688CE}" name="Année de l'obligation" dataDxfId="81"/>
    <tableColumn id="3" xr3:uid="{B8A019FB-708F-4824-8FA7-C708269B270C}" name="Catégorie éligible" dataDxfId="80"/>
    <tableColumn id="4" xr3:uid="{47EE3D4D-7D7F-4E99-B385-074C2187C023}" name="Typologie" dataDxfId="79"/>
    <tableColumn id="5" xr3:uid="{3C5B13E6-8029-4129-984E-A25B1F9C0D0C}" name="Descrpiption" dataDxfId="78"/>
    <tableColumn id="6" xr3:uid="{327DA3A3-DDDB-491A-BC23-417900DEB2C0}" name="Direction" dataDxfId="77"/>
    <tableColumn id="7" xr3:uid="{5FB039E6-AABC-470E-B9B4-7E1B264F1F2C}" name="Impact environnemental et climatique_x000a_(données estimatives à l'engagement)" dataDxfId="76"/>
    <tableColumn id="8" xr3:uid="{786AAD32-B270-481B-9A3F-DC0CD87BEDB1}" name="Impact social et territorial_x000a_(données estimatives à l'engagement)" dataDxfId="75"/>
    <tableColumn id="9" xr3:uid="{907C991A-A2B3-454F-BB7A-C58CDC3F3040}" name="Etat d'avancement_x000a_du projet" dataDxfId="74"/>
    <tableColumn id="10" xr3:uid="{15B91DC7-3C63-45C9-BB1A-52D50BCDD9A5}" name="Lien site internet " dataDxfId="73" dataCellStyle="Lien hypertext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B342C4C-C697-432C-B0EB-4F11B4D85D0C}" name="Tableau35" displayName="Tableau35" ref="A17:O58" totalsRowShown="0" headerRowDxfId="72" tableBorderDxfId="71">
  <autoFilter ref="A17:O58" xr:uid="{AB342C4C-C697-432C-B0EB-4F11B4D85D0C}"/>
  <tableColumns count="15">
    <tableColumn id="1" xr3:uid="{5F48F190-7A37-4740-84CC-D7AAD71D2111}" name="Emission concernée " dataDxfId="70"/>
    <tableColumn id="2" xr3:uid="{437A187E-8FDF-4E8D-8CD7-95837777B9FB}" name="ISIN" dataDxfId="69"/>
    <tableColumn id="15" xr3:uid="{08C7327C-D4CE-4344-B22E-B73D86BF5DB3}" name="Security Name (Bloomberg)" dataDxfId="68"/>
    <tableColumn id="3" xr3:uid="{AE5853D6-A179-4992-A0F1-3F834BF9E6C9}" name="Série" dataDxfId="67"/>
    <tableColumn id="4" xr3:uid="{F9CC5E03-87DB-4218-901B-5F4D223426EF}" name="Projets verts/sociaux" dataDxfId="66"/>
    <tableColumn id="5" xr3:uid="{86D69CC5-5A0B-4EE7-8DCF-A4A2C6768704}" name="Catégories d'actifs financées" dataDxfId="65"/>
    <tableColumn id="6" xr3:uid="{8776D838-597C-4F12-ADD5-8FB93645361A}" name="Sous-domaine" dataDxfId="64"/>
    <tableColumn id="7" xr3:uid="{1F697E27-A185-4C67-9061-2BD13CFDD167}" name="Typologie" dataDxfId="63"/>
    <tableColumn id="8" xr3:uid="{70D348E3-4E45-404F-BCC0-CD7E0C1ED56C}" name="Actifs_x000a_(nombre)" dataDxfId="62"/>
    <tableColumn id="9" xr3:uid="{B3BC9FF9-9225-4E37-91BE-3819C40197FF}" name="Montants_x000a_investis" dataDxfId="61" dataCellStyle="Milliers"/>
    <tableColumn id="10" xr3:uid="{BFB474AF-DCAE-424F-9DA5-793D4910F521}" name="Total des décaissements_x000a_au 31/12/2023" dataDxfId="60"/>
    <tableColumn id="11" xr3:uid="{F31B43E7-E3D3-452F-85D3-49A5B52B3E11}" name="Flux décaissés en 2024*"/>
    <tableColumn id="12" xr3:uid="{FCEB71EC-199A-4FCC-9B9D-1FDFCAE17A0C}" name="Total des décaissements_x000a_au 31/12/2024" dataDxfId="59"/>
    <tableColumn id="13" xr3:uid="{ADF66D2F-0497-4AF6-B3B0-9B88B11904FC}" name="A décaisser_x000a_au 31/12/2024"/>
    <tableColumn id="14" xr3:uid="{2BBDA5F8-B523-4302-9923-5E86485BC259}" name="Part moyenne_x000a_du capital détenu_x000a_par la CDC" dataDxfId="58" dataCellStyle="Pourcentage"/>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7DF32AF-912E-4D43-98D4-84C09599E351}" name="Tableau36" displayName="Tableau36" ref="A63:K69" totalsRowShown="0" headerRowDxfId="57" dataDxfId="56" tableBorderDxfId="55">
  <autoFilter ref="A63:K69" xr:uid="{D7DF32AF-912E-4D43-98D4-84C09599E351}"/>
  <tableColumns count="11">
    <tableColumn id="1" xr3:uid="{E31FC905-6ADB-450E-AA7E-1AC93F11FB68}" name="Emission concernée " dataDxfId="54"/>
    <tableColumn id="2" xr3:uid="{3680E136-8233-4280-8523-10AC5E8D0962}" name="ISIN" dataDxfId="53"/>
    <tableColumn id="11" xr3:uid="{113F3F28-57C8-4F62-ABBF-EBDE77AB5D33}" name="Security Name (Bloomberg)" dataDxfId="52"/>
    <tableColumn id="3" xr3:uid="{45741B26-6012-46FA-B730-DF9E1D55B022}" name="Série" dataDxfId="51"/>
    <tableColumn id="4" xr3:uid="{87BA2E48-D084-4D62-9174-A81611D5C62B}" name="Actifs_x000a_(nombre)"/>
    <tableColumn id="5" xr3:uid="{411C682B-43D9-4456-8212-3B1660DF48C6}" name="Montants_x000a_investis" dataDxfId="50"/>
    <tableColumn id="6" xr3:uid="{2535043D-B4E3-4963-B173-DFD531967589}" name="Total des décaissements_x000a_au 31/12/2023" dataDxfId="49"/>
    <tableColumn id="7" xr3:uid="{6C41A947-C343-4E63-8D7B-F94280F30D97}" name="Flux décaissés en 2024" dataDxfId="48"/>
    <tableColumn id="8" xr3:uid="{BB2068B9-431E-4619-AD67-F42CC2017C06}" name="Total des décaissements_x000a_au 31/12/2024" dataDxfId="47"/>
    <tableColumn id="9" xr3:uid="{CFA99E01-0815-4298-9282-545220FA20FF}" name="A décaisser_x000a_au 31/12/2024" dataDxfId="46"/>
    <tableColumn id="10" xr3:uid="{804A2422-17ED-4233-BF0C-95C006164289}" name="Part moyenne_x000a_du capital détenu_x000a_par la CDC" dataDxfId="45" dataCellStyle="Pourcentage"/>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C4FD556-D9D0-486A-ABEE-3C87C507915E}" name="Tableau9" displayName="Tableau9" ref="A12:B23" totalsRowShown="0" headerRowDxfId="44" dataDxfId="43" tableBorderDxfId="42">
  <autoFilter ref="A12:B23" xr:uid="{8C4FD556-D9D0-486A-ABEE-3C87C507915E}"/>
  <tableColumns count="2">
    <tableColumn id="1" xr3:uid="{32B146A5-2B7B-4AF1-8182-F6A3C651575F}" name="Projets verts/sociaux" dataDxfId="41"/>
    <tableColumn id="2" xr3:uid="{1C7DF806-CDD6-44B5-82A8-8B0B0BF71802}" name="Catégories d'actifs financées" dataDxfId="40"/>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3D82B03-AB85-4A8C-B989-8ABF44DCBA47}" name="Tableau33" displayName="Tableau33" ref="A17:K56" totalsRowShown="0" headerRowDxfId="39" tableBorderDxfId="38">
  <autoFilter ref="A17:K56" xr:uid="{63D82B03-AB85-4A8C-B989-8ABF44DCBA47}"/>
  <tableColumns count="11">
    <tableColumn id="1" xr3:uid="{5D4648D1-1A8B-4B98-87E8-E12BC8C79563}" name="Emission concernée " dataDxfId="37"/>
    <tableColumn id="2" xr3:uid="{5E549C32-3471-4FF3-A772-E2FA10D063A8}" name="ISIN" dataDxfId="36"/>
    <tableColumn id="11" xr3:uid="{8565EF42-4A43-44B2-940A-87B869EAA949}" name="Security name (Bloomberg)" dataDxfId="35"/>
    <tableColumn id="3" xr3:uid="{134BC003-3F25-4A74-B8AA-A026A3013E68}" name="Série" dataDxfId="34"/>
    <tableColumn id="4" xr3:uid="{F2337DE4-922F-49A6-8330-D62344534CF8}" name="Projets verts/sociaux" dataDxfId="33"/>
    <tableColumn id="5" xr3:uid="{F858C822-4345-4FBB-9588-B73C8280EAB7}" name="Catégories d'actifs financées" dataDxfId="32"/>
    <tableColumn id="6" xr3:uid="{9D297586-A673-4288-9EE9-1FD6F28E8839}" name="Nombre de projets" dataDxfId="31"/>
    <tableColumn id="7" xr3:uid="{CB6C068A-E645-4D08-9ACB-6CCCCF399041}" name="Fonds investis_x000a_(euros)" dataDxfId="30"/>
    <tableColumn id="8" xr3:uid="{C62A1105-52C6-4389-91E2-F177223B0F34}" name="Indicateurs phares " dataDxfId="29"/>
    <tableColumn id="9" xr3:uid="{26E33C5F-D91A-46F9-BC3F-2F81F058B5D6}" name="Autres indicateurs spécifiques"/>
    <tableColumn id="10" xr3:uid="{7DBFB400-2BFB-4B4B-B104-89FA7A5EB553}" name="ETP soutenus" dataDxfId="28"/>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66BD75C-1DB7-4D72-BA2B-2B8FB2E8B398}" name="Tableau34" displayName="Tableau34" ref="M17:T28" totalsRowShown="0" headerRowDxfId="27" tableBorderDxfId="26">
  <autoFilter ref="M17:T28" xr:uid="{E66BD75C-1DB7-4D72-BA2B-2B8FB2E8B398}">
    <filterColumn colId="0">
      <filters>
        <filter val="Economie sociale et solidaire"/>
        <filter val="Education et insertion professionnelle"/>
      </filters>
    </filterColumn>
  </autoFilter>
  <tableColumns count="8">
    <tableColumn id="1" xr3:uid="{185CD053-4890-4417-B813-F5F797119197}" name="Catégories d'actifs financés" dataDxfId="25"/>
    <tableColumn id="2" xr3:uid="{BEC7620D-A033-4952-B359-EF784EA8CD7D}" name="Projets verts/sociaux" dataDxfId="24"/>
    <tableColumn id="3" xr3:uid="{2055AC1E-A9B0-496B-9731-D1DAE640A4B3}" name="Emission(s) concernée(s)" dataDxfId="23"/>
    <tableColumn id="4" xr3:uid="{AB360693-96E0-45F8-BB46-2F4F92D656D0}" name="Nombre de projets" dataDxfId="22"/>
    <tableColumn id="5" xr3:uid="{D8A395CC-389C-4C86-9F4E-932F92181FE1}" name="Fonds investis (euros)" dataDxfId="21" dataCellStyle="Milliers"/>
    <tableColumn id="6" xr3:uid="{1DA6E7F6-0E45-4743-9CC8-C569F573D8C0}" name="Indicateurs phares " dataDxfId="20"/>
    <tableColumn id="7" xr3:uid="{9EFDEE37-0CE6-40DA-9B6F-A45D60EE825F}" name="Autres indicateurs spécifiques "/>
    <tableColumn id="8" xr3:uid="{580E31A5-C7AD-4D81-B3CC-2E9FED66CA45}" name="ETP soutenus"/>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890C5FB-4D79-486A-9319-CEF4E9760F86}" name="Tableau5184" displayName="Tableau5184" ref="A1:A40" totalsRowShown="0" headerRowDxfId="19" headerRowBorderDxfId="18" tableBorderDxfId="17">
  <autoFilter ref="A1:A40" xr:uid="{0886B1C9-8583-408D-9A88-7AB3FE69BBF1}"/>
  <tableColumns count="1">
    <tableColumn id="2" xr3:uid="{AA422814-2DF5-4176-9279-AF9021D3B8DE}" name="Domaines" dataDxfId="1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8EB3E5-90F9-45E9-AB4F-C88BE88FBDF7}" name="Tableau7197" displayName="Tableau7197" ref="B1:AC40" totalsRowShown="0" headerRowDxfId="15" headerRowBorderDxfId="14" tableBorderDxfId="13">
  <autoFilter ref="B1:AC40" xr:uid="{166BA182-7E45-4AD0-8138-D5E8D92793C9}"/>
  <tableColumns count="28">
    <tableColumn id="1" xr3:uid="{D819D657-92E2-45BC-AB02-D93AECB438B8}" name="ISIN" dataDxfId="12"/>
    <tableColumn id="28" xr3:uid="{F084628B-EE18-4F12-90D0-EBA86DCCF07F}" name="Security Name (Bloomberg)" dataDxfId="11"/>
    <tableColumn id="2" xr3:uid="{4E54FCF4-3043-483C-AAF1-4D6B24C03FDD}" name="Série"/>
    <tableColumn id="4" xr3:uid="{D3716BB6-9EB0-4BC8-AB8B-444BF990E48A}" name="Actifs (nombre)"/>
    <tableColumn id="5" xr3:uid="{E0E1CB06-68C0-41B9-8181-E25A633624CA}" name="Montants investis_x000a_(euros)" dataDxfId="10" dataCellStyle="Milliers"/>
    <tableColumn id="6" xr3:uid="{0D4D263A-A80C-451E-B449-AAD7B8B950BA}" name="Emissions CO2 évitées (teqCO2/an)*"/>
    <tableColumn id="7" xr3:uid="{0DDB0455-C3F0-4B55-8FF2-D733BD7B0A86}" name="Surface réglementaire (m2)" dataDxfId="9"/>
    <tableColumn id="9" xr3:uid="{4EDDB624-58C8-40D3-AAE0-342D80E94239}" name="Economie d'énergie (kWh/an ou kWhep/an)*" dataDxfId="8"/>
    <tableColumn id="27" xr3:uid="{3886B5B6-F1D3-41BA-BAD5-18FDD2054C67}" name="Amélioration de la performance énergétique du portefeuille (%)" dataDxfId="7"/>
    <tableColumn id="10" xr3:uid="{3108196B-AEA4-4D04-A179-6C83A49CF3C5}" name="Nombre de véhicules financés (nb)" dataDxfId="6"/>
    <tableColumn id="11" xr3:uid="{9E0B2F3F-23CF-4D7B-9916-920EEDDDFA3A}" name="Nombre de bornes déployées (nb)" dataDxfId="5"/>
    <tableColumn id="12" xr3:uid="{1528F3A0-4FAC-49DF-B16A-D59B8C83CC1E}" name="Quantité d'électricité produite (MWhe/an)*" dataDxfId="4"/>
    <tableColumn id="13" xr3:uid="{9FD4E245-B8D5-467F-B6EC-E13C976626AD}" name="Quantité de chaleur produite (MWhth/an)*"/>
    <tableColumn id="14" xr3:uid="{104F54AD-CD1E-4018-AE85-384C024C5445}" name="Nombre de prises raccordées (nb)"/>
    <tableColumn id="15" xr3:uid="{19A92920-C32E-4D8D-A0C6-A77562ED694A}" name="% de couverture de la ZPI "/>
    <tableColumn id="16" xr3:uid="{6F547E54-810D-4DD7-BD39-1189B8254504}" name="% de prises raccordées " dataDxfId="3" dataCellStyle="Milliers"/>
    <tableColumn id="17" xr3:uid="{B1356E30-A13F-4E43-BF37-C566507A7365}" name="Places de RSS crées (nb)"/>
    <tableColumn id="3" xr3:uid="{10DD67F0-9E9A-4842-81A0-3992236D0F69}" name="Bénéficiaires (nb/an)*"/>
    <tableColumn id="19" xr3:uid="{2707CFA5-67FD-4E24-BC60-B8A72016B4D0}" name="Surface dépolluée/à dépolluer (ha)"/>
    <tableColumn id="18" xr3:uid="{D2B5B7B0-59B1-4926-A815-66499436F767}" name="Nombre de logements développés (nb/an)"/>
    <tableColumn id="20" xr3:uid="{2A2096BF-1C0E-4A49-BBDB-53C32B331AF2}" name="Nombre de sites à dépolluer (nb)"/>
    <tableColumn id="24" xr3:uid="{B45F295A-3AE0-414A-B42F-47BE1DF9329E}" name="Nombre d'agriculteurs accompagnés (nb)"/>
    <tableColumn id="22" xr3:uid="{AC896343-662B-455D-B35B-95B3CCA266A7}" name="Surface cultivées en agriculture bio (ha)"/>
    <tableColumn id="23" xr3:uid="{C672C64F-8F98-4BD9-B290-C0C6C9E27B27}" name="Nombre de fermes acquises (nb)"/>
    <tableColumn id="25" xr3:uid="{35FF834F-E251-43DB-AB59-A2C75B0C97F2}" name="Nombre de logements construits/rénovés (nb)"/>
    <tableColumn id="21" xr3:uid="{E4C2F4B1-BF40-49F9-AC93-35EA4930C9D3}" name="Tonnes de biodéchets collectés (nb/an)*" dataDxfId="2"/>
    <tableColumn id="26" xr3:uid="{00ACC028-308B-45AE-B23E-DD56DB8550AF}" name="Nombre de bénéficiaires de formation/insertion (nb/an)*" dataDxfId="1"/>
    <tableColumn id="8" xr3:uid="{31139655-EE78-48B6-B1B4-D3095D545494}" name="ETP soutenus" dataDxfId="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caissedesdepots.fr/sites/default/files/2023-05/CP_93%20Petit_Paris%2019_Livraison_Emerige_Brownfields_France%20Logis_CDC_investissement_immobilier_Inli_310523.pdf" TargetMode="External"/><Relationship Id="rId21" Type="http://schemas.openxmlformats.org/officeDocument/2006/relationships/hyperlink" Target="https://www.realestate.bnpparibas.fr/fr/actualites-enquetes/de-57-metal-metal-57-histoire-de-la-rehabilitation-dun-batiment" TargetMode="External"/><Relationship Id="rId42" Type="http://schemas.openxmlformats.org/officeDocument/2006/relationships/hyperlink" Target="https://www.groupe-emerige.com/actualites/emerige-cede-a-cdc-investissement-immobilier-un-ensemble-immobilier-de-50-000-m%C2%B2-a-ivry-sur-seine/" TargetMode="External"/><Relationship Id="rId47" Type="http://schemas.openxmlformats.org/officeDocument/2006/relationships/hyperlink" Target="https://www.clem-e.com/" TargetMode="External"/><Relationship Id="rId63" Type="http://schemas.openxmlformats.org/officeDocument/2006/relationships/hyperlink" Target="https://laceintureverte.fr/" TargetMode="External"/><Relationship Id="rId68" Type="http://schemas.openxmlformats.org/officeDocument/2006/relationships/hyperlink" Target="https://www.valdoisefibre.fr/" TargetMode="External"/><Relationship Id="rId84" Type="http://schemas.openxmlformats.org/officeDocument/2006/relationships/hyperlink" Target="https://www.yanafibre.fr/" TargetMode="External"/><Relationship Id="rId89" Type="http://schemas.openxmlformats.org/officeDocument/2006/relationships/hyperlink" Target="https://www.groupeidees.fr/" TargetMode="External"/><Relationship Id="rId2" Type="http://schemas.openxmlformats.org/officeDocument/2006/relationships/hyperlink" Target="https://bois-du-frou-28.parc-eolien-jpee.fr/" TargetMode="External"/><Relationship Id="rId16" Type="http://schemas.openxmlformats.org/officeDocument/2006/relationships/hyperlink" Target="https://www.valorem-energie.com/actualites/la-banque-des-territoires-et-valorem-lancent-calypso-plateforme-strategique-dinvestissement-dedie-aux-energies-renouvelables/" TargetMode="External"/><Relationship Id="rId29" Type="http://schemas.openxmlformats.org/officeDocument/2006/relationships/hyperlink" Target="https://www.groupe-emerige.com/projets/zac-des-docks-de-saint-ouen/" TargetMode="External"/><Relationship Id="rId107" Type="http://schemas.openxmlformats.org/officeDocument/2006/relationships/hyperlink" Target="https://www.clariane.com/sites/default/files/2023-06/cp_-conclusion-dun-nouveau-partenariat-de-developpement-entre-le-groupe-clariane-et-la-banque-des-territoires_20-juin-2023.pdf" TargetMode="External"/><Relationship Id="rId11" Type="http://schemas.openxmlformats.org/officeDocument/2006/relationships/hyperlink" Target="https://www.banquedesterritoires.fr/tse-la-banque-des-territoires-et-credit-mutuel-capital-prive-scellent-un-partenariat-strategique-au" TargetMode="External"/><Relationship Id="rId24" Type="http://schemas.openxmlformats.org/officeDocument/2006/relationships/hyperlink" Target="https://www.maisonsetcites.fr/territoires/territoire-douai/" TargetMode="External"/><Relationship Id="rId32" Type="http://schemas.openxmlformats.org/officeDocument/2006/relationships/hyperlink" Target="https://www.caissedesdepots.fr/sites/default/files/2024-11/CP_CDC-Investissment-Immobilier_Livraison-Saint-Ouen-Rosiers_2024-11-04.pdf" TargetMode="External"/><Relationship Id="rId37" Type="http://schemas.openxmlformats.org/officeDocument/2006/relationships/hyperlink" Target="https://www.banquedesterritoires.fr/blog-des-territoires/reindustrialisation-verte-la-banque-des-territoires-participe-au-financement" TargetMode="External"/><Relationship Id="rId40" Type="http://schemas.openxmlformats.org/officeDocument/2006/relationships/hyperlink" Target="https://www.caissedesdepots.fr/sites/default/files/2023-06/CP_CDC-Investissement-Immobilier_R%C3%A9sidentiel_75013_04-01-2023_0.pdf" TargetMode="External"/><Relationship Id="rId45" Type="http://schemas.openxmlformats.org/officeDocument/2006/relationships/hyperlink" Target="https://stations-e.com/fr" TargetMode="External"/><Relationship Id="rId53" Type="http://schemas.openxmlformats.org/officeDocument/2006/relationships/hyperlink" Target="https://movivolt.fr/" TargetMode="External"/><Relationship Id="rId58" Type="http://schemas.openxmlformats.org/officeDocument/2006/relationships/hyperlink" Target="https://www.greenyellow.com/a-la-une/greenyellow-et-la-banque-des-territoires-collaborent-pour-developper-la-mobilite-electrique/" TargetMode="External"/><Relationship Id="rId66" Type="http://schemas.openxmlformats.org/officeDocument/2006/relationships/hyperlink" Target="https://aisne-thd.fr/" TargetMode="External"/><Relationship Id="rId74" Type="http://schemas.openxmlformats.org/officeDocument/2006/relationships/hyperlink" Target="https://bfcfibre.fr/" TargetMode="External"/><Relationship Id="rId79" Type="http://schemas.openxmlformats.org/officeDocument/2006/relationships/hyperlink" Target="https://www.ariegetreshautdebit.fr/" TargetMode="External"/><Relationship Id="rId87" Type="http://schemas.openxmlformats.org/officeDocument/2006/relationships/hyperlink" Target="https://www.maskott.com/" TargetMode="External"/><Relationship Id="rId102" Type="http://schemas.openxmlformats.org/officeDocument/2006/relationships/hyperlink" Target="https://www.ohactiv.fr/" TargetMode="External"/><Relationship Id="rId110" Type="http://schemas.openxmlformats.org/officeDocument/2006/relationships/table" Target="../tables/table1.xml"/><Relationship Id="rId5" Type="http://schemas.openxmlformats.org/officeDocument/2006/relationships/hyperlink" Target="https://labarde-33.centrale-solaire-jpee.fr/" TargetMode="External"/><Relationship Id="rId61" Type="http://schemas.openxmlformats.org/officeDocument/2006/relationships/hyperlink" Target="https://www.fraichecancan.com/fr_FR/" TargetMode="External"/><Relationship Id="rId82" Type="http://schemas.openxmlformats.org/officeDocument/2006/relationships/hyperlink" Target="https://www.thdbretagne.bzh/" TargetMode="External"/><Relationship Id="rId90" Type="http://schemas.openxmlformats.org/officeDocument/2006/relationships/hyperlink" Target="https://www.homnia.fr/" TargetMode="External"/><Relationship Id="rId95" Type="http://schemas.openxmlformats.org/officeDocument/2006/relationships/hyperlink" Target="https://www.banquedesterritoires.fr/produits-services/prets-long-terme/pret-booster" TargetMode="External"/><Relationship Id="rId19" Type="http://schemas.openxmlformats.org/officeDocument/2006/relationships/hyperlink" Target="https://region-aura.latribune.fr/territoire/2019-07-10/lyon-un-groupement-d-operateurs-pour-exploiter-l-hotel-logistique-du-port-edouard-herriot-823082.html" TargetMode="External"/><Relationship Id="rId14" Type="http://schemas.openxmlformats.org/officeDocument/2006/relationships/hyperlink" Target="https://www.banquedesterritoires.fr/un-outil-innovant-pour-accelerer-le-deploiement-des-projets-photovoltaiques-en-vallee-du-rhone" TargetMode="External"/><Relationship Id="rId22" Type="http://schemas.openxmlformats.org/officeDocument/2006/relationships/hyperlink" Target="https://encoreheureux.org/fr/projets/85-rue-petit" TargetMode="External"/><Relationship Id="rId27" Type="http://schemas.openxmlformats.org/officeDocument/2006/relationships/hyperlink" Target="https://www.caissedesdepots.fr/sites/default/files/2022-01/CP%20CDC%20INVESTISSEMENT%20IMMOBILIER%20EIFFAGE%20LOGEMENT%20RUEIL%20MALMAISON%2029092020.pdf" TargetMode="External"/><Relationship Id="rId30" Type="http://schemas.openxmlformats.org/officeDocument/2006/relationships/hyperlink" Target="https://www.linkcity.com/projets/grand-ouest-rouen-leveil-de-flaubert/" TargetMode="External"/><Relationship Id="rId35" Type="http://schemas.openxmlformats.org/officeDocument/2006/relationships/hyperlink" Target="https://www.caissedesdepots.fr/actualites/cdc-investissement-immobilier-295-nouveaux-logements-courbevoie" TargetMode="External"/><Relationship Id="rId43" Type="http://schemas.openxmlformats.org/officeDocument/2006/relationships/hyperlink" Target="https://www.neotcapital.com/green-mobility/" TargetMode="External"/><Relationship Id="rId48" Type="http://schemas.openxmlformats.org/officeDocument/2006/relationships/hyperlink" Target="https://logivolt.fr/" TargetMode="External"/><Relationship Id="rId56" Type="http://schemas.openxmlformats.org/officeDocument/2006/relationships/hyperlink" Target="https://fr.media.amundi.com/actualites/r3-reseau-recharge-rapide-amundi-transition-energetique-et-la-banque-des-territoires-creent-r3-infra-invest-une-plateforme-dinvestissement-dedie-au-deploiement-de-projets-dinfrastructures-de-recharge-pour-vehicules-electriques-irve-d5c2-22f29.html" TargetMode="External"/><Relationship Id="rId64" Type="http://schemas.openxmlformats.org/officeDocument/2006/relationships/hyperlink" Target="https://www.moulinot.fr/" TargetMode="External"/><Relationship Id="rId69" Type="http://schemas.openxmlformats.org/officeDocument/2006/relationships/hyperlink" Target="https://berryfibreoptique.fr/" TargetMode="External"/><Relationship Id="rId77" Type="http://schemas.openxmlformats.org/officeDocument/2006/relationships/hyperlink" Target="https://www.vartreshautdebit.fr/qui-sommes-nous/partenaire" TargetMode="External"/><Relationship Id="rId100" Type="http://schemas.openxmlformats.org/officeDocument/2006/relationships/hyperlink" Target="https://www.hacoopa.coop/fonciere/" TargetMode="External"/><Relationship Id="rId105" Type="http://schemas.openxmlformats.org/officeDocument/2006/relationships/hyperlink" Target="https://www.capresidencesseniors.com/residence-service/provence-alpes-cote-d-azur/var/la-garde-freinet/" TargetMode="External"/><Relationship Id="rId8" Type="http://schemas.openxmlformats.org/officeDocument/2006/relationships/hyperlink" Target="https://chenon-41.centrale-solaire-jpee.fr/" TargetMode="External"/><Relationship Id="rId51" Type="http://schemas.openxmlformats.org/officeDocument/2006/relationships/hyperlink" Target="https://seeyousun.fr/" TargetMode="External"/><Relationship Id="rId72" Type="http://schemas.openxmlformats.org/officeDocument/2006/relationships/hyperlink" Target="https://www.banquedesterritoires.fr/tintamarre-reconstruction-genie-civil-st-martin" TargetMode="External"/><Relationship Id="rId80" Type="http://schemas.openxmlformats.org/officeDocument/2006/relationships/hyperlink" Target="https://reunionthd.re/" TargetMode="External"/><Relationship Id="rId85" Type="http://schemas.openxmlformats.org/officeDocument/2006/relationships/hyperlink" Target="https://alliancetreshautdebit.fr/" TargetMode="External"/><Relationship Id="rId93" Type="http://schemas.openxmlformats.org/officeDocument/2006/relationships/hyperlink" Target="https://www.banquedesterritoires.fr/produits-services/prets-long-terme/pret-booster" TargetMode="External"/><Relationship Id="rId98" Type="http://schemas.openxmlformats.org/officeDocument/2006/relationships/hyperlink" Target="https://www.clariane.com/" TargetMode="External"/><Relationship Id="rId3" Type="http://schemas.openxmlformats.org/officeDocument/2006/relationships/hyperlink" Target="https://terra-energies.fr/projets/projet-eolien-de-la-croix-de-la-merotte-a-millac-86/" TargetMode="External"/><Relationship Id="rId12" Type="http://schemas.openxmlformats.org/officeDocument/2006/relationships/hyperlink" Target="https://energiesrenouvelables.cnr.tm.fr/solaire/" TargetMode="External"/><Relationship Id="rId17" Type="http://schemas.openxmlformats.org/officeDocument/2006/relationships/hyperlink" Target="https://www.cbconstruction.fr/vinci/immeubles-de-bureaux-neufs/les-vergers-de-cergy/" TargetMode="External"/><Relationship Id="rId25" Type="http://schemas.openxmlformats.org/officeDocument/2006/relationships/hyperlink" Target="https://france.vinci-construction.com/fr/livraison-du-batiment-rhapsody-au-coeur-du-nouvel-eco-quartier-des-docks-a-saint-ouen-93/" TargetMode="External"/><Relationship Id="rId33" Type="http://schemas.openxmlformats.org/officeDocument/2006/relationships/hyperlink" Target="https://www.caissedesdepots.fr/actualites/cdc-investissement-immobilier-logements-rehabilitation-poste-immo" TargetMode="External"/><Relationship Id="rId38" Type="http://schemas.openxmlformats.org/officeDocument/2006/relationships/hyperlink" Target="https://www.caissedesdepots.fr/actualites/pour-un-veritable-coeur-de-ville-commercial-saint-ouen-sur-seine" TargetMode="External"/><Relationship Id="rId46" Type="http://schemas.openxmlformats.org/officeDocument/2006/relationships/hyperlink" Target="https://www.clem-e.com/" TargetMode="External"/><Relationship Id="rId59" Type="http://schemas.openxmlformats.org/officeDocument/2006/relationships/hyperlink" Target="https://www.caissedesdepots.fr/actualites/rehabilitation-friches-industrielles-lancement-fonds-ginkgo-3" TargetMode="External"/><Relationship Id="rId67" Type="http://schemas.openxmlformats.org/officeDocument/2006/relationships/hyperlink" Target="https://www.fibre31.fr/" TargetMode="External"/><Relationship Id="rId103" Type="http://schemas.openxmlformats.org/officeDocument/2006/relationships/hyperlink" Target="https://soho-archi.com/projet/residence-senior-le-hameau-de-brou/" TargetMode="External"/><Relationship Id="rId108" Type="http://schemas.openxmlformats.org/officeDocument/2006/relationships/hyperlink" Target="https://www.lasa.fr/references/le-clos-des-vignes-verneuil-sur-seine/" TargetMode="External"/><Relationship Id="rId20" Type="http://schemas.openxmlformats.org/officeDocument/2006/relationships/hyperlink" Target="https://entreprises.nexity.fr/nos-realisations/evidence" TargetMode="External"/><Relationship Id="rId41" Type="http://schemas.openxmlformats.org/officeDocument/2006/relationships/hyperlink" Target="https://www.caissedesdepots.fr/sites/default/files/2023-11/CP_CDC-Investissement-Immobilier_Tertiaire-Cortis_Paris17_13-11-2023.pdf" TargetMode="External"/><Relationship Id="rId54" Type="http://schemas.openxmlformats.org/officeDocument/2006/relationships/hyperlink" Target="https://www.caissedesdepots.fr/actualites/relance-verte-tee-lancement-plateforme-financement-bus-propres" TargetMode="External"/><Relationship Id="rId62" Type="http://schemas.openxmlformats.org/officeDocument/2006/relationships/hyperlink" Target="https://terredeliens.org/" TargetMode="External"/><Relationship Id="rId70" Type="http://schemas.openxmlformats.org/officeDocument/2006/relationships/hyperlink" Target="https://www.valdeloirefibre.fr/" TargetMode="External"/><Relationship Id="rId75" Type="http://schemas.openxmlformats.org/officeDocument/2006/relationships/hyperlink" Target="https://www.charentemaritimetreshautdebit.fr/" TargetMode="External"/><Relationship Id="rId83" Type="http://schemas.openxmlformats.org/officeDocument/2006/relationships/hyperlink" Target="https://www.hautesaonefibre.fr/" TargetMode="External"/><Relationship Id="rId88" Type="http://schemas.openxmlformats.org/officeDocument/2006/relationships/hyperlink" Target="https://myfutu.re/" TargetMode="External"/><Relationship Id="rId91" Type="http://schemas.openxmlformats.org/officeDocument/2006/relationships/hyperlink" Target="https://www.raise.co/activites/raise-impact" TargetMode="External"/><Relationship Id="rId96" Type="http://schemas.openxmlformats.org/officeDocument/2006/relationships/hyperlink" Target="https://www.residences-espaceetvie.fr/residences/residence-services-seniors-a-saint-pol-de-leon-finistere-29?utm_source=capresidence&amp;utm_medium=clic" TargetMode="External"/><Relationship Id="rId1" Type="http://schemas.openxmlformats.org/officeDocument/2006/relationships/hyperlink" Target="https://www.quenea.com/" TargetMode="External"/><Relationship Id="rId6" Type="http://schemas.openxmlformats.org/officeDocument/2006/relationships/hyperlink" Target="https://jolive-45.centrale-solaire-jpee.fr/" TargetMode="External"/><Relationship Id="rId15" Type="http://schemas.openxmlformats.org/officeDocument/2006/relationships/hyperlink" Target="https://www.gdsolaire.com/" TargetMode="External"/><Relationship Id="rId23" Type="http://schemas.openxmlformats.org/officeDocument/2006/relationships/hyperlink" Target="https://www.icade.fr/projets/operations-mixtes/village-des-athletes-secteur-des-quinconces" TargetMode="External"/><Relationship Id="rId28" Type="http://schemas.openxmlformats.org/officeDocument/2006/relationships/hyperlink" Target="https://www.caissedesdepots.fr/sites/default/files/2022-01/CP%20CDC%20INVESTISSEMENT%20IMMOBILIER%20LOGEMENT%20CLICHY%2022092020.pdf" TargetMode="External"/><Relationship Id="rId36" Type="http://schemas.openxmlformats.org/officeDocument/2006/relationships/hyperlink" Target="https://www.ynsect.com/fr/" TargetMode="External"/><Relationship Id="rId49" Type="http://schemas.openxmlformats.org/officeDocument/2006/relationships/hyperlink" Target="https://ecovelo.com/" TargetMode="External"/><Relationship Id="rId57" Type="http://schemas.openxmlformats.org/officeDocument/2006/relationships/hyperlink" Target="https://atlante.energy/fr/pressrelease/atlante-et-la-banque-des-territoires-40-millions-deuros-pour-accelerer-le-deploiement-de-la-recharge-rapide-et-le-mobilite-en-france/" TargetMode="External"/><Relationship Id="rId106" Type="http://schemas.openxmlformats.org/officeDocument/2006/relationships/hyperlink" Target="https://www.cosy-diem.fr/" TargetMode="External"/><Relationship Id="rId10" Type="http://schemas.openxmlformats.org/officeDocument/2006/relationships/hyperlink" Target="https://horizeo-saucats.fr/" TargetMode="External"/><Relationship Id="rId31" Type="http://schemas.openxmlformats.org/officeDocument/2006/relationships/hyperlink" Target="https://www.caissedesdepots.fr/actualites/la-banque-des-territoires-acquiert-immeuble-bureaux-bois-colombes" TargetMode="External"/><Relationship Id="rId44" Type="http://schemas.openxmlformats.org/officeDocument/2006/relationships/hyperlink" Target="https://hympulsion.com/" TargetMode="External"/><Relationship Id="rId52" Type="http://schemas.openxmlformats.org/officeDocument/2006/relationships/hyperlink" Target="https://e-motum.net/" TargetMode="External"/><Relationship Id="rId60" Type="http://schemas.openxmlformats.org/officeDocument/2006/relationships/hyperlink" Target="https://brownfields.fr/" TargetMode="External"/><Relationship Id="rId65" Type="http://schemas.openxmlformats.org/officeDocument/2006/relationships/hyperlink" Target="https://thesee-datacenter.net/datacenters/" TargetMode="External"/><Relationship Id="rId73" Type="http://schemas.openxmlformats.org/officeDocument/2006/relationships/hyperlink" Target="https://www.mayenne-fibre.fr/" TargetMode="External"/><Relationship Id="rId78" Type="http://schemas.openxmlformats.org/officeDocument/2006/relationships/hyperlink" Target="https://www.ornedepartementthd.fr/tres_haut_debit_qui-sommes-nous_la-societe-de-projet.phtml" TargetMode="External"/><Relationship Id="rId81" Type="http://schemas.openxmlformats.org/officeDocument/2006/relationships/hyperlink" Target="https://www.moselle-numerique.fr/qui-sommes-nous/missions-de-moselle-numerique/" TargetMode="External"/><Relationship Id="rId86" Type="http://schemas.openxmlformats.org/officeDocument/2006/relationships/hyperlink" Target="https://www.axione.com/objectif-100-fibre-adtim-ftth-au-coeur-dun-projet-ambitieux/" TargetMode="External"/><Relationship Id="rId94" Type="http://schemas.openxmlformats.org/officeDocument/2006/relationships/hyperlink" Target="https://www.banquedesterritoires.fr/produits-services/prets-long-terme/pret-pam" TargetMode="External"/><Relationship Id="rId99" Type="http://schemas.openxmlformats.org/officeDocument/2006/relationships/hyperlink" Target="https://www.residences-espaceetvie.fr/residences/residence-seniors-a-crozon-finistere-29" TargetMode="External"/><Relationship Id="rId101" Type="http://schemas.openxmlformats.org/officeDocument/2006/relationships/hyperlink" Target="https://www.123-im.com/" TargetMode="External"/><Relationship Id="rId4" Type="http://schemas.openxmlformats.org/officeDocument/2006/relationships/hyperlink" Target="https://croix-de-chalais-86.parc-eolien-jpee.fr/" TargetMode="External"/><Relationship Id="rId9" Type="http://schemas.openxmlformats.org/officeDocument/2006/relationships/hyperlink" Target="https://www.engie-solutions.com/fr/references/centrale-cogeneration-biomasse-novawood" TargetMode="External"/><Relationship Id="rId13" Type="http://schemas.openxmlformats.org/officeDocument/2006/relationships/hyperlink" Target="https://www.caissedesdepots.fr/actualites/parc-eolien-le-born-et-pelouse-transformation-energetique-lozere" TargetMode="External"/><Relationship Id="rId18" Type="http://schemas.openxmlformats.org/officeDocument/2006/relationships/hyperlink" Target="https://yspot.fr/" TargetMode="External"/><Relationship Id="rId39" Type="http://schemas.openxmlformats.org/officeDocument/2006/relationships/hyperlink" Target="https://www.banquedesterritoires.fr/sites/default/files/2023-11/CP%20BANQUE%20DES%20TERRITOIRES%20OMNES%20CAPITAL%2006112023.pdf" TargetMode="External"/><Relationship Id="rId109" Type="http://schemas.openxmlformats.org/officeDocument/2006/relationships/drawing" Target="../drawings/drawing1.xml"/><Relationship Id="rId34" Type="http://schemas.openxmlformats.org/officeDocument/2006/relationships/hyperlink" Target="https://www.caissedesdepots.fr/actualites/cdc-investissement-immobilier-livraison-dun-immeuble-asnieres" TargetMode="External"/><Relationship Id="rId50" Type="http://schemas.openxmlformats.org/officeDocument/2006/relationships/hyperlink" Target="https://www.edf.fr/groupe-edf/espaces-dedies/journalistes/tous-les-communiques-de-presse/le-grand-belfort-en-partenariat-avec-hynamics-le-smtc-et-la-rttb-signe-son-premier-contrat-d-hydrogene-renouvelable-pour-decarboner-ses-transports-en-commun*" TargetMode="External"/><Relationship Id="rId55" Type="http://schemas.openxmlformats.org/officeDocument/2006/relationships/hyperlink" Target="https://epopeegestion.fr/investissement/epopee-infra-climat-i-slp/" TargetMode="External"/><Relationship Id="rId76" Type="http://schemas.openxmlformats.org/officeDocument/2006/relationships/hyperlink" Target="https://www.girondetreshautdebit.fr/" TargetMode="External"/><Relationship Id="rId97" Type="http://schemas.openxmlformats.org/officeDocument/2006/relationships/hyperlink" Target="https://agesetvie.com/" TargetMode="External"/><Relationship Id="rId104" Type="http://schemas.openxmlformats.org/officeDocument/2006/relationships/hyperlink" Target="https://www.ville-louviers.fr/une-residence-services-seniors-de-116-logements/" TargetMode="External"/><Relationship Id="rId7" Type="http://schemas.openxmlformats.org/officeDocument/2006/relationships/hyperlink" Target="https://valencisse-41.centrale-solaire-jpee.fr/" TargetMode="External"/><Relationship Id="rId71" Type="http://schemas.openxmlformats.org/officeDocument/2006/relationships/hyperlink" Target="https://www.anjou-fibre.fr/" TargetMode="External"/><Relationship Id="rId92" Type="http://schemas.openxmlformats.org/officeDocument/2006/relationships/hyperlink" Target="https://www.banquedesterritoires.fr/produits-services/prets-long-terme/pret-pa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pendata.caissedesdepots.fr/explore/dataset/obligations-durables-emises-par-la-cdc-rapport-allocation/custom/?disjunctive.domaine&amp;disjunctive.isin&amp;disjunctive.annee"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68E34-9A8A-422B-9E05-0DB1E46CA259}">
  <sheetPr codeName="Feuil7">
    <tabColor theme="0"/>
  </sheetPr>
  <dimension ref="A1:KH624"/>
  <sheetViews>
    <sheetView tabSelected="1" zoomScale="70" zoomScaleNormal="70" workbookViewId="0">
      <selection activeCell="G12" sqref="G12"/>
    </sheetView>
  </sheetViews>
  <sheetFormatPr baseColWidth="10" defaultRowHeight="15" x14ac:dyDescent="0.25"/>
  <cols>
    <col min="1" max="1" width="25.85546875" customWidth="1"/>
    <col min="2" max="2" width="41.85546875" customWidth="1"/>
    <col min="3" max="3" width="36.5703125" customWidth="1"/>
    <col min="4" max="4" width="41.85546875" customWidth="1"/>
    <col min="5" max="5" width="37.85546875" customWidth="1"/>
    <col min="6" max="6" width="36" customWidth="1"/>
    <col min="7" max="7" width="34.42578125" customWidth="1"/>
    <col min="8" max="8" width="60.7109375" customWidth="1"/>
    <col min="9" max="9" width="20" customWidth="1"/>
    <col min="10" max="10" width="31" customWidth="1"/>
    <col min="13" max="13" width="15.42578125" customWidth="1"/>
    <col min="15" max="15" width="25.42578125" customWidth="1"/>
    <col min="16" max="16" width="15.28515625" customWidth="1"/>
    <col min="17" max="17" width="25.42578125" customWidth="1"/>
    <col min="18" max="18" width="20.42578125" customWidth="1"/>
    <col min="19" max="19" width="17.5703125" customWidth="1"/>
    <col min="20" max="20" width="28.140625" customWidth="1"/>
  </cols>
  <sheetData>
    <row r="1" spans="1:294"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row>
    <row r="2" spans="1:294" ht="92.25" x14ac:dyDescent="0.25">
      <c r="A2" s="53"/>
      <c r="B2" s="53"/>
      <c r="C2" s="111" t="s">
        <v>489</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row>
    <row r="3" spans="1:294"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row>
    <row r="4" spans="1:294" x14ac:dyDescent="0.2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row>
    <row r="5" spans="1:294"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row>
    <row r="6" spans="1:294"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row>
    <row r="7" spans="1:294"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row>
    <row r="8" spans="1:294"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row>
    <row r="9" spans="1:294" x14ac:dyDescent="0.2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row>
    <row r="10" spans="1:294" ht="36" x14ac:dyDescent="0.25">
      <c r="A10" s="208" t="s">
        <v>521</v>
      </c>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row>
    <row r="11" spans="1:294" ht="15.75" x14ac:dyDescent="0.25">
      <c r="A11" s="51" t="s">
        <v>490</v>
      </c>
      <c r="B11" s="247" t="s">
        <v>811</v>
      </c>
      <c r="C11" s="247" t="s">
        <v>812</v>
      </c>
      <c r="D11" s="247" t="s">
        <v>813</v>
      </c>
      <c r="E11" s="248" t="s">
        <v>138</v>
      </c>
      <c r="F11" s="248" t="s">
        <v>134</v>
      </c>
      <c r="G11" s="249" t="s">
        <v>814</v>
      </c>
      <c r="H11" s="53"/>
      <c r="I11" s="209"/>
      <c r="J11" s="53"/>
      <c r="K11" s="209"/>
      <c r="L11" s="53"/>
      <c r="M11" s="210"/>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row>
    <row r="12" spans="1:294" ht="15.95" customHeight="1" x14ac:dyDescent="0.25">
      <c r="A12" s="165" t="s">
        <v>39</v>
      </c>
      <c r="B12" s="251" t="s">
        <v>22</v>
      </c>
      <c r="C12" s="252" t="s">
        <v>20</v>
      </c>
      <c r="D12" s="252" t="s">
        <v>16</v>
      </c>
      <c r="E12" s="253" t="s">
        <v>11</v>
      </c>
      <c r="F12" s="253" t="s">
        <v>9</v>
      </c>
      <c r="G12" s="254" t="s">
        <v>1</v>
      </c>
      <c r="H12" s="53"/>
      <c r="I12" s="211"/>
      <c r="J12" s="53"/>
      <c r="K12" s="211"/>
      <c r="L12" s="53"/>
      <c r="M12" s="212"/>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row>
    <row r="13" spans="1:294" ht="15.95" customHeight="1" x14ac:dyDescent="0.25">
      <c r="A13" s="165" t="s">
        <v>38</v>
      </c>
      <c r="B13" s="255" t="s">
        <v>810</v>
      </c>
      <c r="C13" s="33" t="s">
        <v>19</v>
      </c>
      <c r="D13" s="33" t="s">
        <v>15</v>
      </c>
      <c r="E13" s="34" t="s">
        <v>10</v>
      </c>
      <c r="F13" s="34" t="s">
        <v>8</v>
      </c>
      <c r="G13" s="35" t="s">
        <v>0</v>
      </c>
      <c r="H13" s="53"/>
      <c r="I13" s="211"/>
      <c r="J13" s="53"/>
      <c r="K13" s="211"/>
      <c r="L13" s="53"/>
      <c r="M13" s="212"/>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row>
    <row r="14" spans="1:294" ht="14.45" customHeight="1" x14ac:dyDescent="0.25">
      <c r="A14" s="165" t="s">
        <v>491</v>
      </c>
      <c r="B14" s="256" t="s">
        <v>492</v>
      </c>
      <c r="C14" s="36" t="s">
        <v>492</v>
      </c>
      <c r="D14" s="36" t="s">
        <v>492</v>
      </c>
      <c r="E14" s="36" t="s">
        <v>492</v>
      </c>
      <c r="F14" s="36" t="s">
        <v>492</v>
      </c>
      <c r="G14" s="37" t="s">
        <v>492</v>
      </c>
      <c r="H14" s="53"/>
      <c r="I14" s="211"/>
      <c r="J14" s="53"/>
      <c r="K14" s="211"/>
      <c r="L14" s="53"/>
      <c r="M14" s="212"/>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row>
    <row r="15" spans="1:294" ht="14.45" customHeight="1" x14ac:dyDescent="0.25">
      <c r="A15" s="165" t="s">
        <v>493</v>
      </c>
      <c r="B15" s="257" t="s">
        <v>494</v>
      </c>
      <c r="C15" s="34" t="s">
        <v>494</v>
      </c>
      <c r="D15" s="34" t="s">
        <v>494</v>
      </c>
      <c r="E15" s="34" t="s">
        <v>494</v>
      </c>
      <c r="F15" s="34" t="s">
        <v>494</v>
      </c>
      <c r="G15" s="35" t="s">
        <v>494</v>
      </c>
      <c r="H15" s="53"/>
      <c r="I15" s="211"/>
      <c r="J15" s="53"/>
      <c r="K15" s="211"/>
      <c r="L15" s="53"/>
      <c r="M15" s="212"/>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row>
    <row r="16" spans="1:294" ht="14.45" customHeight="1" x14ac:dyDescent="0.25">
      <c r="A16" s="165" t="s">
        <v>495</v>
      </c>
      <c r="B16" s="256" t="s">
        <v>496</v>
      </c>
      <c r="C16" s="36" t="s">
        <v>496</v>
      </c>
      <c r="D16" s="36" t="s">
        <v>496</v>
      </c>
      <c r="E16" s="36" t="s">
        <v>496</v>
      </c>
      <c r="F16" s="36" t="s">
        <v>496</v>
      </c>
      <c r="G16" s="37" t="s">
        <v>497</v>
      </c>
      <c r="H16" s="53"/>
      <c r="I16" s="211"/>
      <c r="J16" s="53"/>
      <c r="K16" s="211"/>
      <c r="L16" s="53"/>
      <c r="M16" s="212"/>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row>
    <row r="17" spans="1:294" ht="14.45" customHeight="1" x14ac:dyDescent="0.25">
      <c r="A17" s="165" t="s">
        <v>498</v>
      </c>
      <c r="B17" s="258">
        <v>44082</v>
      </c>
      <c r="C17" s="38">
        <v>44341</v>
      </c>
      <c r="D17" s="38">
        <v>44846</v>
      </c>
      <c r="E17" s="38">
        <v>45069</v>
      </c>
      <c r="F17" s="39">
        <v>45210</v>
      </c>
      <c r="G17" s="40">
        <v>45407</v>
      </c>
      <c r="H17" s="53"/>
      <c r="I17" s="213"/>
      <c r="J17" s="53"/>
      <c r="K17" s="211"/>
      <c r="L17" s="53"/>
      <c r="M17" s="214"/>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row>
    <row r="18" spans="1:294" ht="14.45" customHeight="1" x14ac:dyDescent="0.25">
      <c r="A18" s="165" t="s">
        <v>499</v>
      </c>
      <c r="B18" s="259">
        <v>45915</v>
      </c>
      <c r="C18" s="41">
        <v>46174</v>
      </c>
      <c r="D18" s="41">
        <v>46716</v>
      </c>
      <c r="E18" s="41">
        <v>46898</v>
      </c>
      <c r="F18" s="42">
        <v>47812</v>
      </c>
      <c r="G18" s="43">
        <v>47263</v>
      </c>
      <c r="H18" s="53"/>
      <c r="I18" s="213"/>
      <c r="J18" s="53"/>
      <c r="K18" s="211"/>
      <c r="L18" s="53"/>
      <c r="M18" s="214"/>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row>
    <row r="19" spans="1:294" ht="15.95" customHeight="1" x14ac:dyDescent="0.25">
      <c r="A19" s="165" t="s">
        <v>500</v>
      </c>
      <c r="B19" s="260" t="s">
        <v>501</v>
      </c>
      <c r="C19" s="44" t="s">
        <v>501</v>
      </c>
      <c r="D19" s="44" t="s">
        <v>502</v>
      </c>
      <c r="E19" s="33" t="s">
        <v>503</v>
      </c>
      <c r="F19" s="33" t="s">
        <v>504</v>
      </c>
      <c r="G19" s="45" t="s">
        <v>505</v>
      </c>
      <c r="H19" s="53"/>
      <c r="I19" s="213"/>
      <c r="J19" s="53"/>
      <c r="K19" s="213"/>
      <c r="L19" s="53"/>
      <c r="M19" s="215"/>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row>
    <row r="20" spans="1:294" ht="36" customHeight="1" x14ac:dyDescent="0.25">
      <c r="A20" s="165" t="s">
        <v>506</v>
      </c>
      <c r="B20" s="261" t="s">
        <v>798</v>
      </c>
      <c r="C20" s="46" t="s">
        <v>507</v>
      </c>
      <c r="D20" s="46" t="s">
        <v>508</v>
      </c>
      <c r="E20" s="46" t="s">
        <v>509</v>
      </c>
      <c r="F20" s="46" t="s">
        <v>510</v>
      </c>
      <c r="G20" s="47" t="s">
        <v>511</v>
      </c>
      <c r="H20" s="53"/>
      <c r="I20" s="213"/>
      <c r="J20" s="53"/>
      <c r="K20" s="213"/>
      <c r="L20" s="53"/>
      <c r="M20" s="215"/>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row>
    <row r="21" spans="1:294" ht="14.45" customHeight="1" x14ac:dyDescent="0.25">
      <c r="A21" s="165" t="s">
        <v>512</v>
      </c>
      <c r="B21" s="260">
        <v>-4.0299999999999997E-3</v>
      </c>
      <c r="C21" s="48">
        <v>-2.3400000000000001E-3</v>
      </c>
      <c r="D21" s="44">
        <v>3.0530000000000002E-2</v>
      </c>
      <c r="E21" s="48">
        <v>3.1019999999999999E-2</v>
      </c>
      <c r="F21" s="49">
        <v>3.3869999999999997E-2</v>
      </c>
      <c r="G21" s="50" t="s">
        <v>513</v>
      </c>
      <c r="H21" s="53"/>
      <c r="I21" s="216"/>
      <c r="J21" s="53"/>
      <c r="K21" s="217"/>
      <c r="L21" s="53"/>
      <c r="M21" s="218"/>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row>
    <row r="22" spans="1:294" ht="47.1" customHeight="1" x14ac:dyDescent="0.25">
      <c r="A22" s="165" t="s">
        <v>514</v>
      </c>
      <c r="B22" s="261" t="s">
        <v>515</v>
      </c>
      <c r="C22" s="46" t="s">
        <v>516</v>
      </c>
      <c r="D22" s="46" t="s">
        <v>517</v>
      </c>
      <c r="E22" s="46" t="s">
        <v>518</v>
      </c>
      <c r="F22" s="250" t="s">
        <v>519</v>
      </c>
      <c r="G22" s="262" t="s">
        <v>520</v>
      </c>
      <c r="H22" s="53"/>
      <c r="I22" s="213"/>
      <c r="J22" s="53"/>
      <c r="K22" s="219"/>
      <c r="L22" s="53"/>
      <c r="M22" s="220"/>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row>
    <row r="23" spans="1:294" ht="33.6" customHeight="1" x14ac:dyDescent="0.25">
      <c r="A23" s="26" t="s">
        <v>822</v>
      </c>
      <c r="B23" s="302" t="s">
        <v>816</v>
      </c>
      <c r="C23" s="303" t="s">
        <v>817</v>
      </c>
      <c r="D23" s="303" t="s">
        <v>818</v>
      </c>
      <c r="E23" s="303" t="s">
        <v>819</v>
      </c>
      <c r="F23" s="303" t="s">
        <v>820</v>
      </c>
      <c r="G23" s="304" t="s">
        <v>821</v>
      </c>
      <c r="H23" s="53"/>
      <c r="I23" s="213"/>
      <c r="J23" s="53"/>
      <c r="K23" s="219"/>
      <c r="L23" s="53"/>
      <c r="M23" s="220"/>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row>
    <row r="24" spans="1:294" ht="46.5" x14ac:dyDescent="0.7">
      <c r="A24" s="208" t="s">
        <v>522</v>
      </c>
      <c r="B24" s="53"/>
      <c r="C24" s="53"/>
      <c r="D24" s="53"/>
      <c r="E24" s="53"/>
      <c r="F24" s="53"/>
      <c r="G24" s="53"/>
      <c r="H24" s="53"/>
      <c r="I24" s="53"/>
      <c r="J24" s="53"/>
      <c r="K24" s="53"/>
      <c r="L24" s="221"/>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row>
    <row r="25" spans="1:294" ht="59.1" customHeight="1" x14ac:dyDescent="0.25">
      <c r="A25" s="305" t="s">
        <v>113</v>
      </c>
      <c r="B25" s="311" t="s">
        <v>488</v>
      </c>
      <c r="C25" s="311" t="s">
        <v>487</v>
      </c>
      <c r="D25" s="311" t="s">
        <v>486</v>
      </c>
      <c r="E25" s="311" t="s">
        <v>485</v>
      </c>
      <c r="F25" s="311" t="s">
        <v>484</v>
      </c>
      <c r="G25" s="311" t="s">
        <v>483</v>
      </c>
      <c r="H25" s="311" t="s">
        <v>482</v>
      </c>
      <c r="I25" s="311" t="s">
        <v>481</v>
      </c>
      <c r="J25" s="312" t="s">
        <v>480</v>
      </c>
      <c r="K25" s="53"/>
      <c r="L25" s="222"/>
      <c r="M25" s="222"/>
      <c r="N25" s="222"/>
      <c r="O25" s="222"/>
      <c r="P25" s="222"/>
      <c r="Q25" s="222"/>
      <c r="R25" s="222"/>
      <c r="S25" s="222"/>
      <c r="T25" s="222"/>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row>
    <row r="26" spans="1:294" ht="45" x14ac:dyDescent="0.25">
      <c r="A26" s="24" t="s">
        <v>50</v>
      </c>
      <c r="B26" s="90" t="s">
        <v>811</v>
      </c>
      <c r="C26" s="90" t="s">
        <v>425</v>
      </c>
      <c r="D26" s="91" t="s">
        <v>441</v>
      </c>
      <c r="E26" s="92" t="s">
        <v>555</v>
      </c>
      <c r="F26" s="91" t="s">
        <v>124</v>
      </c>
      <c r="G26" s="92" t="s">
        <v>479</v>
      </c>
      <c r="H26" s="93" t="s">
        <v>478</v>
      </c>
      <c r="I26" s="91" t="s">
        <v>121</v>
      </c>
      <c r="J26" s="308" t="s">
        <v>477</v>
      </c>
      <c r="K26" s="53"/>
      <c r="L26" s="31"/>
      <c r="M26" s="31"/>
      <c r="N26" s="29"/>
      <c r="O26" s="30"/>
      <c r="P26" s="29"/>
      <c r="Q26" s="30"/>
      <c r="R26" s="30"/>
      <c r="S26" s="32"/>
      <c r="T26" s="29"/>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row>
    <row r="27" spans="1:294" ht="60" x14ac:dyDescent="0.25">
      <c r="A27" s="306" t="s">
        <v>50</v>
      </c>
      <c r="B27" s="104" t="s">
        <v>811</v>
      </c>
      <c r="C27" s="104" t="s">
        <v>425</v>
      </c>
      <c r="D27" s="105" t="s">
        <v>441</v>
      </c>
      <c r="E27" s="106" t="s">
        <v>556</v>
      </c>
      <c r="F27" s="105" t="s">
        <v>124</v>
      </c>
      <c r="G27" s="106" t="s">
        <v>476</v>
      </c>
      <c r="H27" s="107" t="s">
        <v>475</v>
      </c>
      <c r="I27" s="105" t="s">
        <v>128</v>
      </c>
      <c r="J27" s="309" t="s">
        <v>474</v>
      </c>
      <c r="K27" s="53"/>
      <c r="L27" s="31"/>
      <c r="M27" s="31"/>
      <c r="N27" s="29"/>
      <c r="O27" s="30"/>
      <c r="P27" s="29"/>
      <c r="Q27" s="30"/>
      <c r="R27" s="30"/>
      <c r="S27" s="29"/>
      <c r="T27" s="29"/>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row>
    <row r="28" spans="1:294" ht="60" x14ac:dyDescent="0.25">
      <c r="A28" s="171" t="s">
        <v>50</v>
      </c>
      <c r="B28" s="101" t="s">
        <v>812</v>
      </c>
      <c r="C28" s="101" t="s">
        <v>425</v>
      </c>
      <c r="D28" s="102" t="s">
        <v>441</v>
      </c>
      <c r="E28" s="100" t="s">
        <v>557</v>
      </c>
      <c r="F28" s="102" t="s">
        <v>124</v>
      </c>
      <c r="G28" s="100" t="s">
        <v>473</v>
      </c>
      <c r="H28" s="103" t="s">
        <v>472</v>
      </c>
      <c r="I28" s="102" t="s">
        <v>128</v>
      </c>
      <c r="J28" s="310" t="s">
        <v>471</v>
      </c>
      <c r="K28" s="53"/>
      <c r="L28" s="31"/>
      <c r="M28" s="31"/>
      <c r="N28" s="29"/>
      <c r="O28" s="30"/>
      <c r="P28" s="29"/>
      <c r="Q28" s="30"/>
      <c r="R28" s="30"/>
      <c r="S28" s="32"/>
      <c r="T28" s="29"/>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row>
    <row r="29" spans="1:294" ht="90" x14ac:dyDescent="0.25">
      <c r="A29" s="306" t="s">
        <v>50</v>
      </c>
      <c r="B29" s="104" t="s">
        <v>812</v>
      </c>
      <c r="C29" s="104" t="s">
        <v>425</v>
      </c>
      <c r="D29" s="105" t="s">
        <v>441</v>
      </c>
      <c r="E29" s="106" t="s">
        <v>558</v>
      </c>
      <c r="F29" s="105" t="s">
        <v>124</v>
      </c>
      <c r="G29" s="106" t="s">
        <v>470</v>
      </c>
      <c r="H29" s="107" t="s">
        <v>469</v>
      </c>
      <c r="I29" s="105" t="s">
        <v>128</v>
      </c>
      <c r="J29" s="309" t="s">
        <v>468</v>
      </c>
      <c r="K29" s="53"/>
      <c r="L29" s="31"/>
      <c r="M29" s="31"/>
      <c r="N29" s="29"/>
      <c r="O29" s="30"/>
      <c r="P29" s="29"/>
      <c r="Q29" s="30"/>
      <c r="R29" s="30"/>
      <c r="S29" s="29"/>
      <c r="T29" s="29"/>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row>
    <row r="30" spans="1:294" ht="60" x14ac:dyDescent="0.25">
      <c r="A30" s="171" t="s">
        <v>50</v>
      </c>
      <c r="B30" s="101" t="s">
        <v>812</v>
      </c>
      <c r="C30" s="101" t="s">
        <v>425</v>
      </c>
      <c r="D30" s="102" t="s">
        <v>441</v>
      </c>
      <c r="E30" s="100" t="s">
        <v>559</v>
      </c>
      <c r="F30" s="102" t="s">
        <v>124</v>
      </c>
      <c r="G30" s="100" t="s">
        <v>467</v>
      </c>
      <c r="H30" s="103" t="s">
        <v>466</v>
      </c>
      <c r="I30" s="102" t="s">
        <v>128</v>
      </c>
      <c r="J30" s="310" t="s">
        <v>465</v>
      </c>
      <c r="K30" s="53"/>
      <c r="L30" s="31"/>
      <c r="M30" s="31"/>
      <c r="N30" s="29"/>
      <c r="O30" s="30"/>
      <c r="P30" s="29"/>
      <c r="Q30" s="30"/>
      <c r="R30" s="30"/>
      <c r="S30" s="32"/>
      <c r="T30" s="29"/>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row>
    <row r="31" spans="1:294" ht="135" x14ac:dyDescent="0.25">
      <c r="A31" s="306" t="s">
        <v>50</v>
      </c>
      <c r="B31" s="104" t="s">
        <v>812</v>
      </c>
      <c r="C31" s="104" t="s">
        <v>425</v>
      </c>
      <c r="D31" s="105" t="s">
        <v>455</v>
      </c>
      <c r="E31" s="106" t="s">
        <v>560</v>
      </c>
      <c r="F31" s="105" t="s">
        <v>124</v>
      </c>
      <c r="G31" s="106" t="s">
        <v>464</v>
      </c>
      <c r="H31" s="107" t="s">
        <v>463</v>
      </c>
      <c r="I31" s="105" t="s">
        <v>128</v>
      </c>
      <c r="J31" s="309" t="s">
        <v>462</v>
      </c>
      <c r="K31" s="53"/>
      <c r="L31" s="31"/>
      <c r="M31" s="31"/>
      <c r="N31" s="29"/>
      <c r="O31" s="30"/>
      <c r="P31" s="29"/>
      <c r="Q31" s="30"/>
      <c r="R31" s="30"/>
      <c r="S31" s="29"/>
      <c r="T31" s="29"/>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row>
    <row r="32" spans="1:294" ht="120" x14ac:dyDescent="0.25">
      <c r="A32" s="171" t="s">
        <v>50</v>
      </c>
      <c r="B32" s="101" t="s">
        <v>812</v>
      </c>
      <c r="C32" s="101" t="s">
        <v>425</v>
      </c>
      <c r="D32" s="102" t="s">
        <v>455</v>
      </c>
      <c r="E32" s="100" t="s">
        <v>561</v>
      </c>
      <c r="F32" s="102" t="s">
        <v>124</v>
      </c>
      <c r="G32" s="100" t="s">
        <v>461</v>
      </c>
      <c r="H32" s="103" t="s">
        <v>460</v>
      </c>
      <c r="I32" s="102" t="s">
        <v>128</v>
      </c>
      <c r="J32" s="310" t="s">
        <v>459</v>
      </c>
      <c r="K32" s="53"/>
      <c r="L32" s="31"/>
      <c r="M32" s="31"/>
      <c r="N32" s="29"/>
      <c r="O32" s="30"/>
      <c r="P32" s="29"/>
      <c r="Q32" s="30"/>
      <c r="R32" s="30"/>
      <c r="S32" s="32"/>
      <c r="T32" s="29"/>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row>
    <row r="33" spans="1:294" ht="90" x14ac:dyDescent="0.25">
      <c r="A33" s="306" t="s">
        <v>50</v>
      </c>
      <c r="B33" s="104" t="s">
        <v>812</v>
      </c>
      <c r="C33" s="104" t="s">
        <v>425</v>
      </c>
      <c r="D33" s="105" t="s">
        <v>455</v>
      </c>
      <c r="E33" s="106" t="s">
        <v>562</v>
      </c>
      <c r="F33" s="105" t="s">
        <v>124</v>
      </c>
      <c r="G33" s="106" t="s">
        <v>458</v>
      </c>
      <c r="H33" s="107" t="s">
        <v>457</v>
      </c>
      <c r="I33" s="105" t="s">
        <v>128</v>
      </c>
      <c r="J33" s="309" t="s">
        <v>456</v>
      </c>
      <c r="K33" s="53"/>
      <c r="L33" s="31"/>
      <c r="M33" s="31"/>
      <c r="N33" s="29"/>
      <c r="O33" s="30"/>
      <c r="P33" s="29"/>
      <c r="Q33" s="30"/>
      <c r="R33" s="30"/>
      <c r="S33" s="29"/>
      <c r="T33" s="29"/>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row>
    <row r="34" spans="1:294" ht="105" x14ac:dyDescent="0.25">
      <c r="A34" s="171" t="s">
        <v>50</v>
      </c>
      <c r="B34" s="101" t="s">
        <v>812</v>
      </c>
      <c r="C34" s="101" t="s">
        <v>425</v>
      </c>
      <c r="D34" s="102" t="s">
        <v>455</v>
      </c>
      <c r="E34" s="100" t="s">
        <v>563</v>
      </c>
      <c r="F34" s="102" t="s">
        <v>124</v>
      </c>
      <c r="G34" s="100" t="s">
        <v>454</v>
      </c>
      <c r="H34" s="103" t="s">
        <v>453</v>
      </c>
      <c r="I34" s="102" t="s">
        <v>128</v>
      </c>
      <c r="J34" s="310" t="s">
        <v>452</v>
      </c>
      <c r="K34" s="53"/>
      <c r="L34" s="31"/>
      <c r="M34" s="31"/>
      <c r="N34" s="29"/>
      <c r="O34" s="30"/>
      <c r="P34" s="29"/>
      <c r="Q34" s="30"/>
      <c r="R34" s="30"/>
      <c r="S34" s="32"/>
      <c r="T34" s="29"/>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row>
    <row r="35" spans="1:294" ht="75" x14ac:dyDescent="0.25">
      <c r="A35" s="306" t="s">
        <v>50</v>
      </c>
      <c r="B35" s="104" t="s">
        <v>812</v>
      </c>
      <c r="C35" s="104" t="s">
        <v>425</v>
      </c>
      <c r="D35" s="105" t="s">
        <v>451</v>
      </c>
      <c r="E35" s="106" t="s">
        <v>564</v>
      </c>
      <c r="F35" s="105" t="s">
        <v>124</v>
      </c>
      <c r="G35" s="106" t="s">
        <v>450</v>
      </c>
      <c r="H35" s="107" t="s">
        <v>449</v>
      </c>
      <c r="I35" s="105" t="s">
        <v>128</v>
      </c>
      <c r="J35" s="309" t="s">
        <v>448</v>
      </c>
      <c r="K35" s="53"/>
      <c r="L35" s="31"/>
      <c r="M35" s="31"/>
      <c r="N35" s="29"/>
      <c r="O35" s="30"/>
      <c r="P35" s="29"/>
      <c r="Q35" s="30"/>
      <c r="R35" s="30"/>
      <c r="S35" s="29"/>
      <c r="T35" s="29"/>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row>
    <row r="36" spans="1:294" ht="90" x14ac:dyDescent="0.25">
      <c r="A36" s="171" t="s">
        <v>50</v>
      </c>
      <c r="B36" s="101" t="s">
        <v>813</v>
      </c>
      <c r="C36" s="101" t="s">
        <v>425</v>
      </c>
      <c r="D36" s="102" t="s">
        <v>433</v>
      </c>
      <c r="E36" s="100" t="s">
        <v>565</v>
      </c>
      <c r="F36" s="102" t="s">
        <v>124</v>
      </c>
      <c r="G36" s="100" t="s">
        <v>447</v>
      </c>
      <c r="H36" s="103" t="s">
        <v>446</v>
      </c>
      <c r="I36" s="102" t="s">
        <v>121</v>
      </c>
      <c r="J36" s="310" t="s">
        <v>445</v>
      </c>
      <c r="K36" s="53"/>
      <c r="L36" s="31"/>
      <c r="M36" s="31"/>
      <c r="N36" s="29"/>
      <c r="O36" s="30"/>
      <c r="P36" s="29"/>
      <c r="Q36" s="30"/>
      <c r="R36" s="30"/>
      <c r="S36" s="32"/>
      <c r="T36" s="29"/>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row>
    <row r="37" spans="1:294" ht="105" x14ac:dyDescent="0.25">
      <c r="A37" s="306" t="s">
        <v>50</v>
      </c>
      <c r="B37" s="104" t="s">
        <v>813</v>
      </c>
      <c r="C37" s="104" t="s">
        <v>425</v>
      </c>
      <c r="D37" s="105" t="s">
        <v>433</v>
      </c>
      <c r="E37" s="106" t="s">
        <v>566</v>
      </c>
      <c r="F37" s="105" t="s">
        <v>124</v>
      </c>
      <c r="G37" s="106" t="s">
        <v>444</v>
      </c>
      <c r="H37" s="107" t="s">
        <v>443</v>
      </c>
      <c r="I37" s="105" t="s">
        <v>121</v>
      </c>
      <c r="J37" s="309" t="s">
        <v>442</v>
      </c>
      <c r="K37" s="53"/>
      <c r="L37" s="31"/>
      <c r="M37" s="31"/>
      <c r="N37" s="29"/>
      <c r="O37" s="30"/>
      <c r="P37" s="29"/>
      <c r="Q37" s="30"/>
      <c r="R37" s="30"/>
      <c r="S37" s="29"/>
      <c r="T37" s="29"/>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row>
    <row r="38" spans="1:294" ht="185.25" customHeight="1" x14ac:dyDescent="0.25">
      <c r="A38" s="171" t="s">
        <v>50</v>
      </c>
      <c r="B38" s="101" t="s">
        <v>813</v>
      </c>
      <c r="C38" s="101" t="s">
        <v>425</v>
      </c>
      <c r="D38" s="102" t="s">
        <v>441</v>
      </c>
      <c r="E38" s="100" t="s">
        <v>567</v>
      </c>
      <c r="F38" s="102" t="s">
        <v>124</v>
      </c>
      <c r="G38" s="100" t="s">
        <v>440</v>
      </c>
      <c r="H38" s="103" t="s">
        <v>439</v>
      </c>
      <c r="I38" s="102" t="s">
        <v>128</v>
      </c>
      <c r="J38" s="310" t="s">
        <v>438</v>
      </c>
      <c r="K38" s="53"/>
      <c r="L38" s="31"/>
      <c r="M38" s="31"/>
      <c r="N38" s="29"/>
      <c r="O38" s="30"/>
      <c r="P38" s="29"/>
      <c r="Q38" s="30"/>
      <c r="R38" s="30"/>
      <c r="S38" s="32"/>
      <c r="T38" s="29"/>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row>
    <row r="39" spans="1:294" ht="90" x14ac:dyDescent="0.25">
      <c r="A39" s="306" t="s">
        <v>50</v>
      </c>
      <c r="B39" s="104" t="s">
        <v>138</v>
      </c>
      <c r="C39" s="104" t="s">
        <v>425</v>
      </c>
      <c r="D39" s="105" t="s">
        <v>437</v>
      </c>
      <c r="E39" s="106" t="s">
        <v>568</v>
      </c>
      <c r="F39" s="105" t="s">
        <v>124</v>
      </c>
      <c r="G39" s="106" t="s">
        <v>436</v>
      </c>
      <c r="H39" s="107" t="s">
        <v>435</v>
      </c>
      <c r="I39" s="105" t="s">
        <v>128</v>
      </c>
      <c r="J39" s="309" t="s">
        <v>434</v>
      </c>
      <c r="K39" s="53"/>
      <c r="L39" s="31"/>
      <c r="M39" s="31"/>
      <c r="N39" s="29"/>
      <c r="O39" s="30"/>
      <c r="P39" s="29"/>
      <c r="Q39" s="30"/>
      <c r="R39" s="30"/>
      <c r="S39" s="29"/>
      <c r="T39" s="29"/>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row>
    <row r="40" spans="1:294" ht="120" x14ac:dyDescent="0.25">
      <c r="A40" s="171" t="s">
        <v>50</v>
      </c>
      <c r="B40" s="101" t="s">
        <v>138</v>
      </c>
      <c r="C40" s="101" t="s">
        <v>425</v>
      </c>
      <c r="D40" s="102" t="s">
        <v>433</v>
      </c>
      <c r="E40" s="100" t="s">
        <v>569</v>
      </c>
      <c r="F40" s="102" t="s">
        <v>124</v>
      </c>
      <c r="G40" s="100" t="s">
        <v>432</v>
      </c>
      <c r="H40" s="103" t="s">
        <v>431</v>
      </c>
      <c r="I40" s="102" t="s">
        <v>121</v>
      </c>
      <c r="J40" s="310" t="s">
        <v>430</v>
      </c>
      <c r="K40" s="53"/>
      <c r="L40" s="31"/>
      <c r="M40" s="31"/>
      <c r="N40" s="29"/>
      <c r="O40" s="30"/>
      <c r="P40" s="29"/>
      <c r="Q40" s="30"/>
      <c r="R40" s="30"/>
      <c r="S40" s="32"/>
      <c r="T40" s="29"/>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row>
    <row r="41" spans="1:294" ht="150.75" customHeight="1" x14ac:dyDescent="0.25">
      <c r="A41" s="306" t="s">
        <v>50</v>
      </c>
      <c r="B41" s="104" t="s">
        <v>814</v>
      </c>
      <c r="C41" s="104" t="s">
        <v>425</v>
      </c>
      <c r="D41" s="105" t="s">
        <v>429</v>
      </c>
      <c r="E41" s="106" t="s">
        <v>570</v>
      </c>
      <c r="F41" s="105" t="s">
        <v>124</v>
      </c>
      <c r="G41" s="106" t="s">
        <v>428</v>
      </c>
      <c r="H41" s="107" t="s">
        <v>427</v>
      </c>
      <c r="I41" s="105" t="s">
        <v>128</v>
      </c>
      <c r="J41" s="309" t="s">
        <v>426</v>
      </c>
      <c r="K41" s="53"/>
      <c r="L41" s="31"/>
      <c r="M41" s="31"/>
      <c r="N41" s="29"/>
      <c r="O41" s="30"/>
      <c r="P41" s="29"/>
      <c r="Q41" s="30"/>
      <c r="R41" s="30"/>
      <c r="S41" s="29"/>
      <c r="T41" s="29"/>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row>
    <row r="42" spans="1:294" ht="173.25" customHeight="1" x14ac:dyDescent="0.25">
      <c r="A42" s="171" t="s">
        <v>50</v>
      </c>
      <c r="B42" s="101" t="s">
        <v>814</v>
      </c>
      <c r="C42" s="101" t="s">
        <v>425</v>
      </c>
      <c r="D42" s="102" t="s">
        <v>424</v>
      </c>
      <c r="E42" s="100" t="s">
        <v>571</v>
      </c>
      <c r="F42" s="102" t="s">
        <v>124</v>
      </c>
      <c r="G42" s="100" t="s">
        <v>423</v>
      </c>
      <c r="H42" s="103" t="s">
        <v>422</v>
      </c>
      <c r="I42" s="102" t="s">
        <v>128</v>
      </c>
      <c r="J42" s="310" t="s">
        <v>421</v>
      </c>
      <c r="K42" s="53"/>
      <c r="L42" s="31"/>
      <c r="M42" s="31"/>
      <c r="N42" s="29"/>
      <c r="O42" s="30"/>
      <c r="P42" s="29"/>
      <c r="Q42" s="30"/>
      <c r="R42" s="30"/>
      <c r="S42" s="32"/>
      <c r="T42" s="29"/>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row>
    <row r="43" spans="1:294" ht="120" x14ac:dyDescent="0.25">
      <c r="A43" s="306" t="s">
        <v>50</v>
      </c>
      <c r="B43" s="104" t="s">
        <v>811</v>
      </c>
      <c r="C43" s="104" t="s">
        <v>336</v>
      </c>
      <c r="D43" s="105" t="s">
        <v>358</v>
      </c>
      <c r="E43" s="106" t="s">
        <v>572</v>
      </c>
      <c r="F43" s="105" t="s">
        <v>124</v>
      </c>
      <c r="G43" s="106" t="s">
        <v>420</v>
      </c>
      <c r="H43" s="107" t="s">
        <v>419</v>
      </c>
      <c r="I43" s="105" t="s">
        <v>338</v>
      </c>
      <c r="J43" s="309" t="s">
        <v>418</v>
      </c>
      <c r="K43" s="53"/>
      <c r="L43" s="31"/>
      <c r="M43" s="31"/>
      <c r="N43" s="29"/>
      <c r="O43" s="30"/>
      <c r="P43" s="29"/>
      <c r="Q43" s="30"/>
      <c r="R43" s="30"/>
      <c r="S43" s="29"/>
      <c r="T43" s="29"/>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row>
    <row r="44" spans="1:294" ht="120" x14ac:dyDescent="0.25">
      <c r="A44" s="171" t="s">
        <v>50</v>
      </c>
      <c r="B44" s="101" t="s">
        <v>811</v>
      </c>
      <c r="C44" s="101" t="s">
        <v>336</v>
      </c>
      <c r="D44" s="102" t="s">
        <v>358</v>
      </c>
      <c r="E44" s="100" t="s">
        <v>573</v>
      </c>
      <c r="F44" s="102" t="s">
        <v>124</v>
      </c>
      <c r="G44" s="100" t="s">
        <v>417</v>
      </c>
      <c r="H44" s="103" t="s">
        <v>416</v>
      </c>
      <c r="I44" s="102" t="s">
        <v>338</v>
      </c>
      <c r="J44" s="310" t="s">
        <v>415</v>
      </c>
      <c r="K44" s="53"/>
      <c r="L44" s="31"/>
      <c r="M44" s="31"/>
      <c r="N44" s="29"/>
      <c r="O44" s="30"/>
      <c r="P44" s="29"/>
      <c r="Q44" s="30"/>
      <c r="R44" s="30"/>
      <c r="S44" s="32"/>
      <c r="T44" s="29"/>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row>
    <row r="45" spans="1:294" ht="193.5" customHeight="1" x14ac:dyDescent="0.25">
      <c r="A45" s="306" t="s">
        <v>50</v>
      </c>
      <c r="B45" s="104" t="s">
        <v>811</v>
      </c>
      <c r="C45" s="104" t="s">
        <v>336</v>
      </c>
      <c r="D45" s="105" t="s">
        <v>358</v>
      </c>
      <c r="E45" s="106" t="s">
        <v>574</v>
      </c>
      <c r="F45" s="105" t="s">
        <v>124</v>
      </c>
      <c r="G45" s="106" t="s">
        <v>414</v>
      </c>
      <c r="H45" s="107" t="s">
        <v>413</v>
      </c>
      <c r="I45" s="105" t="s">
        <v>338</v>
      </c>
      <c r="J45" s="309" t="s">
        <v>412</v>
      </c>
      <c r="K45" s="53"/>
      <c r="L45" s="31"/>
      <c r="M45" s="31"/>
      <c r="N45" s="29"/>
      <c r="O45" s="30"/>
      <c r="P45" s="29"/>
      <c r="Q45" s="30"/>
      <c r="R45" s="30"/>
      <c r="S45" s="29"/>
      <c r="T45" s="29"/>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row>
    <row r="46" spans="1:294" ht="105" x14ac:dyDescent="0.25">
      <c r="A46" s="171" t="s">
        <v>50</v>
      </c>
      <c r="B46" s="101" t="s">
        <v>811</v>
      </c>
      <c r="C46" s="101" t="s">
        <v>336</v>
      </c>
      <c r="D46" s="102" t="s">
        <v>358</v>
      </c>
      <c r="E46" s="100" t="s">
        <v>575</v>
      </c>
      <c r="F46" s="102" t="s">
        <v>334</v>
      </c>
      <c r="G46" s="100" t="s">
        <v>411</v>
      </c>
      <c r="H46" s="103" t="s">
        <v>410</v>
      </c>
      <c r="I46" s="102" t="s">
        <v>338</v>
      </c>
      <c r="J46" s="310" t="s">
        <v>409</v>
      </c>
      <c r="K46" s="53"/>
      <c r="L46" s="31"/>
      <c r="M46" s="31"/>
      <c r="N46" s="29"/>
      <c r="O46" s="30"/>
      <c r="P46" s="29"/>
      <c r="Q46" s="30"/>
      <c r="R46" s="30"/>
      <c r="S46" s="32"/>
      <c r="T46" s="29"/>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row>
    <row r="47" spans="1:294" ht="105" x14ac:dyDescent="0.25">
      <c r="A47" s="306" t="s">
        <v>50</v>
      </c>
      <c r="B47" s="104" t="s">
        <v>811</v>
      </c>
      <c r="C47" s="104" t="s">
        <v>336</v>
      </c>
      <c r="D47" s="105" t="s">
        <v>358</v>
      </c>
      <c r="E47" s="106" t="s">
        <v>576</v>
      </c>
      <c r="F47" s="105" t="s">
        <v>334</v>
      </c>
      <c r="G47" s="106" t="s">
        <v>408</v>
      </c>
      <c r="H47" s="107" t="s">
        <v>407</v>
      </c>
      <c r="I47" s="105" t="s">
        <v>338</v>
      </c>
      <c r="J47" s="309" t="s">
        <v>406</v>
      </c>
      <c r="K47" s="53"/>
      <c r="L47" s="31"/>
      <c r="M47" s="31"/>
      <c r="N47" s="29"/>
      <c r="O47" s="30"/>
      <c r="P47" s="29"/>
      <c r="Q47" s="30"/>
      <c r="R47" s="30"/>
      <c r="S47" s="29"/>
      <c r="T47" s="29"/>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row>
    <row r="48" spans="1:294" ht="117.75" customHeight="1" x14ac:dyDescent="0.25">
      <c r="A48" s="171" t="s">
        <v>50</v>
      </c>
      <c r="B48" s="101" t="s">
        <v>811</v>
      </c>
      <c r="C48" s="101" t="s">
        <v>336</v>
      </c>
      <c r="D48" s="102" t="s">
        <v>405</v>
      </c>
      <c r="E48" s="100" t="s">
        <v>577</v>
      </c>
      <c r="F48" s="102" t="s">
        <v>334</v>
      </c>
      <c r="G48" s="100" t="s">
        <v>404</v>
      </c>
      <c r="H48" s="103" t="s">
        <v>403</v>
      </c>
      <c r="I48" s="102" t="s">
        <v>338</v>
      </c>
      <c r="J48" s="310" t="s">
        <v>402</v>
      </c>
      <c r="K48" s="53"/>
      <c r="L48" s="31"/>
      <c r="M48" s="31"/>
      <c r="N48" s="29"/>
      <c r="O48" s="30"/>
      <c r="P48" s="29"/>
      <c r="Q48" s="30"/>
      <c r="R48" s="30"/>
      <c r="S48" s="32"/>
      <c r="T48" s="29"/>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row>
    <row r="49" spans="1:294" ht="135" x14ac:dyDescent="0.25">
      <c r="A49" s="306" t="s">
        <v>50</v>
      </c>
      <c r="B49" s="104" t="s">
        <v>812</v>
      </c>
      <c r="C49" s="104" t="s">
        <v>336</v>
      </c>
      <c r="D49" s="105" t="s">
        <v>358</v>
      </c>
      <c r="E49" s="106" t="s">
        <v>578</v>
      </c>
      <c r="F49" s="105" t="s">
        <v>124</v>
      </c>
      <c r="G49" s="106" t="s">
        <v>401</v>
      </c>
      <c r="H49" s="107" t="s">
        <v>400</v>
      </c>
      <c r="I49" s="105" t="s">
        <v>399</v>
      </c>
      <c r="J49" s="309" t="s">
        <v>398</v>
      </c>
      <c r="K49" s="53"/>
      <c r="L49" s="31"/>
      <c r="M49" s="31"/>
      <c r="N49" s="29"/>
      <c r="O49" s="30"/>
      <c r="P49" s="29"/>
      <c r="Q49" s="30"/>
      <c r="R49" s="30"/>
      <c r="S49" s="29"/>
      <c r="T49" s="29"/>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row>
    <row r="50" spans="1:294" ht="45" x14ac:dyDescent="0.25">
      <c r="A50" s="171" t="s">
        <v>50</v>
      </c>
      <c r="B50" s="101" t="s">
        <v>812</v>
      </c>
      <c r="C50" s="101" t="s">
        <v>336</v>
      </c>
      <c r="D50" s="102" t="s">
        <v>358</v>
      </c>
      <c r="E50" s="100" t="s">
        <v>579</v>
      </c>
      <c r="F50" s="102" t="s">
        <v>124</v>
      </c>
      <c r="G50" s="100" t="s">
        <v>397</v>
      </c>
      <c r="H50" s="103" t="s">
        <v>396</v>
      </c>
      <c r="I50" s="102" t="s">
        <v>338</v>
      </c>
      <c r="J50" s="310" t="s">
        <v>395</v>
      </c>
      <c r="K50" s="53"/>
      <c r="L50" s="31"/>
      <c r="M50" s="31"/>
      <c r="N50" s="29"/>
      <c r="O50" s="30"/>
      <c r="P50" s="29"/>
      <c r="Q50" s="30"/>
      <c r="R50" s="30"/>
      <c r="S50" s="32"/>
      <c r="T50" s="29"/>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row>
    <row r="51" spans="1:294" ht="105" x14ac:dyDescent="0.25">
      <c r="A51" s="306" t="s">
        <v>50</v>
      </c>
      <c r="B51" s="104" t="s">
        <v>812</v>
      </c>
      <c r="C51" s="104" t="s">
        <v>336</v>
      </c>
      <c r="D51" s="105" t="s">
        <v>358</v>
      </c>
      <c r="E51" s="106" t="s">
        <v>580</v>
      </c>
      <c r="F51" s="105" t="s">
        <v>334</v>
      </c>
      <c r="G51" s="106" t="s">
        <v>394</v>
      </c>
      <c r="H51" s="107" t="s">
        <v>393</v>
      </c>
      <c r="I51" s="105" t="s">
        <v>338</v>
      </c>
      <c r="J51" s="309" t="s">
        <v>392</v>
      </c>
      <c r="K51" s="53"/>
      <c r="L51" s="31"/>
      <c r="M51" s="31"/>
      <c r="N51" s="29"/>
      <c r="O51" s="30"/>
      <c r="P51" s="29"/>
      <c r="Q51" s="30"/>
      <c r="R51" s="30"/>
      <c r="S51" s="29"/>
      <c r="T51" s="29"/>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row>
    <row r="52" spans="1:294" ht="90" x14ac:dyDescent="0.25">
      <c r="A52" s="171" t="s">
        <v>50</v>
      </c>
      <c r="B52" s="101" t="s">
        <v>812</v>
      </c>
      <c r="C52" s="101" t="s">
        <v>336</v>
      </c>
      <c r="D52" s="102" t="s">
        <v>362</v>
      </c>
      <c r="E52" s="100" t="s">
        <v>581</v>
      </c>
      <c r="F52" s="102" t="s">
        <v>334</v>
      </c>
      <c r="G52" s="100" t="s">
        <v>391</v>
      </c>
      <c r="H52" s="103" t="s">
        <v>390</v>
      </c>
      <c r="I52" s="102" t="s">
        <v>338</v>
      </c>
      <c r="J52" s="310" t="s">
        <v>389</v>
      </c>
      <c r="K52" s="53"/>
      <c r="L52" s="31"/>
      <c r="M52" s="31"/>
      <c r="N52" s="29"/>
      <c r="O52" s="30"/>
      <c r="P52" s="29"/>
      <c r="Q52" s="30"/>
      <c r="R52" s="30"/>
      <c r="S52" s="32"/>
      <c r="T52" s="29"/>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row>
    <row r="53" spans="1:294" ht="90" x14ac:dyDescent="0.25">
      <c r="A53" s="306" t="s">
        <v>50</v>
      </c>
      <c r="B53" s="104" t="s">
        <v>812</v>
      </c>
      <c r="C53" s="104" t="s">
        <v>336</v>
      </c>
      <c r="D53" s="105" t="s">
        <v>362</v>
      </c>
      <c r="E53" s="106" t="s">
        <v>582</v>
      </c>
      <c r="F53" s="105" t="s">
        <v>334</v>
      </c>
      <c r="G53" s="106" t="s">
        <v>388</v>
      </c>
      <c r="H53" s="107" t="s">
        <v>387</v>
      </c>
      <c r="I53" s="105" t="s">
        <v>338</v>
      </c>
      <c r="J53" s="309" t="s">
        <v>386</v>
      </c>
      <c r="K53" s="53"/>
      <c r="L53" s="31"/>
      <c r="M53" s="31"/>
      <c r="N53" s="29"/>
      <c r="O53" s="30"/>
      <c r="P53" s="29"/>
      <c r="Q53" s="30"/>
      <c r="R53" s="30"/>
      <c r="S53" s="29"/>
      <c r="T53" s="29"/>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row>
    <row r="54" spans="1:294" ht="75" x14ac:dyDescent="0.25">
      <c r="A54" s="171" t="s">
        <v>50</v>
      </c>
      <c r="B54" s="101" t="s">
        <v>813</v>
      </c>
      <c r="C54" s="101" t="s">
        <v>336</v>
      </c>
      <c r="D54" s="102" t="s">
        <v>362</v>
      </c>
      <c r="E54" s="100" t="s">
        <v>583</v>
      </c>
      <c r="F54" s="102" t="s">
        <v>334</v>
      </c>
      <c r="G54" s="100" t="s">
        <v>385</v>
      </c>
      <c r="H54" s="103" t="s">
        <v>384</v>
      </c>
      <c r="I54" s="102" t="s">
        <v>338</v>
      </c>
      <c r="J54" s="310" t="s">
        <v>383</v>
      </c>
      <c r="K54" s="53"/>
      <c r="L54" s="31"/>
      <c r="M54" s="31"/>
      <c r="N54" s="29"/>
      <c r="O54" s="30"/>
      <c r="P54" s="29"/>
      <c r="Q54" s="30"/>
      <c r="R54" s="30"/>
      <c r="S54" s="32"/>
      <c r="T54" s="29"/>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row>
    <row r="55" spans="1:294" ht="90" x14ac:dyDescent="0.25">
      <c r="A55" s="306" t="s">
        <v>50</v>
      </c>
      <c r="B55" s="104" t="s">
        <v>813</v>
      </c>
      <c r="C55" s="104" t="s">
        <v>336</v>
      </c>
      <c r="D55" s="105" t="s">
        <v>362</v>
      </c>
      <c r="E55" s="106" t="s">
        <v>584</v>
      </c>
      <c r="F55" s="105" t="s">
        <v>334</v>
      </c>
      <c r="G55" s="106" t="s">
        <v>382</v>
      </c>
      <c r="H55" s="107" t="s">
        <v>381</v>
      </c>
      <c r="I55" s="105" t="s">
        <v>338</v>
      </c>
      <c r="J55" s="309" t="s">
        <v>380</v>
      </c>
      <c r="K55" s="53"/>
      <c r="L55" s="31"/>
      <c r="M55" s="31"/>
      <c r="N55" s="29"/>
      <c r="O55" s="30"/>
      <c r="P55" s="29"/>
      <c r="Q55" s="30"/>
      <c r="R55" s="30"/>
      <c r="S55" s="29"/>
      <c r="T55" s="29"/>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row>
    <row r="56" spans="1:294" ht="105" x14ac:dyDescent="0.25">
      <c r="A56" s="171" t="s">
        <v>50</v>
      </c>
      <c r="B56" s="101" t="s">
        <v>813</v>
      </c>
      <c r="C56" s="101" t="s">
        <v>336</v>
      </c>
      <c r="D56" s="102" t="s">
        <v>358</v>
      </c>
      <c r="E56" s="100" t="s">
        <v>585</v>
      </c>
      <c r="F56" s="102" t="s">
        <v>124</v>
      </c>
      <c r="G56" s="100" t="s">
        <v>379</v>
      </c>
      <c r="H56" s="103" t="s">
        <v>378</v>
      </c>
      <c r="I56" s="102" t="s">
        <v>338</v>
      </c>
      <c r="J56" s="310" t="s">
        <v>377</v>
      </c>
      <c r="K56" s="53"/>
      <c r="L56" s="31"/>
      <c r="M56" s="31"/>
      <c r="N56" s="29"/>
      <c r="O56" s="30"/>
      <c r="P56" s="29"/>
      <c r="Q56" s="30"/>
      <c r="R56" s="30"/>
      <c r="S56" s="32"/>
      <c r="T56" s="29"/>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row>
    <row r="57" spans="1:294" ht="75" x14ac:dyDescent="0.25">
      <c r="A57" s="306" t="s">
        <v>50</v>
      </c>
      <c r="B57" s="104" t="s">
        <v>138</v>
      </c>
      <c r="C57" s="104" t="s">
        <v>336</v>
      </c>
      <c r="D57" s="105" t="s">
        <v>358</v>
      </c>
      <c r="E57" s="106" t="s">
        <v>586</v>
      </c>
      <c r="F57" s="105" t="s">
        <v>124</v>
      </c>
      <c r="G57" s="106" t="s">
        <v>376</v>
      </c>
      <c r="H57" s="107" t="s">
        <v>375</v>
      </c>
      <c r="I57" s="105" t="s">
        <v>338</v>
      </c>
      <c r="J57" s="309" t="s">
        <v>374</v>
      </c>
      <c r="K57" s="53"/>
      <c r="L57" s="31"/>
      <c r="M57" s="31"/>
      <c r="N57" s="29"/>
      <c r="O57" s="30"/>
      <c r="P57" s="29"/>
      <c r="Q57" s="30"/>
      <c r="R57" s="30"/>
      <c r="S57" s="29"/>
      <c r="T57" s="29"/>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row>
    <row r="58" spans="1:294" ht="90" x14ac:dyDescent="0.25">
      <c r="A58" s="171" t="s">
        <v>50</v>
      </c>
      <c r="B58" s="101" t="s">
        <v>138</v>
      </c>
      <c r="C58" s="101" t="s">
        <v>336</v>
      </c>
      <c r="D58" s="102" t="s">
        <v>362</v>
      </c>
      <c r="E58" s="100" t="s">
        <v>587</v>
      </c>
      <c r="F58" s="102" t="s">
        <v>334</v>
      </c>
      <c r="G58" s="100" t="s">
        <v>373</v>
      </c>
      <c r="H58" s="103" t="s">
        <v>372</v>
      </c>
      <c r="I58" s="102" t="s">
        <v>338</v>
      </c>
      <c r="J58" s="310" t="s">
        <v>371</v>
      </c>
      <c r="K58" s="53"/>
      <c r="L58" s="31"/>
      <c r="M58" s="31"/>
      <c r="N58" s="29"/>
      <c r="O58" s="30"/>
      <c r="P58" s="29"/>
      <c r="Q58" s="30"/>
      <c r="R58" s="30"/>
      <c r="S58" s="32"/>
      <c r="T58" s="29"/>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row>
    <row r="59" spans="1:294" ht="75" x14ac:dyDescent="0.25">
      <c r="A59" s="306" t="s">
        <v>50</v>
      </c>
      <c r="B59" s="104" t="s">
        <v>138</v>
      </c>
      <c r="C59" s="104" t="s">
        <v>336</v>
      </c>
      <c r="D59" s="105" t="s">
        <v>362</v>
      </c>
      <c r="E59" s="106" t="s">
        <v>588</v>
      </c>
      <c r="F59" s="105" t="s">
        <v>334</v>
      </c>
      <c r="G59" s="106" t="s">
        <v>370</v>
      </c>
      <c r="H59" s="107" t="s">
        <v>369</v>
      </c>
      <c r="I59" s="105" t="s">
        <v>338</v>
      </c>
      <c r="J59" s="309" t="s">
        <v>368</v>
      </c>
      <c r="K59" s="53"/>
      <c r="L59" s="31"/>
      <c r="M59" s="31"/>
      <c r="N59" s="29"/>
      <c r="O59" s="30"/>
      <c r="P59" s="29"/>
      <c r="Q59" s="30"/>
      <c r="R59" s="30"/>
      <c r="S59" s="29"/>
      <c r="T59" s="29"/>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row>
    <row r="60" spans="1:294" ht="60" x14ac:dyDescent="0.25">
      <c r="A60" s="171" t="s">
        <v>50</v>
      </c>
      <c r="B60" s="101" t="s">
        <v>138</v>
      </c>
      <c r="C60" s="101" t="s">
        <v>336</v>
      </c>
      <c r="D60" s="102" t="s">
        <v>362</v>
      </c>
      <c r="E60" s="100" t="s">
        <v>589</v>
      </c>
      <c r="F60" s="102" t="s">
        <v>334</v>
      </c>
      <c r="G60" s="100" t="s">
        <v>367</v>
      </c>
      <c r="H60" s="103" t="s">
        <v>366</v>
      </c>
      <c r="I60" s="102" t="s">
        <v>121</v>
      </c>
      <c r="J60" s="310"/>
      <c r="K60" s="53"/>
      <c r="L60" s="31"/>
      <c r="M60" s="31"/>
      <c r="N60" s="29"/>
      <c r="O60" s="30"/>
      <c r="P60" s="29"/>
      <c r="Q60" s="30"/>
      <c r="R60" s="30"/>
      <c r="S60" s="32"/>
      <c r="T60" s="29"/>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row>
    <row r="61" spans="1:294" ht="90" x14ac:dyDescent="0.25">
      <c r="A61" s="306" t="s">
        <v>50</v>
      </c>
      <c r="B61" s="104" t="s">
        <v>134</v>
      </c>
      <c r="C61" s="104" t="s">
        <v>336</v>
      </c>
      <c r="D61" s="105" t="s">
        <v>362</v>
      </c>
      <c r="E61" s="106" t="s">
        <v>590</v>
      </c>
      <c r="F61" s="105" t="s">
        <v>334</v>
      </c>
      <c r="G61" s="106" t="s">
        <v>365</v>
      </c>
      <c r="H61" s="107" t="s">
        <v>364</v>
      </c>
      <c r="I61" s="105" t="s">
        <v>338</v>
      </c>
      <c r="J61" s="309" t="s">
        <v>363</v>
      </c>
      <c r="K61" s="53"/>
      <c r="L61" s="31"/>
      <c r="M61" s="31"/>
      <c r="N61" s="29"/>
      <c r="O61" s="30"/>
      <c r="P61" s="29"/>
      <c r="Q61" s="30"/>
      <c r="R61" s="30"/>
      <c r="S61" s="29"/>
      <c r="T61" s="29"/>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row>
    <row r="62" spans="1:294" ht="60" x14ac:dyDescent="0.25">
      <c r="A62" s="171" t="s">
        <v>50</v>
      </c>
      <c r="B62" s="101" t="s">
        <v>134</v>
      </c>
      <c r="C62" s="101" t="s">
        <v>336</v>
      </c>
      <c r="D62" s="102" t="s">
        <v>362</v>
      </c>
      <c r="E62" s="100" t="s">
        <v>591</v>
      </c>
      <c r="F62" s="102" t="s">
        <v>334</v>
      </c>
      <c r="G62" s="100" t="s">
        <v>361</v>
      </c>
      <c r="H62" s="103" t="s">
        <v>360</v>
      </c>
      <c r="I62" s="102" t="s">
        <v>338</v>
      </c>
      <c r="J62" s="310" t="s">
        <v>359</v>
      </c>
      <c r="K62" s="53"/>
      <c r="L62" s="31"/>
      <c r="M62" s="31"/>
      <c r="N62" s="29"/>
      <c r="O62" s="30"/>
      <c r="P62" s="29"/>
      <c r="Q62" s="30"/>
      <c r="R62" s="30"/>
      <c r="S62" s="32"/>
      <c r="T62" s="29"/>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row>
    <row r="63" spans="1:294" ht="150" x14ac:dyDescent="0.25">
      <c r="A63" s="306" t="s">
        <v>50</v>
      </c>
      <c r="B63" s="104" t="s">
        <v>134</v>
      </c>
      <c r="C63" s="104" t="s">
        <v>336</v>
      </c>
      <c r="D63" s="105" t="s">
        <v>358</v>
      </c>
      <c r="E63" s="106" t="s">
        <v>592</v>
      </c>
      <c r="F63" s="105" t="s">
        <v>124</v>
      </c>
      <c r="G63" s="106" t="s">
        <v>357</v>
      </c>
      <c r="H63" s="107" t="s">
        <v>356</v>
      </c>
      <c r="I63" s="105" t="s">
        <v>338</v>
      </c>
      <c r="J63" s="309" t="s">
        <v>355</v>
      </c>
      <c r="K63" s="53"/>
      <c r="L63" s="31"/>
      <c r="M63" s="31"/>
      <c r="N63" s="29"/>
      <c r="O63" s="30"/>
      <c r="P63" s="29"/>
      <c r="Q63" s="30"/>
      <c r="R63" s="30"/>
      <c r="S63" s="29"/>
      <c r="T63" s="29"/>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row>
    <row r="64" spans="1:294" ht="195" x14ac:dyDescent="0.25">
      <c r="A64" s="171" t="s">
        <v>50</v>
      </c>
      <c r="B64" s="101" t="s">
        <v>814</v>
      </c>
      <c r="C64" s="101" t="s">
        <v>336</v>
      </c>
      <c r="D64" s="102" t="s">
        <v>354</v>
      </c>
      <c r="E64" s="100" t="s">
        <v>593</v>
      </c>
      <c r="F64" s="102" t="s">
        <v>124</v>
      </c>
      <c r="G64" s="100" t="s">
        <v>353</v>
      </c>
      <c r="H64" s="103" t="s">
        <v>352</v>
      </c>
      <c r="I64" s="102" t="s">
        <v>121</v>
      </c>
      <c r="J64" s="310" t="s">
        <v>351</v>
      </c>
      <c r="K64" s="53"/>
      <c r="L64" s="31"/>
      <c r="M64" s="31"/>
      <c r="N64" s="29"/>
      <c r="O64" s="30"/>
      <c r="P64" s="29"/>
      <c r="Q64" s="30"/>
      <c r="R64" s="30"/>
      <c r="S64" s="32"/>
      <c r="T64" s="29"/>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row>
    <row r="65" spans="1:294" ht="120" x14ac:dyDescent="0.25">
      <c r="A65" s="306" t="s">
        <v>50</v>
      </c>
      <c r="B65" s="104" t="s">
        <v>814</v>
      </c>
      <c r="C65" s="104" t="s">
        <v>336</v>
      </c>
      <c r="D65" s="105" t="s">
        <v>350</v>
      </c>
      <c r="E65" s="106" t="s">
        <v>594</v>
      </c>
      <c r="F65" s="105" t="s">
        <v>124</v>
      </c>
      <c r="G65" s="106" t="s">
        <v>349</v>
      </c>
      <c r="H65" s="107" t="s">
        <v>348</v>
      </c>
      <c r="I65" s="105" t="s">
        <v>338</v>
      </c>
      <c r="J65" s="309" t="s">
        <v>347</v>
      </c>
      <c r="K65" s="53"/>
      <c r="L65" s="31"/>
      <c r="M65" s="31"/>
      <c r="N65" s="29"/>
      <c r="O65" s="30"/>
      <c r="P65" s="29"/>
      <c r="Q65" s="30"/>
      <c r="R65" s="30"/>
      <c r="S65" s="29"/>
      <c r="T65" s="29"/>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row>
    <row r="66" spans="1:294" ht="105" x14ac:dyDescent="0.25">
      <c r="A66" s="171" t="s">
        <v>50</v>
      </c>
      <c r="B66" s="101" t="s">
        <v>814</v>
      </c>
      <c r="C66" s="101" t="s">
        <v>336</v>
      </c>
      <c r="D66" s="102" t="s">
        <v>346</v>
      </c>
      <c r="E66" s="100" t="s">
        <v>595</v>
      </c>
      <c r="F66" s="102" t="s">
        <v>124</v>
      </c>
      <c r="G66" s="100" t="s">
        <v>345</v>
      </c>
      <c r="H66" s="103"/>
      <c r="I66" s="102" t="s">
        <v>121</v>
      </c>
      <c r="J66" s="310" t="s">
        <v>344</v>
      </c>
      <c r="K66" s="53"/>
      <c r="L66" s="31"/>
      <c r="M66" s="31"/>
      <c r="N66" s="29"/>
      <c r="O66" s="30"/>
      <c r="P66" s="29"/>
      <c r="Q66" s="30"/>
      <c r="R66" s="30"/>
      <c r="S66" s="32"/>
      <c r="T66" s="29"/>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row>
    <row r="67" spans="1:294" ht="75" x14ac:dyDescent="0.25">
      <c r="A67" s="306" t="s">
        <v>50</v>
      </c>
      <c r="B67" s="104" t="s">
        <v>814</v>
      </c>
      <c r="C67" s="104" t="s">
        <v>336</v>
      </c>
      <c r="D67" s="105" t="s">
        <v>343</v>
      </c>
      <c r="E67" s="106" t="s">
        <v>342</v>
      </c>
      <c r="F67" s="105" t="s">
        <v>334</v>
      </c>
      <c r="G67" s="106" t="s">
        <v>341</v>
      </c>
      <c r="H67" s="107" t="s">
        <v>161</v>
      </c>
      <c r="I67" s="105" t="s">
        <v>121</v>
      </c>
      <c r="J67" s="309" t="s">
        <v>340</v>
      </c>
      <c r="K67" s="53"/>
      <c r="L67" s="31"/>
      <c r="M67" s="31"/>
      <c r="N67" s="29"/>
      <c r="O67" s="30"/>
      <c r="P67" s="29"/>
      <c r="Q67" s="30"/>
      <c r="R67" s="30"/>
      <c r="S67" s="29"/>
      <c r="T67" s="29"/>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row>
    <row r="68" spans="1:294" ht="75" x14ac:dyDescent="0.25">
      <c r="A68" s="171" t="s">
        <v>50</v>
      </c>
      <c r="B68" s="101" t="s">
        <v>814</v>
      </c>
      <c r="C68" s="101" t="s">
        <v>336</v>
      </c>
      <c r="D68" s="102" t="s">
        <v>335</v>
      </c>
      <c r="E68" s="100" t="s">
        <v>596</v>
      </c>
      <c r="F68" s="102" t="s">
        <v>334</v>
      </c>
      <c r="G68" s="100" t="s">
        <v>339</v>
      </c>
      <c r="H68" s="103"/>
      <c r="I68" s="102" t="s">
        <v>338</v>
      </c>
      <c r="J68" s="310" t="s">
        <v>337</v>
      </c>
      <c r="K68" s="53"/>
      <c r="L68" s="31"/>
      <c r="M68" s="31"/>
      <c r="N68" s="29"/>
      <c r="O68" s="30"/>
      <c r="P68" s="29"/>
      <c r="Q68" s="30"/>
      <c r="R68" s="30"/>
      <c r="S68" s="32"/>
      <c r="T68" s="29"/>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row>
    <row r="69" spans="1:294" ht="105" x14ac:dyDescent="0.25">
      <c r="A69" s="306" t="s">
        <v>50</v>
      </c>
      <c r="B69" s="104" t="s">
        <v>814</v>
      </c>
      <c r="C69" s="104" t="s">
        <v>336</v>
      </c>
      <c r="D69" s="105" t="s">
        <v>335</v>
      </c>
      <c r="E69" s="106" t="s">
        <v>597</v>
      </c>
      <c r="F69" s="105" t="s">
        <v>334</v>
      </c>
      <c r="G69" s="106" t="s">
        <v>333</v>
      </c>
      <c r="H69" s="107"/>
      <c r="I69" s="105" t="s">
        <v>121</v>
      </c>
      <c r="J69" s="309" t="s">
        <v>332</v>
      </c>
      <c r="K69" s="53"/>
      <c r="L69" s="31"/>
      <c r="M69" s="31"/>
      <c r="N69" s="29"/>
      <c r="O69" s="30"/>
      <c r="P69" s="29"/>
      <c r="Q69" s="30"/>
      <c r="R69" s="30"/>
      <c r="S69" s="29"/>
      <c r="T69" s="29"/>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row>
    <row r="70" spans="1:294" ht="120" x14ac:dyDescent="0.25">
      <c r="A70" s="171" t="s">
        <v>50</v>
      </c>
      <c r="B70" s="101" t="s">
        <v>811</v>
      </c>
      <c r="C70" s="101" t="s">
        <v>316</v>
      </c>
      <c r="D70" s="102" t="s">
        <v>331</v>
      </c>
      <c r="E70" s="100" t="s">
        <v>598</v>
      </c>
      <c r="F70" s="102" t="s">
        <v>124</v>
      </c>
      <c r="G70" s="100" t="s">
        <v>330</v>
      </c>
      <c r="H70" s="103" t="s">
        <v>329</v>
      </c>
      <c r="I70" s="102" t="s">
        <v>128</v>
      </c>
      <c r="J70" s="310" t="s">
        <v>328</v>
      </c>
      <c r="K70" s="53"/>
      <c r="L70" s="31"/>
      <c r="M70" s="31"/>
      <c r="N70" s="29"/>
      <c r="O70" s="30"/>
      <c r="P70" s="29"/>
      <c r="Q70" s="30"/>
      <c r="R70" s="30"/>
      <c r="S70" s="32"/>
      <c r="T70" s="29"/>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row>
    <row r="71" spans="1:294" ht="60" x14ac:dyDescent="0.25">
      <c r="A71" s="306" t="s">
        <v>50</v>
      </c>
      <c r="B71" s="104" t="s">
        <v>811</v>
      </c>
      <c r="C71" s="104" t="s">
        <v>316</v>
      </c>
      <c r="D71" s="105" t="s">
        <v>324</v>
      </c>
      <c r="E71" s="106" t="s">
        <v>599</v>
      </c>
      <c r="F71" s="105" t="s">
        <v>124</v>
      </c>
      <c r="G71" s="106" t="s">
        <v>327</v>
      </c>
      <c r="H71" s="107" t="s">
        <v>326</v>
      </c>
      <c r="I71" s="105" t="s">
        <v>128</v>
      </c>
      <c r="J71" s="309" t="s">
        <v>325</v>
      </c>
      <c r="K71" s="53"/>
      <c r="L71" s="31"/>
      <c r="M71" s="31"/>
      <c r="N71" s="29"/>
      <c r="O71" s="30"/>
      <c r="P71" s="29"/>
      <c r="Q71" s="30"/>
      <c r="R71" s="30"/>
      <c r="S71" s="29"/>
      <c r="T71" s="29"/>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row>
    <row r="72" spans="1:294" ht="90" x14ac:dyDescent="0.25">
      <c r="A72" s="171" t="s">
        <v>50</v>
      </c>
      <c r="B72" s="101" t="s">
        <v>812</v>
      </c>
      <c r="C72" s="101" t="s">
        <v>316</v>
      </c>
      <c r="D72" s="102" t="s">
        <v>324</v>
      </c>
      <c r="E72" s="100" t="s">
        <v>600</v>
      </c>
      <c r="F72" s="102" t="s">
        <v>124</v>
      </c>
      <c r="G72" s="100" t="s">
        <v>321</v>
      </c>
      <c r="H72" s="103" t="s">
        <v>323</v>
      </c>
      <c r="I72" s="102" t="s">
        <v>128</v>
      </c>
      <c r="J72" s="310" t="s">
        <v>322</v>
      </c>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row>
    <row r="73" spans="1:294" ht="120" x14ac:dyDescent="0.25">
      <c r="A73" s="306" t="s">
        <v>50</v>
      </c>
      <c r="B73" s="104" t="s">
        <v>812</v>
      </c>
      <c r="C73" s="104" t="s">
        <v>316</v>
      </c>
      <c r="D73" s="105" t="s">
        <v>294</v>
      </c>
      <c r="E73" s="106" t="s">
        <v>601</v>
      </c>
      <c r="F73" s="105" t="s">
        <v>124</v>
      </c>
      <c r="G73" s="106" t="s">
        <v>321</v>
      </c>
      <c r="H73" s="107" t="s">
        <v>320</v>
      </c>
      <c r="I73" s="105" t="s">
        <v>128</v>
      </c>
      <c r="J73" s="309" t="s">
        <v>317</v>
      </c>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row>
    <row r="74" spans="1:294" ht="90" x14ac:dyDescent="0.25">
      <c r="A74" s="171" t="s">
        <v>50</v>
      </c>
      <c r="B74" s="101" t="s">
        <v>812</v>
      </c>
      <c r="C74" s="101" t="s">
        <v>316</v>
      </c>
      <c r="D74" s="102" t="s">
        <v>294</v>
      </c>
      <c r="E74" s="100" t="s">
        <v>602</v>
      </c>
      <c r="F74" s="102" t="s">
        <v>124</v>
      </c>
      <c r="G74" s="100" t="s">
        <v>319</v>
      </c>
      <c r="H74" s="103" t="s">
        <v>318</v>
      </c>
      <c r="I74" s="102" t="s">
        <v>128</v>
      </c>
      <c r="J74" s="310" t="s">
        <v>317</v>
      </c>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row>
    <row r="75" spans="1:294" ht="90" x14ac:dyDescent="0.25">
      <c r="A75" s="306" t="s">
        <v>50</v>
      </c>
      <c r="B75" s="104" t="s">
        <v>812</v>
      </c>
      <c r="C75" s="104" t="s">
        <v>316</v>
      </c>
      <c r="D75" s="105" t="s">
        <v>315</v>
      </c>
      <c r="E75" s="106" t="s">
        <v>603</v>
      </c>
      <c r="F75" s="105" t="s">
        <v>124</v>
      </c>
      <c r="G75" s="106" t="s">
        <v>314</v>
      </c>
      <c r="H75" s="107" t="s">
        <v>313</v>
      </c>
      <c r="I75" s="105" t="s">
        <v>128</v>
      </c>
      <c r="J75" s="309" t="s">
        <v>312</v>
      </c>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row>
    <row r="76" spans="1:294" ht="120" x14ac:dyDescent="0.25">
      <c r="A76" s="171" t="s">
        <v>50</v>
      </c>
      <c r="B76" s="101" t="s">
        <v>815</v>
      </c>
      <c r="C76" s="101" t="s">
        <v>316</v>
      </c>
      <c r="D76" s="102" t="s">
        <v>279</v>
      </c>
      <c r="E76" s="100" t="s">
        <v>604</v>
      </c>
      <c r="F76" s="102" t="s">
        <v>124</v>
      </c>
      <c r="G76" s="100" t="s">
        <v>311</v>
      </c>
      <c r="H76" s="103" t="s">
        <v>310</v>
      </c>
      <c r="I76" s="102" t="s">
        <v>128</v>
      </c>
      <c r="J76" s="310" t="s">
        <v>309</v>
      </c>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row>
    <row r="77" spans="1:294" ht="150" x14ac:dyDescent="0.25">
      <c r="A77" s="306" t="s">
        <v>50</v>
      </c>
      <c r="B77" s="104" t="s">
        <v>813</v>
      </c>
      <c r="C77" s="104" t="s">
        <v>316</v>
      </c>
      <c r="D77" s="105" t="s">
        <v>308</v>
      </c>
      <c r="E77" s="106" t="s">
        <v>605</v>
      </c>
      <c r="F77" s="105" t="s">
        <v>124</v>
      </c>
      <c r="G77" s="106" t="s">
        <v>307</v>
      </c>
      <c r="H77" s="107" t="s">
        <v>306</v>
      </c>
      <c r="I77" s="105" t="s">
        <v>128</v>
      </c>
      <c r="J77" s="309" t="s">
        <v>305</v>
      </c>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row>
    <row r="78" spans="1:294" ht="90" x14ac:dyDescent="0.25">
      <c r="A78" s="171" t="s">
        <v>50</v>
      </c>
      <c r="B78" s="101" t="s">
        <v>813</v>
      </c>
      <c r="C78" s="101" t="s">
        <v>316</v>
      </c>
      <c r="D78" s="102" t="s">
        <v>279</v>
      </c>
      <c r="E78" s="100" t="s">
        <v>606</v>
      </c>
      <c r="F78" s="102" t="s">
        <v>124</v>
      </c>
      <c r="G78" s="100" t="s">
        <v>304</v>
      </c>
      <c r="H78" s="103" t="s">
        <v>303</v>
      </c>
      <c r="I78" s="102" t="s">
        <v>128</v>
      </c>
      <c r="J78" s="310" t="s">
        <v>302</v>
      </c>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row>
    <row r="79" spans="1:294" ht="105" x14ac:dyDescent="0.25">
      <c r="A79" s="306" t="s">
        <v>50</v>
      </c>
      <c r="B79" s="104" t="s">
        <v>813</v>
      </c>
      <c r="C79" s="104" t="s">
        <v>316</v>
      </c>
      <c r="D79" s="105" t="s">
        <v>279</v>
      </c>
      <c r="E79" s="106" t="s">
        <v>607</v>
      </c>
      <c r="F79" s="105" t="s">
        <v>124</v>
      </c>
      <c r="G79" s="106" t="s">
        <v>301</v>
      </c>
      <c r="H79" s="107" t="s">
        <v>300</v>
      </c>
      <c r="I79" s="105" t="s">
        <v>128</v>
      </c>
      <c r="J79" s="309" t="s">
        <v>299</v>
      </c>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row>
    <row r="80" spans="1:294" ht="105" x14ac:dyDescent="0.25">
      <c r="A80" s="171" t="s">
        <v>50</v>
      </c>
      <c r="B80" s="101" t="s">
        <v>813</v>
      </c>
      <c r="C80" s="101" t="s">
        <v>316</v>
      </c>
      <c r="D80" s="102" t="s">
        <v>298</v>
      </c>
      <c r="E80" s="100" t="s">
        <v>608</v>
      </c>
      <c r="F80" s="102" t="s">
        <v>124</v>
      </c>
      <c r="G80" s="100" t="s">
        <v>297</v>
      </c>
      <c r="H80" s="103" t="s">
        <v>296</v>
      </c>
      <c r="I80" s="102" t="s">
        <v>128</v>
      </c>
      <c r="J80" s="310" t="s">
        <v>295</v>
      </c>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row>
    <row r="81" spans="1:294" ht="135" x14ac:dyDescent="0.25">
      <c r="A81" s="306" t="s">
        <v>50</v>
      </c>
      <c r="B81" s="104" t="s">
        <v>138</v>
      </c>
      <c r="C81" s="104" t="s">
        <v>316</v>
      </c>
      <c r="D81" s="105" t="s">
        <v>294</v>
      </c>
      <c r="E81" s="106" t="s">
        <v>609</v>
      </c>
      <c r="F81" s="105" t="s">
        <v>124</v>
      </c>
      <c r="G81" s="106" t="s">
        <v>293</v>
      </c>
      <c r="H81" s="107" t="s">
        <v>292</v>
      </c>
      <c r="I81" s="105" t="s">
        <v>128</v>
      </c>
      <c r="J81" s="309" t="s">
        <v>291</v>
      </c>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row>
    <row r="82" spans="1:294" ht="105" x14ac:dyDescent="0.25">
      <c r="A82" s="171" t="s">
        <v>50</v>
      </c>
      <c r="B82" s="101" t="s">
        <v>814</v>
      </c>
      <c r="C82" s="101" t="s">
        <v>316</v>
      </c>
      <c r="D82" s="102" t="s">
        <v>290</v>
      </c>
      <c r="E82" s="100" t="s">
        <v>610</v>
      </c>
      <c r="F82" s="102" t="s">
        <v>124</v>
      </c>
      <c r="G82" s="100" t="s">
        <v>289</v>
      </c>
      <c r="H82" s="103"/>
      <c r="I82" s="102" t="s">
        <v>128</v>
      </c>
      <c r="J82" s="310" t="s">
        <v>288</v>
      </c>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row>
    <row r="83" spans="1:294" ht="150" x14ac:dyDescent="0.25">
      <c r="A83" s="306" t="s">
        <v>50</v>
      </c>
      <c r="B83" s="104" t="s">
        <v>814</v>
      </c>
      <c r="C83" s="104" t="s">
        <v>316</v>
      </c>
      <c r="D83" s="105" t="s">
        <v>279</v>
      </c>
      <c r="E83" s="106" t="s">
        <v>611</v>
      </c>
      <c r="F83" s="105" t="s">
        <v>124</v>
      </c>
      <c r="G83" s="106" t="s">
        <v>287</v>
      </c>
      <c r="H83" s="107" t="s">
        <v>286</v>
      </c>
      <c r="I83" s="105" t="s">
        <v>121</v>
      </c>
      <c r="J83" s="309" t="s">
        <v>285</v>
      </c>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row>
    <row r="84" spans="1:294" ht="165" x14ac:dyDescent="0.25">
      <c r="A84" s="171" t="s">
        <v>50</v>
      </c>
      <c r="B84" s="101" t="s">
        <v>814</v>
      </c>
      <c r="C84" s="101" t="s">
        <v>316</v>
      </c>
      <c r="D84" s="102" t="s">
        <v>284</v>
      </c>
      <c r="E84" s="100" t="s">
        <v>612</v>
      </c>
      <c r="F84" s="102" t="s">
        <v>124</v>
      </c>
      <c r="G84" s="100" t="s">
        <v>283</v>
      </c>
      <c r="H84" s="103" t="s">
        <v>282</v>
      </c>
      <c r="I84" s="102" t="s">
        <v>121</v>
      </c>
      <c r="J84" s="310" t="s">
        <v>281</v>
      </c>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c r="HX84" s="53"/>
      <c r="HY84" s="53"/>
      <c r="HZ84" s="53"/>
      <c r="IA84" s="53"/>
      <c r="IB84" s="53"/>
      <c r="IC84" s="53"/>
      <c r="ID84" s="53"/>
      <c r="IE84" s="53"/>
      <c r="IF84" s="53"/>
      <c r="IG84" s="53"/>
      <c r="IH84" s="53"/>
      <c r="II84" s="53"/>
      <c r="IJ84" s="53"/>
      <c r="IK84" s="53"/>
      <c r="IL84" s="53"/>
      <c r="IM84" s="53"/>
      <c r="IN84" s="53"/>
      <c r="IO84" s="53"/>
      <c r="IP84" s="53"/>
      <c r="IQ84" s="53"/>
      <c r="IR84" s="53"/>
      <c r="IS84" s="53"/>
      <c r="IT84" s="53"/>
      <c r="IU84" s="53"/>
      <c r="IV84" s="53"/>
      <c r="IW84" s="53"/>
      <c r="IX84" s="53"/>
      <c r="IY84" s="53"/>
      <c r="IZ84" s="53"/>
      <c r="JA84" s="53"/>
      <c r="JB84" s="53"/>
      <c r="JC84" s="53"/>
      <c r="JD84" s="53"/>
      <c r="JE84" s="53"/>
      <c r="JF84" s="53"/>
      <c r="JG84" s="53"/>
      <c r="JH84" s="53"/>
      <c r="JI84" s="53"/>
      <c r="JJ84" s="53"/>
      <c r="JK84" s="53"/>
      <c r="JL84" s="53"/>
      <c r="JM84" s="53"/>
      <c r="JN84" s="53"/>
      <c r="JO84" s="53"/>
      <c r="JP84" s="53"/>
      <c r="JQ84" s="53"/>
      <c r="JR84" s="53"/>
      <c r="JS84" s="53"/>
      <c r="JT84" s="53"/>
      <c r="JU84" s="53"/>
      <c r="JV84" s="53"/>
      <c r="JW84" s="53"/>
      <c r="JX84" s="53"/>
      <c r="JY84" s="53"/>
      <c r="JZ84" s="53"/>
      <c r="KA84" s="53"/>
      <c r="KB84" s="53"/>
      <c r="KC84" s="53"/>
      <c r="KD84" s="53"/>
      <c r="KE84" s="53"/>
      <c r="KF84" s="53"/>
      <c r="KG84" s="53"/>
      <c r="KH84" s="53"/>
    </row>
    <row r="85" spans="1:294" ht="90" x14ac:dyDescent="0.25">
      <c r="A85" s="306" t="s">
        <v>50</v>
      </c>
      <c r="B85" s="104" t="s">
        <v>814</v>
      </c>
      <c r="C85" s="104" t="s">
        <v>316</v>
      </c>
      <c r="D85" s="105" t="s">
        <v>279</v>
      </c>
      <c r="E85" s="106" t="s">
        <v>613</v>
      </c>
      <c r="F85" s="105" t="s">
        <v>124</v>
      </c>
      <c r="G85" s="106" t="s">
        <v>278</v>
      </c>
      <c r="H85" s="107"/>
      <c r="I85" s="105" t="s">
        <v>121</v>
      </c>
      <c r="J85" s="309" t="s">
        <v>277</v>
      </c>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c r="HX85" s="53"/>
      <c r="HY85" s="53"/>
      <c r="HZ85" s="53"/>
      <c r="IA85" s="53"/>
      <c r="IB85" s="53"/>
      <c r="IC85" s="53"/>
      <c r="ID85" s="53"/>
      <c r="IE85" s="53"/>
      <c r="IF85" s="53"/>
      <c r="IG85" s="53"/>
      <c r="IH85" s="53"/>
      <c r="II85" s="53"/>
      <c r="IJ85" s="53"/>
      <c r="IK85" s="53"/>
      <c r="IL85" s="53"/>
      <c r="IM85" s="53"/>
      <c r="IN85" s="53"/>
      <c r="IO85" s="53"/>
      <c r="IP85" s="53"/>
      <c r="IQ85" s="53"/>
      <c r="IR85" s="53"/>
      <c r="IS85" s="53"/>
      <c r="IT85" s="53"/>
      <c r="IU85" s="53"/>
      <c r="IV85" s="53"/>
      <c r="IW85" s="53"/>
      <c r="IX85" s="53"/>
      <c r="IY85" s="53"/>
      <c r="IZ85" s="53"/>
      <c r="JA85" s="53"/>
      <c r="JB85" s="53"/>
      <c r="JC85" s="53"/>
      <c r="JD85" s="53"/>
      <c r="JE85" s="53"/>
      <c r="JF85" s="53"/>
      <c r="JG85" s="53"/>
      <c r="JH85" s="53"/>
      <c r="JI85" s="53"/>
      <c r="JJ85" s="53"/>
      <c r="JK85" s="53"/>
      <c r="JL85" s="53"/>
      <c r="JM85" s="53"/>
      <c r="JN85" s="53"/>
      <c r="JO85" s="53"/>
      <c r="JP85" s="53"/>
      <c r="JQ85" s="53"/>
      <c r="JR85" s="53"/>
      <c r="JS85" s="53"/>
      <c r="JT85" s="53"/>
      <c r="JU85" s="53"/>
      <c r="JV85" s="53"/>
      <c r="JW85" s="53"/>
      <c r="JX85" s="53"/>
      <c r="JY85" s="53"/>
      <c r="JZ85" s="53"/>
      <c r="KA85" s="53"/>
      <c r="KB85" s="53"/>
      <c r="KC85" s="53"/>
      <c r="KD85" s="53"/>
      <c r="KE85" s="53"/>
      <c r="KF85" s="53"/>
      <c r="KG85" s="53"/>
      <c r="KH85" s="53"/>
    </row>
    <row r="86" spans="1:294" ht="75" x14ac:dyDescent="0.25">
      <c r="A86" s="171" t="s">
        <v>50</v>
      </c>
      <c r="B86" s="101" t="s">
        <v>811</v>
      </c>
      <c r="C86" s="101" t="s">
        <v>725</v>
      </c>
      <c r="D86" s="102" t="s">
        <v>276</v>
      </c>
      <c r="E86" s="100" t="s">
        <v>614</v>
      </c>
      <c r="F86" s="102" t="s">
        <v>124</v>
      </c>
      <c r="G86" s="100" t="s">
        <v>275</v>
      </c>
      <c r="H86" s="103"/>
      <c r="I86" s="102" t="s">
        <v>128</v>
      </c>
      <c r="J86" s="310" t="s">
        <v>274</v>
      </c>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c r="HX86" s="53"/>
      <c r="HY86" s="53"/>
      <c r="HZ86" s="53"/>
      <c r="IA86" s="53"/>
      <c r="IB86" s="53"/>
      <c r="IC86" s="53"/>
      <c r="ID86" s="53"/>
      <c r="IE86" s="53"/>
      <c r="IF86" s="53"/>
      <c r="IG86" s="53"/>
      <c r="IH86" s="53"/>
      <c r="II86" s="53"/>
      <c r="IJ86" s="53"/>
      <c r="IK86" s="53"/>
      <c r="IL86" s="53"/>
      <c r="IM86" s="53"/>
      <c r="IN86" s="53"/>
      <c r="IO86" s="53"/>
      <c r="IP86" s="53"/>
      <c r="IQ86" s="53"/>
      <c r="IR86" s="53"/>
      <c r="IS86" s="53"/>
      <c r="IT86" s="53"/>
      <c r="IU86" s="53"/>
      <c r="IV86" s="53"/>
      <c r="IW86" s="53"/>
      <c r="IX86" s="53"/>
      <c r="IY86" s="53"/>
      <c r="IZ86" s="53"/>
      <c r="JA86" s="53"/>
      <c r="JB86" s="53"/>
      <c r="JC86" s="53"/>
      <c r="JD86" s="53"/>
      <c r="JE86" s="53"/>
      <c r="JF86" s="53"/>
      <c r="JG86" s="53"/>
      <c r="JH86" s="53"/>
      <c r="JI86" s="53"/>
      <c r="JJ86" s="53"/>
      <c r="JK86" s="53"/>
      <c r="JL86" s="53"/>
      <c r="JM86" s="53"/>
      <c r="JN86" s="53"/>
      <c r="JO86" s="53"/>
      <c r="JP86" s="53"/>
      <c r="JQ86" s="53"/>
      <c r="JR86" s="53"/>
      <c r="JS86" s="53"/>
      <c r="JT86" s="53"/>
      <c r="JU86" s="53"/>
      <c r="JV86" s="53"/>
      <c r="JW86" s="53"/>
      <c r="JX86" s="53"/>
      <c r="JY86" s="53"/>
      <c r="JZ86" s="53"/>
      <c r="KA86" s="53"/>
      <c r="KB86" s="53"/>
      <c r="KC86" s="53"/>
      <c r="KD86" s="53"/>
      <c r="KE86" s="53"/>
      <c r="KF86" s="53"/>
      <c r="KG86" s="53"/>
      <c r="KH86" s="53"/>
    </row>
    <row r="87" spans="1:294" ht="90" x14ac:dyDescent="0.25">
      <c r="A87" s="306" t="s">
        <v>50</v>
      </c>
      <c r="B87" s="104" t="s">
        <v>813</v>
      </c>
      <c r="C87" s="104" t="s">
        <v>271</v>
      </c>
      <c r="D87" s="105" t="s">
        <v>270</v>
      </c>
      <c r="E87" s="106" t="s">
        <v>615</v>
      </c>
      <c r="F87" s="105" t="s">
        <v>124</v>
      </c>
      <c r="G87" s="106" t="s">
        <v>269</v>
      </c>
      <c r="H87" s="107" t="s">
        <v>268</v>
      </c>
      <c r="I87" s="105" t="s">
        <v>273</v>
      </c>
      <c r="J87" s="309" t="s">
        <v>272</v>
      </c>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c r="HX87" s="53"/>
      <c r="HY87" s="53"/>
      <c r="HZ87" s="53"/>
      <c r="IA87" s="53"/>
      <c r="IB87" s="53"/>
      <c r="IC87" s="53"/>
      <c r="ID87" s="53"/>
      <c r="IE87" s="53"/>
      <c r="IF87" s="53"/>
      <c r="IG87" s="53"/>
      <c r="IH87" s="53"/>
      <c r="II87" s="53"/>
      <c r="IJ87" s="53"/>
      <c r="IK87" s="53"/>
      <c r="IL87" s="53"/>
      <c r="IM87" s="53"/>
      <c r="IN87" s="53"/>
      <c r="IO87" s="53"/>
      <c r="IP87" s="53"/>
      <c r="IQ87" s="53"/>
      <c r="IR87" s="53"/>
      <c r="IS87" s="53"/>
      <c r="IT87" s="53"/>
      <c r="IU87" s="53"/>
      <c r="IV87" s="53"/>
      <c r="IW87" s="53"/>
      <c r="IX87" s="53"/>
      <c r="IY87" s="53"/>
      <c r="IZ87" s="53"/>
      <c r="JA87" s="53"/>
      <c r="JB87" s="53"/>
      <c r="JC87" s="53"/>
      <c r="JD87" s="53"/>
      <c r="JE87" s="53"/>
      <c r="JF87" s="53"/>
      <c r="JG87" s="53"/>
      <c r="JH87" s="53"/>
      <c r="JI87" s="53"/>
      <c r="JJ87" s="53"/>
      <c r="JK87" s="53"/>
      <c r="JL87" s="53"/>
      <c r="JM87" s="53"/>
      <c r="JN87" s="53"/>
      <c r="JO87" s="53"/>
      <c r="JP87" s="53"/>
      <c r="JQ87" s="53"/>
      <c r="JR87" s="53"/>
      <c r="JS87" s="53"/>
      <c r="JT87" s="53"/>
      <c r="JU87" s="53"/>
      <c r="JV87" s="53"/>
      <c r="JW87" s="53"/>
      <c r="JX87" s="53"/>
      <c r="JY87" s="53"/>
      <c r="JZ87" s="53"/>
      <c r="KA87" s="53"/>
      <c r="KB87" s="53"/>
      <c r="KC87" s="53"/>
      <c r="KD87" s="53"/>
      <c r="KE87" s="53"/>
      <c r="KF87" s="53"/>
      <c r="KG87" s="53"/>
      <c r="KH87" s="53"/>
    </row>
    <row r="88" spans="1:294" ht="75" x14ac:dyDescent="0.25">
      <c r="A88" s="171" t="s">
        <v>50</v>
      </c>
      <c r="B88" s="101" t="s">
        <v>138</v>
      </c>
      <c r="C88" s="101" t="s">
        <v>271</v>
      </c>
      <c r="D88" s="102" t="s">
        <v>270</v>
      </c>
      <c r="E88" s="100" t="s">
        <v>616</v>
      </c>
      <c r="F88" s="102" t="s">
        <v>124</v>
      </c>
      <c r="G88" s="100" t="s">
        <v>269</v>
      </c>
      <c r="H88" s="103" t="s">
        <v>268</v>
      </c>
      <c r="I88" s="102" t="s">
        <v>267</v>
      </c>
      <c r="J88" s="310" t="s">
        <v>266</v>
      </c>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row>
    <row r="89" spans="1:294" ht="105" x14ac:dyDescent="0.25">
      <c r="A89" s="306" t="s">
        <v>50</v>
      </c>
      <c r="B89" s="104" t="s">
        <v>813</v>
      </c>
      <c r="C89" s="104" t="s">
        <v>525</v>
      </c>
      <c r="D89" s="105" t="s">
        <v>255</v>
      </c>
      <c r="E89" s="106" t="s">
        <v>617</v>
      </c>
      <c r="F89" s="105" t="s">
        <v>124</v>
      </c>
      <c r="G89" s="106" t="s">
        <v>265</v>
      </c>
      <c r="H89" s="107" t="s">
        <v>264</v>
      </c>
      <c r="I89" s="105" t="s">
        <v>128</v>
      </c>
      <c r="J89" s="309" t="s">
        <v>263</v>
      </c>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row>
    <row r="90" spans="1:294" ht="105" x14ac:dyDescent="0.25">
      <c r="A90" s="171" t="s">
        <v>50</v>
      </c>
      <c r="B90" s="101" t="s">
        <v>813</v>
      </c>
      <c r="C90" s="101" t="s">
        <v>525</v>
      </c>
      <c r="D90" s="102" t="s">
        <v>259</v>
      </c>
      <c r="E90" s="100" t="s">
        <v>618</v>
      </c>
      <c r="F90" s="102" t="s">
        <v>124</v>
      </c>
      <c r="G90" s="100" t="s">
        <v>262</v>
      </c>
      <c r="H90" s="103" t="s">
        <v>261</v>
      </c>
      <c r="I90" s="102" t="s">
        <v>128</v>
      </c>
      <c r="J90" s="310" t="s">
        <v>260</v>
      </c>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row>
    <row r="91" spans="1:294" ht="120" x14ac:dyDescent="0.25">
      <c r="A91" s="306" t="s">
        <v>50</v>
      </c>
      <c r="B91" s="104" t="s">
        <v>813</v>
      </c>
      <c r="C91" s="104" t="s">
        <v>525</v>
      </c>
      <c r="D91" s="105" t="s">
        <v>259</v>
      </c>
      <c r="E91" s="106" t="s">
        <v>619</v>
      </c>
      <c r="F91" s="105" t="s">
        <v>124</v>
      </c>
      <c r="G91" s="106" t="s">
        <v>258</v>
      </c>
      <c r="H91" s="107" t="s">
        <v>257</v>
      </c>
      <c r="I91" s="105" t="s">
        <v>128</v>
      </c>
      <c r="J91" s="309" t="s">
        <v>256</v>
      </c>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row>
    <row r="92" spans="1:294" ht="150" x14ac:dyDescent="0.25">
      <c r="A92" s="171" t="s">
        <v>50</v>
      </c>
      <c r="B92" s="101" t="s">
        <v>138</v>
      </c>
      <c r="C92" s="101" t="s">
        <v>525</v>
      </c>
      <c r="D92" s="102" t="s">
        <v>255</v>
      </c>
      <c r="E92" s="100" t="s">
        <v>620</v>
      </c>
      <c r="F92" s="102" t="s">
        <v>124</v>
      </c>
      <c r="G92" s="100" t="s">
        <v>254</v>
      </c>
      <c r="H92" s="103" t="s">
        <v>253</v>
      </c>
      <c r="I92" s="102" t="s">
        <v>128</v>
      </c>
      <c r="J92" s="310" t="s">
        <v>252</v>
      </c>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row>
    <row r="93" spans="1:294" ht="105" x14ac:dyDescent="0.25">
      <c r="A93" s="307" t="s">
        <v>45</v>
      </c>
      <c r="B93" s="104" t="s">
        <v>811</v>
      </c>
      <c r="C93" s="104" t="s">
        <v>4</v>
      </c>
      <c r="D93" s="105" t="s">
        <v>196</v>
      </c>
      <c r="E93" s="106" t="s">
        <v>621</v>
      </c>
      <c r="F93" s="104" t="s">
        <v>124</v>
      </c>
      <c r="G93" s="104" t="s">
        <v>251</v>
      </c>
      <c r="H93" s="107"/>
      <c r="I93" s="105" t="s">
        <v>238</v>
      </c>
      <c r="J93" s="309" t="s">
        <v>250</v>
      </c>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row>
    <row r="94" spans="1:294" ht="90" x14ac:dyDescent="0.25">
      <c r="A94" s="171" t="s">
        <v>45</v>
      </c>
      <c r="B94" s="101" t="s">
        <v>811</v>
      </c>
      <c r="C94" s="102" t="s">
        <v>4</v>
      </c>
      <c r="D94" s="100" t="s">
        <v>196</v>
      </c>
      <c r="E94" s="102" t="s">
        <v>622</v>
      </c>
      <c r="F94" s="102" t="s">
        <v>124</v>
      </c>
      <c r="G94" s="100" t="s">
        <v>249</v>
      </c>
      <c r="H94" s="103"/>
      <c r="I94" s="102" t="s">
        <v>209</v>
      </c>
      <c r="J94" s="310" t="s">
        <v>248</v>
      </c>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row>
    <row r="95" spans="1:294" ht="90" x14ac:dyDescent="0.25">
      <c r="A95" s="307" t="s">
        <v>45</v>
      </c>
      <c r="B95" s="104" t="s">
        <v>811</v>
      </c>
      <c r="C95" s="104" t="s">
        <v>4</v>
      </c>
      <c r="D95" s="105" t="s">
        <v>196</v>
      </c>
      <c r="E95" s="106" t="s">
        <v>623</v>
      </c>
      <c r="F95" s="105" t="s">
        <v>124</v>
      </c>
      <c r="G95" s="106" t="s">
        <v>247</v>
      </c>
      <c r="H95" s="107"/>
      <c r="I95" s="105" t="s">
        <v>246</v>
      </c>
      <c r="J95" s="309" t="s">
        <v>245</v>
      </c>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row>
    <row r="96" spans="1:294" ht="90" x14ac:dyDescent="0.25">
      <c r="A96" s="171" t="s">
        <v>45</v>
      </c>
      <c r="B96" s="101" t="s">
        <v>812</v>
      </c>
      <c r="C96" s="101" t="s">
        <v>4</v>
      </c>
      <c r="D96" s="102" t="s">
        <v>196</v>
      </c>
      <c r="E96" s="100" t="s">
        <v>624</v>
      </c>
      <c r="F96" s="102" t="s">
        <v>124</v>
      </c>
      <c r="G96" s="100" t="s">
        <v>244</v>
      </c>
      <c r="H96" s="103"/>
      <c r="I96" s="102" t="s">
        <v>243</v>
      </c>
      <c r="J96" s="310" t="s">
        <v>242</v>
      </c>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row>
    <row r="97" spans="1:294" ht="105" x14ac:dyDescent="0.25">
      <c r="A97" s="307" t="s">
        <v>45</v>
      </c>
      <c r="B97" s="104" t="s">
        <v>812</v>
      </c>
      <c r="C97" s="104" t="s">
        <v>4</v>
      </c>
      <c r="D97" s="105" t="s">
        <v>196</v>
      </c>
      <c r="E97" s="106" t="s">
        <v>625</v>
      </c>
      <c r="F97" s="105" t="s">
        <v>124</v>
      </c>
      <c r="G97" s="106" t="s">
        <v>241</v>
      </c>
      <c r="H97" s="107"/>
      <c r="I97" s="105" t="s">
        <v>233</v>
      </c>
      <c r="J97" s="309" t="s">
        <v>240</v>
      </c>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row>
    <row r="98" spans="1:294" ht="105" x14ac:dyDescent="0.25">
      <c r="A98" s="171" t="s">
        <v>45</v>
      </c>
      <c r="B98" s="101" t="s">
        <v>812</v>
      </c>
      <c r="C98" s="101" t="s">
        <v>4</v>
      </c>
      <c r="D98" s="102" t="s">
        <v>196</v>
      </c>
      <c r="E98" s="100" t="s">
        <v>626</v>
      </c>
      <c r="F98" s="102" t="s">
        <v>124</v>
      </c>
      <c r="G98" s="100" t="s">
        <v>239</v>
      </c>
      <c r="H98" s="103"/>
      <c r="I98" s="102" t="s">
        <v>238</v>
      </c>
      <c r="J98" s="310" t="s">
        <v>237</v>
      </c>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row>
    <row r="99" spans="1:294" ht="90" x14ac:dyDescent="0.25">
      <c r="A99" s="307" t="s">
        <v>45</v>
      </c>
      <c r="B99" s="104" t="s">
        <v>812</v>
      </c>
      <c r="C99" s="104" t="s">
        <v>4</v>
      </c>
      <c r="D99" s="105" t="s">
        <v>196</v>
      </c>
      <c r="E99" s="106" t="s">
        <v>627</v>
      </c>
      <c r="F99" s="105" t="s">
        <v>124</v>
      </c>
      <c r="G99" s="106" t="s">
        <v>236</v>
      </c>
      <c r="H99" s="107"/>
      <c r="I99" s="105" t="s">
        <v>121</v>
      </c>
      <c r="J99" s="309" t="s">
        <v>235</v>
      </c>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row>
    <row r="100" spans="1:294" ht="105" x14ac:dyDescent="0.25">
      <c r="A100" s="171" t="s">
        <v>45</v>
      </c>
      <c r="B100" s="101" t="s">
        <v>812</v>
      </c>
      <c r="C100" s="101" t="s">
        <v>4</v>
      </c>
      <c r="D100" s="102" t="s">
        <v>196</v>
      </c>
      <c r="E100" s="100" t="s">
        <v>628</v>
      </c>
      <c r="F100" s="102" t="s">
        <v>124</v>
      </c>
      <c r="G100" s="100" t="s">
        <v>234</v>
      </c>
      <c r="H100" s="103"/>
      <c r="I100" s="102" t="s">
        <v>233</v>
      </c>
      <c r="J100" s="310" t="s">
        <v>232</v>
      </c>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row>
    <row r="101" spans="1:294" ht="105" x14ac:dyDescent="0.25">
      <c r="A101" s="307" t="s">
        <v>45</v>
      </c>
      <c r="B101" s="104" t="s">
        <v>812</v>
      </c>
      <c r="C101" s="104" t="s">
        <v>4</v>
      </c>
      <c r="D101" s="105" t="s">
        <v>196</v>
      </c>
      <c r="E101" s="106" t="s">
        <v>629</v>
      </c>
      <c r="F101" s="105" t="s">
        <v>124</v>
      </c>
      <c r="G101" s="106" t="s">
        <v>231</v>
      </c>
      <c r="H101" s="107"/>
      <c r="I101" s="105" t="s">
        <v>230</v>
      </c>
      <c r="J101" s="309" t="s">
        <v>229</v>
      </c>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row>
    <row r="102" spans="1:294" ht="120" x14ac:dyDescent="0.25">
      <c r="A102" s="171" t="s">
        <v>45</v>
      </c>
      <c r="B102" s="101" t="s">
        <v>812</v>
      </c>
      <c r="C102" s="101" t="s">
        <v>4</v>
      </c>
      <c r="D102" s="102" t="s">
        <v>196</v>
      </c>
      <c r="E102" s="100" t="s">
        <v>630</v>
      </c>
      <c r="F102" s="102" t="s">
        <v>124</v>
      </c>
      <c r="G102" s="100" t="s">
        <v>228</v>
      </c>
      <c r="H102" s="103"/>
      <c r="I102" s="102" t="s">
        <v>227</v>
      </c>
      <c r="J102" s="310" t="s">
        <v>226</v>
      </c>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row>
    <row r="103" spans="1:294" ht="90" x14ac:dyDescent="0.25">
      <c r="A103" s="307" t="s">
        <v>45</v>
      </c>
      <c r="B103" s="104" t="s">
        <v>813</v>
      </c>
      <c r="C103" s="104" t="s">
        <v>4</v>
      </c>
      <c r="D103" s="105" t="s">
        <v>196</v>
      </c>
      <c r="E103" s="106" t="s">
        <v>631</v>
      </c>
      <c r="F103" s="105" t="s">
        <v>124</v>
      </c>
      <c r="G103" s="106" t="s">
        <v>225</v>
      </c>
      <c r="H103" s="107"/>
      <c r="I103" s="105" t="s">
        <v>224</v>
      </c>
      <c r="J103" s="309" t="s">
        <v>223</v>
      </c>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row>
    <row r="104" spans="1:294" ht="90" x14ac:dyDescent="0.25">
      <c r="A104" s="171" t="s">
        <v>45</v>
      </c>
      <c r="B104" s="101" t="s">
        <v>813</v>
      </c>
      <c r="C104" s="101" t="s">
        <v>4</v>
      </c>
      <c r="D104" s="102" t="s">
        <v>196</v>
      </c>
      <c r="E104" s="100" t="s">
        <v>632</v>
      </c>
      <c r="F104" s="102" t="s">
        <v>124</v>
      </c>
      <c r="G104" s="100" t="s">
        <v>222</v>
      </c>
      <c r="H104" s="103"/>
      <c r="I104" s="102" t="s">
        <v>221</v>
      </c>
      <c r="J104" s="310" t="s">
        <v>220</v>
      </c>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row>
    <row r="105" spans="1:294" ht="90" x14ac:dyDescent="0.25">
      <c r="A105" s="307" t="s">
        <v>45</v>
      </c>
      <c r="B105" s="104" t="s">
        <v>813</v>
      </c>
      <c r="C105" s="104" t="s">
        <v>4</v>
      </c>
      <c r="D105" s="105" t="s">
        <v>196</v>
      </c>
      <c r="E105" s="106" t="s">
        <v>633</v>
      </c>
      <c r="F105" s="105" t="s">
        <v>124</v>
      </c>
      <c r="G105" s="106" t="s">
        <v>219</v>
      </c>
      <c r="H105" s="107"/>
      <c r="I105" s="105" t="s">
        <v>218</v>
      </c>
      <c r="J105" s="309" t="s">
        <v>217</v>
      </c>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row>
    <row r="106" spans="1:294" ht="75" x14ac:dyDescent="0.25">
      <c r="A106" s="171" t="s">
        <v>45</v>
      </c>
      <c r="B106" s="101" t="s">
        <v>813</v>
      </c>
      <c r="C106" s="101" t="s">
        <v>4</v>
      </c>
      <c r="D106" s="102" t="s">
        <v>196</v>
      </c>
      <c r="E106" s="100" t="s">
        <v>634</v>
      </c>
      <c r="F106" s="102" t="s">
        <v>124</v>
      </c>
      <c r="G106" s="100" t="s">
        <v>216</v>
      </c>
      <c r="H106" s="103"/>
      <c r="I106" s="102" t="s">
        <v>215</v>
      </c>
      <c r="J106" s="310" t="s">
        <v>214</v>
      </c>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row>
    <row r="107" spans="1:294" ht="90" x14ac:dyDescent="0.25">
      <c r="A107" s="307" t="s">
        <v>45</v>
      </c>
      <c r="B107" s="104" t="s">
        <v>813</v>
      </c>
      <c r="C107" s="104" t="s">
        <v>4</v>
      </c>
      <c r="D107" s="105" t="s">
        <v>196</v>
      </c>
      <c r="E107" s="106" t="s">
        <v>635</v>
      </c>
      <c r="F107" s="105" t="s">
        <v>124</v>
      </c>
      <c r="G107" s="106" t="s">
        <v>213</v>
      </c>
      <c r="H107" s="107"/>
      <c r="I107" s="105" t="s">
        <v>212</v>
      </c>
      <c r="J107" s="309" t="s">
        <v>211</v>
      </c>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row>
    <row r="108" spans="1:294" ht="90" x14ac:dyDescent="0.25">
      <c r="A108" s="171" t="s">
        <v>45</v>
      </c>
      <c r="B108" s="101" t="s">
        <v>813</v>
      </c>
      <c r="C108" s="101" t="s">
        <v>4</v>
      </c>
      <c r="D108" s="102" t="s">
        <v>196</v>
      </c>
      <c r="E108" s="100" t="s">
        <v>636</v>
      </c>
      <c r="F108" s="102" t="s">
        <v>124</v>
      </c>
      <c r="G108" s="100" t="s">
        <v>210</v>
      </c>
      <c r="H108" s="103"/>
      <c r="I108" s="102" t="s">
        <v>209</v>
      </c>
      <c r="J108" s="310" t="s">
        <v>208</v>
      </c>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row>
    <row r="109" spans="1:294" ht="90" x14ac:dyDescent="0.25">
      <c r="A109" s="307" t="s">
        <v>45</v>
      </c>
      <c r="B109" s="104" t="s">
        <v>138</v>
      </c>
      <c r="C109" s="104" t="s">
        <v>4</v>
      </c>
      <c r="D109" s="105" t="s">
        <v>196</v>
      </c>
      <c r="E109" s="106" t="s">
        <v>637</v>
      </c>
      <c r="F109" s="105" t="s">
        <v>124</v>
      </c>
      <c r="G109" s="106" t="s">
        <v>207</v>
      </c>
      <c r="H109" s="107"/>
      <c r="I109" s="105" t="s">
        <v>206</v>
      </c>
      <c r="J109" s="309" t="s">
        <v>205</v>
      </c>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c r="HX109" s="53"/>
      <c r="HY109" s="53"/>
      <c r="HZ109" s="53"/>
      <c r="IA109" s="53"/>
      <c r="IB109" s="53"/>
      <c r="IC109" s="53"/>
      <c r="ID109" s="53"/>
      <c r="IE109" s="53"/>
      <c r="IF109" s="53"/>
      <c r="IG109" s="53"/>
      <c r="IH109" s="53"/>
      <c r="II109" s="53"/>
      <c r="IJ109" s="53"/>
      <c r="IK109" s="53"/>
      <c r="IL109" s="53"/>
      <c r="IM109" s="53"/>
      <c r="IN109" s="53"/>
      <c r="IO109" s="53"/>
      <c r="IP109" s="53"/>
      <c r="IQ109" s="53"/>
      <c r="IR109" s="53"/>
      <c r="IS109" s="53"/>
      <c r="IT109" s="53"/>
      <c r="IU109" s="53"/>
      <c r="IV109" s="53"/>
      <c r="IW109" s="53"/>
      <c r="IX109" s="53"/>
      <c r="IY109" s="53"/>
      <c r="IZ109" s="53"/>
      <c r="JA109" s="53"/>
      <c r="JB109" s="53"/>
      <c r="JC109" s="53"/>
      <c r="JD109" s="53"/>
      <c r="JE109" s="53"/>
      <c r="JF109" s="53"/>
      <c r="JG109" s="53"/>
      <c r="JH109" s="53"/>
      <c r="JI109" s="53"/>
      <c r="JJ109" s="53"/>
      <c r="JK109" s="53"/>
      <c r="JL109" s="53"/>
      <c r="JM109" s="53"/>
      <c r="JN109" s="53"/>
      <c r="JO109" s="53"/>
      <c r="JP109" s="53"/>
      <c r="JQ109" s="53"/>
      <c r="JR109" s="53"/>
      <c r="JS109" s="53"/>
      <c r="JT109" s="53"/>
      <c r="JU109" s="53"/>
      <c r="JV109" s="53"/>
      <c r="JW109" s="53"/>
      <c r="JX109" s="53"/>
      <c r="JY109" s="53"/>
      <c r="JZ109" s="53"/>
      <c r="KA109" s="53"/>
      <c r="KB109" s="53"/>
      <c r="KC109" s="53"/>
      <c r="KD109" s="53"/>
      <c r="KE109" s="53"/>
      <c r="KF109" s="53"/>
      <c r="KG109" s="53"/>
      <c r="KH109" s="53"/>
    </row>
    <row r="110" spans="1:294" ht="120" x14ac:dyDescent="0.25">
      <c r="A110" s="171" t="s">
        <v>45</v>
      </c>
      <c r="B110" s="101" t="s">
        <v>138</v>
      </c>
      <c r="C110" s="101" t="s">
        <v>4</v>
      </c>
      <c r="D110" s="102" t="s">
        <v>196</v>
      </c>
      <c r="E110" s="100" t="s">
        <v>638</v>
      </c>
      <c r="F110" s="102" t="s">
        <v>124</v>
      </c>
      <c r="G110" s="100" t="s">
        <v>204</v>
      </c>
      <c r="H110" s="103"/>
      <c r="I110" s="102" t="s">
        <v>203</v>
      </c>
      <c r="J110" s="310" t="s">
        <v>202</v>
      </c>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c r="HX110" s="53"/>
      <c r="HY110" s="53"/>
      <c r="HZ110" s="53"/>
      <c r="IA110" s="53"/>
      <c r="IB110" s="53"/>
      <c r="IC110" s="53"/>
      <c r="ID110" s="53"/>
      <c r="IE110" s="53"/>
      <c r="IF110" s="53"/>
      <c r="IG110" s="53"/>
      <c r="IH110" s="53"/>
      <c r="II110" s="53"/>
      <c r="IJ110" s="53"/>
      <c r="IK110" s="53"/>
      <c r="IL110" s="53"/>
      <c r="IM110" s="53"/>
      <c r="IN110" s="53"/>
      <c r="IO110" s="53"/>
      <c r="IP110" s="53"/>
      <c r="IQ110" s="53"/>
      <c r="IR110" s="53"/>
      <c r="IS110" s="53"/>
      <c r="IT110" s="53"/>
      <c r="IU110" s="53"/>
      <c r="IV110" s="53"/>
      <c r="IW110" s="53"/>
      <c r="IX110" s="53"/>
      <c r="IY110" s="53"/>
      <c r="IZ110" s="53"/>
      <c r="JA110" s="53"/>
      <c r="JB110" s="53"/>
      <c r="JC110" s="53"/>
      <c r="JD110" s="53"/>
      <c r="JE110" s="53"/>
      <c r="JF110" s="53"/>
      <c r="JG110" s="53"/>
      <c r="JH110" s="53"/>
      <c r="JI110" s="53"/>
      <c r="JJ110" s="53"/>
      <c r="JK110" s="53"/>
      <c r="JL110" s="53"/>
      <c r="JM110" s="53"/>
      <c r="JN110" s="53"/>
      <c r="JO110" s="53"/>
      <c r="JP110" s="53"/>
      <c r="JQ110" s="53"/>
      <c r="JR110" s="53"/>
      <c r="JS110" s="53"/>
      <c r="JT110" s="53"/>
      <c r="JU110" s="53"/>
      <c r="JV110" s="53"/>
      <c r="JW110" s="53"/>
      <c r="JX110" s="53"/>
      <c r="JY110" s="53"/>
      <c r="JZ110" s="53"/>
      <c r="KA110" s="53"/>
      <c r="KB110" s="53"/>
      <c r="KC110" s="53"/>
      <c r="KD110" s="53"/>
      <c r="KE110" s="53"/>
      <c r="KF110" s="53"/>
      <c r="KG110" s="53"/>
      <c r="KH110" s="53"/>
    </row>
    <row r="111" spans="1:294" ht="105" x14ac:dyDescent="0.25">
      <c r="A111" s="307" t="s">
        <v>45</v>
      </c>
      <c r="B111" s="104" t="s">
        <v>138</v>
      </c>
      <c r="C111" s="104" t="s">
        <v>4</v>
      </c>
      <c r="D111" s="105" t="s">
        <v>196</v>
      </c>
      <c r="E111" s="106" t="s">
        <v>639</v>
      </c>
      <c r="F111" s="105" t="s">
        <v>124</v>
      </c>
      <c r="G111" s="106" t="s">
        <v>201</v>
      </c>
      <c r="H111" s="107"/>
      <c r="I111" s="105" t="s">
        <v>200</v>
      </c>
      <c r="J111" s="309" t="s">
        <v>199</v>
      </c>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c r="HX111" s="53"/>
      <c r="HY111" s="53"/>
      <c r="HZ111" s="53"/>
      <c r="IA111" s="53"/>
      <c r="IB111" s="53"/>
      <c r="IC111" s="53"/>
      <c r="ID111" s="53"/>
      <c r="IE111" s="53"/>
      <c r="IF111" s="53"/>
      <c r="IG111" s="53"/>
      <c r="IH111" s="53"/>
      <c r="II111" s="53"/>
      <c r="IJ111" s="53"/>
      <c r="IK111" s="53"/>
      <c r="IL111" s="53"/>
      <c r="IM111" s="53"/>
      <c r="IN111" s="53"/>
      <c r="IO111" s="53"/>
      <c r="IP111" s="53"/>
      <c r="IQ111" s="53"/>
      <c r="IR111" s="53"/>
      <c r="IS111" s="53"/>
      <c r="IT111" s="53"/>
      <c r="IU111" s="53"/>
      <c r="IV111" s="53"/>
      <c r="IW111" s="53"/>
      <c r="IX111" s="53"/>
      <c r="IY111" s="53"/>
      <c r="IZ111" s="53"/>
      <c r="JA111" s="53"/>
      <c r="JB111" s="53"/>
      <c r="JC111" s="53"/>
      <c r="JD111" s="53"/>
      <c r="JE111" s="53"/>
      <c r="JF111" s="53"/>
      <c r="JG111" s="53"/>
      <c r="JH111" s="53"/>
      <c r="JI111" s="53"/>
      <c r="JJ111" s="53"/>
      <c r="JK111" s="53"/>
      <c r="JL111" s="53"/>
      <c r="JM111" s="53"/>
      <c r="JN111" s="53"/>
      <c r="JO111" s="53"/>
      <c r="JP111" s="53"/>
      <c r="JQ111" s="53"/>
      <c r="JR111" s="53"/>
      <c r="JS111" s="53"/>
      <c r="JT111" s="53"/>
      <c r="JU111" s="53"/>
      <c r="JV111" s="53"/>
      <c r="JW111" s="53"/>
      <c r="JX111" s="53"/>
      <c r="JY111" s="53"/>
      <c r="JZ111" s="53"/>
      <c r="KA111" s="53"/>
      <c r="KB111" s="53"/>
      <c r="KC111" s="53"/>
      <c r="KD111" s="53"/>
      <c r="KE111" s="53"/>
      <c r="KF111" s="53"/>
      <c r="KG111" s="53"/>
      <c r="KH111" s="53"/>
    </row>
    <row r="112" spans="1:294" ht="105" x14ac:dyDescent="0.25">
      <c r="A112" s="171" t="s">
        <v>45</v>
      </c>
      <c r="B112" s="101" t="s">
        <v>134</v>
      </c>
      <c r="C112" s="101" t="s">
        <v>4</v>
      </c>
      <c r="D112" s="102" t="s">
        <v>196</v>
      </c>
      <c r="E112" s="100" t="s">
        <v>640</v>
      </c>
      <c r="F112" s="102" t="s">
        <v>124</v>
      </c>
      <c r="G112" s="100" t="s">
        <v>198</v>
      </c>
      <c r="H112" s="103"/>
      <c r="I112" s="102" t="s">
        <v>194</v>
      </c>
      <c r="J112" s="310" t="s">
        <v>197</v>
      </c>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row>
    <row r="113" spans="1:294" ht="75" x14ac:dyDescent="0.25">
      <c r="A113" s="307" t="s">
        <v>45</v>
      </c>
      <c r="B113" s="104" t="s">
        <v>814</v>
      </c>
      <c r="C113" s="104" t="s">
        <v>4</v>
      </c>
      <c r="D113" s="105" t="s">
        <v>196</v>
      </c>
      <c r="E113" s="106" t="s">
        <v>641</v>
      </c>
      <c r="F113" s="105" t="s">
        <v>124</v>
      </c>
      <c r="G113" s="106" t="s">
        <v>195</v>
      </c>
      <c r="H113" s="107"/>
      <c r="I113" s="105" t="s">
        <v>194</v>
      </c>
      <c r="J113" s="309" t="s">
        <v>193</v>
      </c>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row>
    <row r="114" spans="1:294" ht="105" x14ac:dyDescent="0.25">
      <c r="A114" s="171" t="s">
        <v>45</v>
      </c>
      <c r="B114" s="101" t="s">
        <v>813</v>
      </c>
      <c r="C114" s="101" t="s">
        <v>178</v>
      </c>
      <c r="D114" s="102" t="s">
        <v>190</v>
      </c>
      <c r="E114" s="100" t="s">
        <v>642</v>
      </c>
      <c r="F114" s="102" t="s">
        <v>124</v>
      </c>
      <c r="G114" s="100" t="s">
        <v>192</v>
      </c>
      <c r="H114" s="103"/>
      <c r="I114" s="102" t="s">
        <v>182</v>
      </c>
      <c r="J114" s="310" t="s">
        <v>191</v>
      </c>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row>
    <row r="115" spans="1:294" ht="120" x14ac:dyDescent="0.25">
      <c r="A115" s="307" t="s">
        <v>45</v>
      </c>
      <c r="B115" s="104" t="s">
        <v>813</v>
      </c>
      <c r="C115" s="104" t="s">
        <v>178</v>
      </c>
      <c r="D115" s="105" t="s">
        <v>190</v>
      </c>
      <c r="E115" s="106" t="s">
        <v>643</v>
      </c>
      <c r="F115" s="105" t="s">
        <v>124</v>
      </c>
      <c r="G115" s="106" t="s">
        <v>189</v>
      </c>
      <c r="H115" s="107"/>
      <c r="I115" s="105" t="s">
        <v>128</v>
      </c>
      <c r="J115" s="309" t="s">
        <v>188</v>
      </c>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c r="HX115" s="53"/>
      <c r="HY115" s="53"/>
      <c r="HZ115" s="53"/>
      <c r="IA115" s="53"/>
      <c r="IB115" s="53"/>
      <c r="IC115" s="53"/>
      <c r="ID115" s="53"/>
      <c r="IE115" s="53"/>
      <c r="IF115" s="53"/>
      <c r="IG115" s="53"/>
      <c r="IH115" s="53"/>
      <c r="II115" s="53"/>
      <c r="IJ115" s="53"/>
      <c r="IK115" s="53"/>
      <c r="IL115" s="53"/>
      <c r="IM115" s="53"/>
      <c r="IN115" s="53"/>
      <c r="IO115" s="53"/>
      <c r="IP115" s="53"/>
      <c r="IQ115" s="53"/>
      <c r="IR115" s="53"/>
      <c r="IS115" s="53"/>
      <c r="IT115" s="53"/>
      <c r="IU115" s="53"/>
      <c r="IV115" s="53"/>
      <c r="IW115" s="53"/>
      <c r="IX115" s="53"/>
      <c r="IY115" s="53"/>
      <c r="IZ115" s="53"/>
      <c r="JA115" s="53"/>
      <c r="JB115" s="53"/>
      <c r="JC115" s="53"/>
      <c r="JD115" s="53"/>
      <c r="JE115" s="53"/>
      <c r="JF115" s="53"/>
      <c r="JG115" s="53"/>
      <c r="JH115" s="53"/>
      <c r="JI115" s="53"/>
      <c r="JJ115" s="53"/>
      <c r="JK115" s="53"/>
      <c r="JL115" s="53"/>
      <c r="JM115" s="53"/>
      <c r="JN115" s="53"/>
      <c r="JO115" s="53"/>
      <c r="JP115" s="53"/>
      <c r="JQ115" s="53"/>
      <c r="JR115" s="53"/>
      <c r="JS115" s="53"/>
      <c r="JT115" s="53"/>
      <c r="JU115" s="53"/>
      <c r="JV115" s="53"/>
      <c r="JW115" s="53"/>
      <c r="JX115" s="53"/>
      <c r="JY115" s="53"/>
      <c r="JZ115" s="53"/>
      <c r="KA115" s="53"/>
      <c r="KB115" s="53"/>
      <c r="KC115" s="53"/>
      <c r="KD115" s="53"/>
      <c r="KE115" s="53"/>
      <c r="KF115" s="53"/>
      <c r="KG115" s="53"/>
      <c r="KH115" s="53"/>
    </row>
    <row r="116" spans="1:294" ht="105" x14ac:dyDescent="0.25">
      <c r="A116" s="171" t="s">
        <v>45</v>
      </c>
      <c r="B116" s="101" t="s">
        <v>812</v>
      </c>
      <c r="C116" s="101" t="s">
        <v>178</v>
      </c>
      <c r="D116" s="102" t="s">
        <v>187</v>
      </c>
      <c r="E116" s="100" t="s">
        <v>644</v>
      </c>
      <c r="F116" s="102" t="s">
        <v>124</v>
      </c>
      <c r="G116" s="100" t="s">
        <v>186</v>
      </c>
      <c r="H116" s="103"/>
      <c r="I116" s="102" t="s">
        <v>128</v>
      </c>
      <c r="J116" s="310" t="s">
        <v>185</v>
      </c>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c r="HX116" s="53"/>
      <c r="HY116" s="53"/>
      <c r="HZ116" s="53"/>
      <c r="IA116" s="53"/>
      <c r="IB116" s="53"/>
      <c r="IC116" s="53"/>
      <c r="ID116" s="53"/>
      <c r="IE116" s="53"/>
      <c r="IF116" s="53"/>
      <c r="IG116" s="53"/>
      <c r="IH116" s="53"/>
      <c r="II116" s="53"/>
      <c r="IJ116" s="53"/>
      <c r="IK116" s="53"/>
      <c r="IL116" s="53"/>
      <c r="IM116" s="53"/>
      <c r="IN116" s="53"/>
      <c r="IO116" s="53"/>
      <c r="IP116" s="53"/>
      <c r="IQ116" s="53"/>
      <c r="IR116" s="53"/>
      <c r="IS116" s="53"/>
      <c r="IT116" s="53"/>
      <c r="IU116" s="53"/>
      <c r="IV116" s="53"/>
      <c r="IW116" s="53"/>
      <c r="IX116" s="53"/>
      <c r="IY116" s="53"/>
      <c r="IZ116" s="53"/>
      <c r="JA116" s="53"/>
      <c r="JB116" s="53"/>
      <c r="JC116" s="53"/>
      <c r="JD116" s="53"/>
      <c r="JE116" s="53"/>
      <c r="JF116" s="53"/>
      <c r="JG116" s="53"/>
      <c r="JH116" s="53"/>
      <c r="JI116" s="53"/>
      <c r="JJ116" s="53"/>
      <c r="JK116" s="53"/>
      <c r="JL116" s="53"/>
      <c r="JM116" s="53"/>
      <c r="JN116" s="53"/>
      <c r="JO116" s="53"/>
      <c r="JP116" s="53"/>
      <c r="JQ116" s="53"/>
      <c r="JR116" s="53"/>
      <c r="JS116" s="53"/>
      <c r="JT116" s="53"/>
      <c r="JU116" s="53"/>
      <c r="JV116" s="53"/>
      <c r="JW116" s="53"/>
      <c r="JX116" s="53"/>
      <c r="JY116" s="53"/>
      <c r="JZ116" s="53"/>
      <c r="KA116" s="53"/>
      <c r="KB116" s="53"/>
      <c r="KC116" s="53"/>
      <c r="KD116" s="53"/>
      <c r="KE116" s="53"/>
      <c r="KF116" s="53"/>
      <c r="KG116" s="53"/>
      <c r="KH116" s="53"/>
    </row>
    <row r="117" spans="1:294" ht="105" x14ac:dyDescent="0.25">
      <c r="A117" s="307" t="s">
        <v>45</v>
      </c>
      <c r="B117" s="104" t="s">
        <v>812</v>
      </c>
      <c r="C117" s="104" t="s">
        <v>178</v>
      </c>
      <c r="D117" s="105" t="s">
        <v>184</v>
      </c>
      <c r="E117" s="106" t="s">
        <v>645</v>
      </c>
      <c r="F117" s="105" t="s">
        <v>124</v>
      </c>
      <c r="G117" s="106" t="s">
        <v>183</v>
      </c>
      <c r="H117" s="107"/>
      <c r="I117" s="105" t="s">
        <v>182</v>
      </c>
      <c r="J117" s="309"/>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c r="HX117" s="53"/>
      <c r="HY117" s="53"/>
      <c r="HZ117" s="53"/>
      <c r="IA117" s="53"/>
      <c r="IB117" s="53"/>
      <c r="IC117" s="53"/>
      <c r="ID117" s="53"/>
      <c r="IE117" s="53"/>
      <c r="IF117" s="53"/>
      <c r="IG117" s="53"/>
      <c r="IH117" s="53"/>
      <c r="II117" s="53"/>
      <c r="IJ117" s="53"/>
      <c r="IK117" s="53"/>
      <c r="IL117" s="53"/>
      <c r="IM117" s="53"/>
      <c r="IN117" s="53"/>
      <c r="IO117" s="53"/>
      <c r="IP117" s="53"/>
      <c r="IQ117" s="53"/>
      <c r="IR117" s="53"/>
      <c r="IS117" s="53"/>
      <c r="IT117" s="53"/>
      <c r="IU117" s="53"/>
      <c r="IV117" s="53"/>
      <c r="IW117" s="53"/>
      <c r="IX117" s="53"/>
      <c r="IY117" s="53"/>
      <c r="IZ117" s="53"/>
      <c r="JA117" s="53"/>
      <c r="JB117" s="53"/>
      <c r="JC117" s="53"/>
      <c r="JD117" s="53"/>
      <c r="JE117" s="53"/>
      <c r="JF117" s="53"/>
      <c r="JG117" s="53"/>
      <c r="JH117" s="53"/>
      <c r="JI117" s="53"/>
      <c r="JJ117" s="53"/>
      <c r="JK117" s="53"/>
      <c r="JL117" s="53"/>
      <c r="JM117" s="53"/>
      <c r="JN117" s="53"/>
      <c r="JO117" s="53"/>
      <c r="JP117" s="53"/>
      <c r="JQ117" s="53"/>
      <c r="JR117" s="53"/>
      <c r="JS117" s="53"/>
      <c r="JT117" s="53"/>
      <c r="JU117" s="53"/>
      <c r="JV117" s="53"/>
      <c r="JW117" s="53"/>
      <c r="JX117" s="53"/>
      <c r="JY117" s="53"/>
      <c r="JZ117" s="53"/>
      <c r="KA117" s="53"/>
      <c r="KB117" s="53"/>
      <c r="KC117" s="53"/>
      <c r="KD117" s="53"/>
      <c r="KE117" s="53"/>
      <c r="KF117" s="53"/>
      <c r="KG117" s="53"/>
      <c r="KH117" s="53"/>
    </row>
    <row r="118" spans="1:294" ht="120" x14ac:dyDescent="0.25">
      <c r="A118" s="171" t="s">
        <v>45</v>
      </c>
      <c r="B118" s="101" t="s">
        <v>813</v>
      </c>
      <c r="C118" s="101" t="s">
        <v>178</v>
      </c>
      <c r="D118" s="102" t="s">
        <v>181</v>
      </c>
      <c r="E118" s="100" t="s">
        <v>646</v>
      </c>
      <c r="F118" s="102" t="s">
        <v>124</v>
      </c>
      <c r="G118" s="100" t="s">
        <v>180</v>
      </c>
      <c r="H118" s="103"/>
      <c r="I118" s="102" t="s">
        <v>128</v>
      </c>
      <c r="J118" s="310" t="s">
        <v>179</v>
      </c>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c r="HX118" s="53"/>
      <c r="HY118" s="53"/>
      <c r="HZ118" s="53"/>
      <c r="IA118" s="53"/>
      <c r="IB118" s="53"/>
      <c r="IC118" s="53"/>
      <c r="ID118" s="53"/>
      <c r="IE118" s="53"/>
      <c r="IF118" s="53"/>
      <c r="IG118" s="53"/>
      <c r="IH118" s="53"/>
      <c r="II118" s="53"/>
      <c r="IJ118" s="53"/>
      <c r="IK118" s="53"/>
      <c r="IL118" s="53"/>
      <c r="IM118" s="53"/>
      <c r="IN118" s="53"/>
      <c r="IO118" s="53"/>
      <c r="IP118" s="53"/>
      <c r="IQ118" s="53"/>
      <c r="IR118" s="53"/>
      <c r="IS118" s="53"/>
      <c r="IT118" s="53"/>
      <c r="IU118" s="53"/>
      <c r="IV118" s="53"/>
      <c r="IW118" s="53"/>
      <c r="IX118" s="53"/>
      <c r="IY118" s="53"/>
      <c r="IZ118" s="53"/>
      <c r="JA118" s="53"/>
      <c r="JB118" s="53"/>
      <c r="JC118" s="53"/>
      <c r="JD118" s="53"/>
      <c r="JE118" s="53"/>
      <c r="JF118" s="53"/>
      <c r="JG118" s="53"/>
      <c r="JH118" s="53"/>
      <c r="JI118" s="53"/>
      <c r="JJ118" s="53"/>
      <c r="JK118" s="53"/>
      <c r="JL118" s="53"/>
      <c r="JM118" s="53"/>
      <c r="JN118" s="53"/>
      <c r="JO118" s="53"/>
      <c r="JP118" s="53"/>
      <c r="JQ118" s="53"/>
      <c r="JR118" s="53"/>
      <c r="JS118" s="53"/>
      <c r="JT118" s="53"/>
      <c r="JU118" s="53"/>
      <c r="JV118" s="53"/>
      <c r="JW118" s="53"/>
      <c r="JX118" s="53"/>
      <c r="JY118" s="53"/>
      <c r="JZ118" s="53"/>
      <c r="KA118" s="53"/>
      <c r="KB118" s="53"/>
      <c r="KC118" s="53"/>
      <c r="KD118" s="53"/>
      <c r="KE118" s="53"/>
      <c r="KF118" s="53"/>
      <c r="KG118" s="53"/>
      <c r="KH118" s="53"/>
    </row>
    <row r="119" spans="1:294" ht="135" x14ac:dyDescent="0.25">
      <c r="A119" s="307" t="s">
        <v>45</v>
      </c>
      <c r="B119" s="104" t="s">
        <v>138</v>
      </c>
      <c r="C119" s="104" t="s">
        <v>178</v>
      </c>
      <c r="D119" s="105" t="s">
        <v>177</v>
      </c>
      <c r="E119" s="106" t="s">
        <v>647</v>
      </c>
      <c r="F119" s="105" t="s">
        <v>124</v>
      </c>
      <c r="G119" s="106" t="s">
        <v>176</v>
      </c>
      <c r="H119" s="107"/>
      <c r="I119" s="105" t="s">
        <v>128</v>
      </c>
      <c r="J119" s="309" t="s">
        <v>175</v>
      </c>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c r="HX119" s="53"/>
      <c r="HY119" s="53"/>
      <c r="HZ119" s="53"/>
      <c r="IA119" s="53"/>
      <c r="IB119" s="53"/>
      <c r="IC119" s="53"/>
      <c r="ID119" s="53"/>
      <c r="IE119" s="53"/>
      <c r="IF119" s="53"/>
      <c r="IG119" s="53"/>
      <c r="IH119" s="53"/>
      <c r="II119" s="53"/>
      <c r="IJ119" s="53"/>
      <c r="IK119" s="53"/>
      <c r="IL119" s="53"/>
      <c r="IM119" s="53"/>
      <c r="IN119" s="53"/>
      <c r="IO119" s="53"/>
      <c r="IP119" s="53"/>
      <c r="IQ119" s="53"/>
      <c r="IR119" s="53"/>
      <c r="IS119" s="53"/>
      <c r="IT119" s="53"/>
      <c r="IU119" s="53"/>
      <c r="IV119" s="53"/>
      <c r="IW119" s="53"/>
      <c r="IX119" s="53"/>
      <c r="IY119" s="53"/>
      <c r="IZ119" s="53"/>
      <c r="JA119" s="53"/>
      <c r="JB119" s="53"/>
      <c r="JC119" s="53"/>
      <c r="JD119" s="53"/>
      <c r="JE119" s="53"/>
      <c r="JF119" s="53"/>
      <c r="JG119" s="53"/>
      <c r="JH119" s="53"/>
      <c r="JI119" s="53"/>
      <c r="JJ119" s="53"/>
      <c r="JK119" s="53"/>
      <c r="JL119" s="53"/>
      <c r="JM119" s="53"/>
      <c r="JN119" s="53"/>
      <c r="JO119" s="53"/>
      <c r="JP119" s="53"/>
      <c r="JQ119" s="53"/>
      <c r="JR119" s="53"/>
      <c r="JS119" s="53"/>
      <c r="JT119" s="53"/>
      <c r="JU119" s="53"/>
      <c r="JV119" s="53"/>
      <c r="JW119" s="53"/>
      <c r="JX119" s="53"/>
      <c r="JY119" s="53"/>
      <c r="JZ119" s="53"/>
      <c r="KA119" s="53"/>
      <c r="KB119" s="53"/>
      <c r="KC119" s="53"/>
      <c r="KD119" s="53"/>
      <c r="KE119" s="53"/>
      <c r="KF119" s="53"/>
      <c r="KG119" s="53"/>
      <c r="KH119" s="53"/>
    </row>
    <row r="120" spans="1:294" ht="150" x14ac:dyDescent="0.25">
      <c r="A120" s="171" t="s">
        <v>45</v>
      </c>
      <c r="B120" s="101" t="s">
        <v>134</v>
      </c>
      <c r="C120" s="101" t="s">
        <v>2</v>
      </c>
      <c r="D120" s="102" t="s">
        <v>170</v>
      </c>
      <c r="E120" s="100" t="s">
        <v>648</v>
      </c>
      <c r="F120" s="102" t="s">
        <v>124</v>
      </c>
      <c r="G120" s="100" t="s">
        <v>174</v>
      </c>
      <c r="H120" s="103" t="s">
        <v>168</v>
      </c>
      <c r="I120" s="102" t="s">
        <v>173</v>
      </c>
      <c r="J120" s="310" t="s">
        <v>166</v>
      </c>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c r="HX120" s="53"/>
      <c r="HY120" s="53"/>
      <c r="HZ120" s="53"/>
      <c r="IA120" s="53"/>
      <c r="IB120" s="53"/>
      <c r="IC120" s="53"/>
      <c r="ID120" s="53"/>
      <c r="IE120" s="53"/>
      <c r="IF120" s="53"/>
      <c r="IG120" s="53"/>
      <c r="IH120" s="53"/>
      <c r="II120" s="53"/>
      <c r="IJ120" s="53"/>
      <c r="IK120" s="53"/>
      <c r="IL120" s="53"/>
      <c r="IM120" s="53"/>
      <c r="IN120" s="53"/>
      <c r="IO120" s="53"/>
      <c r="IP120" s="53"/>
      <c r="IQ120" s="53"/>
      <c r="IR120" s="53"/>
      <c r="IS120" s="53"/>
      <c r="IT120" s="53"/>
      <c r="IU120" s="53"/>
      <c r="IV120" s="53"/>
      <c r="IW120" s="53"/>
      <c r="IX120" s="53"/>
      <c r="IY120" s="53"/>
      <c r="IZ120" s="53"/>
      <c r="JA120" s="53"/>
      <c r="JB120" s="53"/>
      <c r="JC120" s="53"/>
      <c r="JD120" s="53"/>
      <c r="JE120" s="53"/>
      <c r="JF120" s="53"/>
      <c r="JG120" s="53"/>
      <c r="JH120" s="53"/>
      <c r="JI120" s="53"/>
      <c r="JJ120" s="53"/>
      <c r="JK120" s="53"/>
      <c r="JL120" s="53"/>
      <c r="JM120" s="53"/>
      <c r="JN120" s="53"/>
      <c r="JO120" s="53"/>
      <c r="JP120" s="53"/>
      <c r="JQ120" s="53"/>
      <c r="JR120" s="53"/>
      <c r="JS120" s="53"/>
      <c r="JT120" s="53"/>
      <c r="JU120" s="53"/>
      <c r="JV120" s="53"/>
      <c r="JW120" s="53"/>
      <c r="JX120" s="53"/>
      <c r="JY120" s="53"/>
      <c r="JZ120" s="53"/>
      <c r="KA120" s="53"/>
      <c r="KB120" s="53"/>
      <c r="KC120" s="53"/>
      <c r="KD120" s="53"/>
      <c r="KE120" s="53"/>
      <c r="KF120" s="53"/>
      <c r="KG120" s="53"/>
      <c r="KH120" s="53"/>
    </row>
    <row r="121" spans="1:294" ht="120" x14ac:dyDescent="0.25">
      <c r="A121" s="307" t="s">
        <v>45</v>
      </c>
      <c r="B121" s="104" t="s">
        <v>134</v>
      </c>
      <c r="C121" s="104" t="s">
        <v>2</v>
      </c>
      <c r="D121" s="105" t="s">
        <v>165</v>
      </c>
      <c r="E121" s="106" t="s">
        <v>649</v>
      </c>
      <c r="F121" s="105" t="s">
        <v>124</v>
      </c>
      <c r="G121" s="106" t="s">
        <v>172</v>
      </c>
      <c r="H121" s="107"/>
      <c r="I121" s="105" t="s">
        <v>171</v>
      </c>
      <c r="J121" s="309" t="s">
        <v>162</v>
      </c>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row>
    <row r="122" spans="1:294" ht="150" x14ac:dyDescent="0.25">
      <c r="A122" s="171" t="s">
        <v>45</v>
      </c>
      <c r="B122" s="101" t="s">
        <v>814</v>
      </c>
      <c r="C122" s="101" t="s">
        <v>2</v>
      </c>
      <c r="D122" s="102" t="s">
        <v>170</v>
      </c>
      <c r="E122" s="100" t="s">
        <v>648</v>
      </c>
      <c r="F122" s="102" t="s">
        <v>124</v>
      </c>
      <c r="G122" s="100" t="s">
        <v>169</v>
      </c>
      <c r="H122" s="103" t="s">
        <v>168</v>
      </c>
      <c r="I122" s="102" t="s">
        <v>167</v>
      </c>
      <c r="J122" s="310" t="s">
        <v>166</v>
      </c>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c r="HX122" s="53"/>
      <c r="HY122" s="53"/>
      <c r="HZ122" s="53"/>
      <c r="IA122" s="53"/>
      <c r="IB122" s="53"/>
      <c r="IC122" s="53"/>
      <c r="ID122" s="53"/>
      <c r="IE122" s="53"/>
      <c r="IF122" s="53"/>
      <c r="IG122" s="53"/>
      <c r="IH122" s="53"/>
      <c r="II122" s="53"/>
      <c r="IJ122" s="53"/>
      <c r="IK122" s="53"/>
      <c r="IL122" s="53"/>
      <c r="IM122" s="53"/>
      <c r="IN122" s="53"/>
      <c r="IO122" s="53"/>
      <c r="IP122" s="53"/>
      <c r="IQ122" s="53"/>
      <c r="IR122" s="53"/>
      <c r="IS122" s="53"/>
      <c r="IT122" s="53"/>
      <c r="IU122" s="53"/>
      <c r="IV122" s="53"/>
      <c r="IW122" s="53"/>
      <c r="IX122" s="53"/>
      <c r="IY122" s="53"/>
      <c r="IZ122" s="53"/>
      <c r="JA122" s="53"/>
      <c r="JB122" s="53"/>
      <c r="JC122" s="53"/>
      <c r="JD122" s="53"/>
      <c r="JE122" s="53"/>
      <c r="JF122" s="53"/>
      <c r="JG122" s="53"/>
      <c r="JH122" s="53"/>
      <c r="JI122" s="53"/>
      <c r="JJ122" s="53"/>
      <c r="JK122" s="53"/>
      <c r="JL122" s="53"/>
      <c r="JM122" s="53"/>
      <c r="JN122" s="53"/>
      <c r="JO122" s="53"/>
      <c r="JP122" s="53"/>
      <c r="JQ122" s="53"/>
      <c r="JR122" s="53"/>
      <c r="JS122" s="53"/>
      <c r="JT122" s="53"/>
      <c r="JU122" s="53"/>
      <c r="JV122" s="53"/>
      <c r="JW122" s="53"/>
      <c r="JX122" s="53"/>
      <c r="JY122" s="53"/>
      <c r="JZ122" s="53"/>
      <c r="KA122" s="53"/>
      <c r="KB122" s="53"/>
      <c r="KC122" s="53"/>
      <c r="KD122" s="53"/>
      <c r="KE122" s="53"/>
      <c r="KF122" s="53"/>
      <c r="KG122" s="53"/>
      <c r="KH122" s="53"/>
    </row>
    <row r="123" spans="1:294" ht="120" x14ac:dyDescent="0.25">
      <c r="A123" s="307" t="s">
        <v>45</v>
      </c>
      <c r="B123" s="104" t="s">
        <v>814</v>
      </c>
      <c r="C123" s="104" t="s">
        <v>2</v>
      </c>
      <c r="D123" s="105" t="s">
        <v>165</v>
      </c>
      <c r="E123" s="106" t="s">
        <v>649</v>
      </c>
      <c r="F123" s="105" t="s">
        <v>124</v>
      </c>
      <c r="G123" s="106" t="s">
        <v>164</v>
      </c>
      <c r="H123" s="107"/>
      <c r="I123" s="105" t="s">
        <v>163</v>
      </c>
      <c r="J123" s="309" t="s">
        <v>162</v>
      </c>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row>
    <row r="124" spans="1:294" ht="105" x14ac:dyDescent="0.25">
      <c r="A124" s="171" t="s">
        <v>45</v>
      </c>
      <c r="B124" s="101" t="s">
        <v>811</v>
      </c>
      <c r="C124" s="101" t="s">
        <v>126</v>
      </c>
      <c r="D124" s="102" t="s">
        <v>125</v>
      </c>
      <c r="E124" s="100" t="s">
        <v>650</v>
      </c>
      <c r="F124" s="102" t="s">
        <v>124</v>
      </c>
      <c r="G124" s="100" t="s">
        <v>161</v>
      </c>
      <c r="H124" s="103" t="s">
        <v>156</v>
      </c>
      <c r="I124" s="102" t="s">
        <v>128</v>
      </c>
      <c r="J124" s="310" t="s">
        <v>160</v>
      </c>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row>
    <row r="125" spans="1:294" ht="90" x14ac:dyDescent="0.25">
      <c r="A125" s="307" t="s">
        <v>45</v>
      </c>
      <c r="B125" s="104" t="s">
        <v>811</v>
      </c>
      <c r="C125" s="104" t="s">
        <v>126</v>
      </c>
      <c r="D125" s="105" t="s">
        <v>125</v>
      </c>
      <c r="E125" s="106" t="s">
        <v>651</v>
      </c>
      <c r="F125" s="105" t="s">
        <v>124</v>
      </c>
      <c r="G125" s="106" t="s">
        <v>159</v>
      </c>
      <c r="H125" s="107" t="s">
        <v>156</v>
      </c>
      <c r="I125" s="105" t="s">
        <v>121</v>
      </c>
      <c r="J125" s="309" t="s">
        <v>158</v>
      </c>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row>
    <row r="126" spans="1:294" ht="90" x14ac:dyDescent="0.25">
      <c r="A126" s="171" t="s">
        <v>45</v>
      </c>
      <c r="B126" s="101" t="s">
        <v>811</v>
      </c>
      <c r="C126" s="101" t="s">
        <v>126</v>
      </c>
      <c r="D126" s="102" t="s">
        <v>151</v>
      </c>
      <c r="E126" s="100" t="s">
        <v>652</v>
      </c>
      <c r="F126" s="102" t="s">
        <v>124</v>
      </c>
      <c r="G126" s="100" t="s">
        <v>157</v>
      </c>
      <c r="H126" s="103" t="s">
        <v>156</v>
      </c>
      <c r="I126" s="102" t="s">
        <v>128</v>
      </c>
      <c r="J126" s="310" t="s">
        <v>155</v>
      </c>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row>
    <row r="127" spans="1:294" ht="60" x14ac:dyDescent="0.25">
      <c r="A127" s="307" t="s">
        <v>45</v>
      </c>
      <c r="B127" s="104" t="s">
        <v>812</v>
      </c>
      <c r="C127" s="104" t="s">
        <v>126</v>
      </c>
      <c r="D127" s="105" t="s">
        <v>125</v>
      </c>
      <c r="E127" s="106" t="s">
        <v>653</v>
      </c>
      <c r="F127" s="105" t="s">
        <v>124</v>
      </c>
      <c r="G127" s="106" t="s">
        <v>154</v>
      </c>
      <c r="H127" s="107" t="s">
        <v>153</v>
      </c>
      <c r="I127" s="105" t="s">
        <v>128</v>
      </c>
      <c r="J127" s="309" t="s">
        <v>152</v>
      </c>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c r="HX127" s="53"/>
      <c r="HY127" s="53"/>
      <c r="HZ127" s="53"/>
      <c r="IA127" s="53"/>
      <c r="IB127" s="53"/>
      <c r="IC127" s="53"/>
      <c r="ID127" s="53"/>
      <c r="IE127" s="53"/>
      <c r="IF127" s="53"/>
      <c r="IG127" s="53"/>
      <c r="IH127" s="53"/>
      <c r="II127" s="53"/>
      <c r="IJ127" s="53"/>
      <c r="IK127" s="53"/>
      <c r="IL127" s="53"/>
      <c r="IM127" s="53"/>
      <c r="IN127" s="53"/>
      <c r="IO127" s="53"/>
      <c r="IP127" s="53"/>
      <c r="IQ127" s="53"/>
      <c r="IR127" s="53"/>
      <c r="IS127" s="53"/>
      <c r="IT127" s="53"/>
      <c r="IU127" s="53"/>
      <c r="IV127" s="53"/>
      <c r="IW127" s="53"/>
      <c r="IX127" s="53"/>
      <c r="IY127" s="53"/>
      <c r="IZ127" s="53"/>
      <c r="JA127" s="53"/>
      <c r="JB127" s="53"/>
      <c r="JC127" s="53"/>
      <c r="JD127" s="53"/>
      <c r="JE127" s="53"/>
      <c r="JF127" s="53"/>
      <c r="JG127" s="53"/>
      <c r="JH127" s="53"/>
      <c r="JI127" s="53"/>
      <c r="JJ127" s="53"/>
      <c r="JK127" s="53"/>
      <c r="JL127" s="53"/>
      <c r="JM127" s="53"/>
      <c r="JN127" s="53"/>
      <c r="JO127" s="53"/>
      <c r="JP127" s="53"/>
      <c r="JQ127" s="53"/>
      <c r="JR127" s="53"/>
      <c r="JS127" s="53"/>
      <c r="JT127" s="53"/>
      <c r="JU127" s="53"/>
      <c r="JV127" s="53"/>
      <c r="JW127" s="53"/>
      <c r="JX127" s="53"/>
      <c r="JY127" s="53"/>
      <c r="JZ127" s="53"/>
      <c r="KA127" s="53"/>
      <c r="KB127" s="53"/>
      <c r="KC127" s="53"/>
      <c r="KD127" s="53"/>
      <c r="KE127" s="53"/>
      <c r="KF127" s="53"/>
      <c r="KG127" s="53"/>
      <c r="KH127" s="53"/>
    </row>
    <row r="128" spans="1:294" ht="90" x14ac:dyDescent="0.25">
      <c r="A128" s="171" t="s">
        <v>45</v>
      </c>
      <c r="B128" s="101" t="s">
        <v>812</v>
      </c>
      <c r="C128" s="101" t="s">
        <v>126</v>
      </c>
      <c r="D128" s="102" t="s">
        <v>151</v>
      </c>
      <c r="E128" s="100" t="s">
        <v>654</v>
      </c>
      <c r="F128" s="102" t="s">
        <v>124</v>
      </c>
      <c r="G128" s="100" t="s">
        <v>150</v>
      </c>
      <c r="H128" s="103"/>
      <c r="I128" s="102" t="s">
        <v>128</v>
      </c>
      <c r="J128" s="310" t="s">
        <v>149</v>
      </c>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row>
    <row r="129" spans="1:294" ht="90" x14ac:dyDescent="0.25">
      <c r="A129" s="307" t="s">
        <v>45</v>
      </c>
      <c r="B129" s="104" t="s">
        <v>812</v>
      </c>
      <c r="C129" s="104" t="s">
        <v>126</v>
      </c>
      <c r="D129" s="105" t="s">
        <v>148</v>
      </c>
      <c r="E129" s="106" t="s">
        <v>655</v>
      </c>
      <c r="F129" s="105" t="s">
        <v>124</v>
      </c>
      <c r="G129" s="106" t="s">
        <v>147</v>
      </c>
      <c r="H129" s="107"/>
      <c r="I129" s="105" t="s">
        <v>128</v>
      </c>
      <c r="J129" s="309" t="s">
        <v>146</v>
      </c>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row>
    <row r="130" spans="1:294" ht="75" x14ac:dyDescent="0.25">
      <c r="A130" s="171" t="s">
        <v>45</v>
      </c>
      <c r="B130" s="101" t="s">
        <v>813</v>
      </c>
      <c r="C130" s="101" t="s">
        <v>126</v>
      </c>
      <c r="D130" s="102" t="s">
        <v>125</v>
      </c>
      <c r="E130" s="100" t="s">
        <v>656</v>
      </c>
      <c r="F130" s="102" t="s">
        <v>124</v>
      </c>
      <c r="G130" s="100" t="s">
        <v>145</v>
      </c>
      <c r="H130" s="103" t="s">
        <v>136</v>
      </c>
      <c r="I130" s="102" t="s">
        <v>128</v>
      </c>
      <c r="J130" s="310" t="s">
        <v>144</v>
      </c>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row>
    <row r="131" spans="1:294" ht="105" x14ac:dyDescent="0.25">
      <c r="A131" s="307" t="s">
        <v>45</v>
      </c>
      <c r="B131" s="104" t="s">
        <v>813</v>
      </c>
      <c r="C131" s="104" t="s">
        <v>126</v>
      </c>
      <c r="D131" s="105" t="s">
        <v>125</v>
      </c>
      <c r="E131" s="106" t="s">
        <v>657</v>
      </c>
      <c r="F131" s="105" t="s">
        <v>124</v>
      </c>
      <c r="G131" s="106" t="s">
        <v>143</v>
      </c>
      <c r="H131" s="107" t="s">
        <v>136</v>
      </c>
      <c r="I131" s="105" t="s">
        <v>128</v>
      </c>
      <c r="J131" s="309" t="s">
        <v>142</v>
      </c>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row>
    <row r="132" spans="1:294" ht="105" x14ac:dyDescent="0.25">
      <c r="A132" s="171" t="s">
        <v>45</v>
      </c>
      <c r="B132" s="101" t="s">
        <v>813</v>
      </c>
      <c r="C132" s="101" t="s">
        <v>126</v>
      </c>
      <c r="D132" s="102" t="s">
        <v>125</v>
      </c>
      <c r="E132" s="100" t="s">
        <v>658</v>
      </c>
      <c r="F132" s="102" t="s">
        <v>124</v>
      </c>
      <c r="G132" s="100" t="s">
        <v>141</v>
      </c>
      <c r="H132" s="103" t="s">
        <v>140</v>
      </c>
      <c r="I132" s="102" t="s">
        <v>128</v>
      </c>
      <c r="J132" s="310" t="s">
        <v>139</v>
      </c>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row>
    <row r="133" spans="1:294" ht="120" x14ac:dyDescent="0.25">
      <c r="A133" s="307" t="s">
        <v>45</v>
      </c>
      <c r="B133" s="104" t="s">
        <v>138</v>
      </c>
      <c r="C133" s="104" t="s">
        <v>126</v>
      </c>
      <c r="D133" s="105" t="s">
        <v>125</v>
      </c>
      <c r="E133" s="106" t="s">
        <v>659</v>
      </c>
      <c r="F133" s="105" t="s">
        <v>124</v>
      </c>
      <c r="G133" s="106" t="s">
        <v>137</v>
      </c>
      <c r="H133" s="107" t="s">
        <v>136</v>
      </c>
      <c r="I133" s="105" t="s">
        <v>128</v>
      </c>
      <c r="J133" s="309" t="s">
        <v>135</v>
      </c>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row>
    <row r="134" spans="1:294" ht="150" x14ac:dyDescent="0.25">
      <c r="A134" s="171" t="s">
        <v>45</v>
      </c>
      <c r="B134" s="101" t="s">
        <v>134</v>
      </c>
      <c r="C134" s="101" t="s">
        <v>126</v>
      </c>
      <c r="D134" s="102" t="s">
        <v>125</v>
      </c>
      <c r="E134" s="100" t="s">
        <v>660</v>
      </c>
      <c r="F134" s="102" t="s">
        <v>124</v>
      </c>
      <c r="G134" s="100" t="s">
        <v>133</v>
      </c>
      <c r="H134" s="103" t="s">
        <v>132</v>
      </c>
      <c r="I134" s="102" t="s">
        <v>128</v>
      </c>
      <c r="J134" s="310" t="s">
        <v>131</v>
      </c>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row>
    <row r="135" spans="1:294" ht="105" x14ac:dyDescent="0.25">
      <c r="A135" s="307" t="s">
        <v>45</v>
      </c>
      <c r="B135" s="104" t="s">
        <v>814</v>
      </c>
      <c r="C135" s="104" t="s">
        <v>126</v>
      </c>
      <c r="D135" s="105" t="s">
        <v>125</v>
      </c>
      <c r="E135" s="106" t="s">
        <v>661</v>
      </c>
      <c r="F135" s="105" t="s">
        <v>124</v>
      </c>
      <c r="G135" s="106" t="s">
        <v>130</v>
      </c>
      <c r="H135" s="107" t="s">
        <v>129</v>
      </c>
      <c r="I135" s="105" t="s">
        <v>128</v>
      </c>
      <c r="J135" s="309" t="s">
        <v>127</v>
      </c>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row>
    <row r="136" spans="1:294" ht="135" x14ac:dyDescent="0.25">
      <c r="A136" s="171" t="s">
        <v>45</v>
      </c>
      <c r="B136" s="101" t="s">
        <v>814</v>
      </c>
      <c r="C136" s="101" t="s">
        <v>126</v>
      </c>
      <c r="D136" s="102" t="s">
        <v>125</v>
      </c>
      <c r="E136" s="100" t="s">
        <v>662</v>
      </c>
      <c r="F136" s="102" t="s">
        <v>124</v>
      </c>
      <c r="G136" s="100" t="s">
        <v>123</v>
      </c>
      <c r="H136" s="103" t="s">
        <v>122</v>
      </c>
      <c r="I136" s="102" t="s">
        <v>121</v>
      </c>
      <c r="J136" s="310" t="s">
        <v>120</v>
      </c>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row>
    <row r="137" spans="1:294" x14ac:dyDescent="0.25">
      <c r="A137" s="28"/>
      <c r="B137" s="94"/>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row>
    <row r="138" spans="1:294" x14ac:dyDescent="0.25">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c r="HX138" s="53"/>
      <c r="HY138" s="53"/>
      <c r="HZ138" s="53"/>
      <c r="IA138" s="53"/>
      <c r="IB138" s="53"/>
      <c r="IC138" s="53"/>
      <c r="ID138" s="53"/>
      <c r="IE138" s="53"/>
      <c r="IF138" s="53"/>
      <c r="IG138" s="53"/>
      <c r="IH138" s="53"/>
      <c r="II138" s="53"/>
      <c r="IJ138" s="53"/>
      <c r="IK138" s="53"/>
      <c r="IL138" s="53"/>
      <c r="IM138" s="53"/>
      <c r="IN138" s="53"/>
      <c r="IO138" s="53"/>
      <c r="IP138" s="53"/>
      <c r="IQ138" s="53"/>
      <c r="IR138" s="53"/>
      <c r="IS138" s="53"/>
      <c r="IT138" s="53"/>
      <c r="IU138" s="53"/>
      <c r="IV138" s="53"/>
      <c r="IW138" s="53"/>
      <c r="IX138" s="53"/>
      <c r="IY138" s="53"/>
      <c r="IZ138" s="53"/>
      <c r="JA138" s="53"/>
      <c r="JB138" s="53"/>
      <c r="JC138" s="53"/>
      <c r="JD138" s="53"/>
      <c r="JE138" s="53"/>
      <c r="JF138" s="53"/>
      <c r="JG138" s="53"/>
      <c r="JH138" s="53"/>
      <c r="JI138" s="53"/>
      <c r="JJ138" s="53"/>
      <c r="JK138" s="53"/>
      <c r="JL138" s="53"/>
      <c r="JM138" s="53"/>
      <c r="JN138" s="53"/>
      <c r="JO138" s="53"/>
      <c r="JP138" s="53"/>
      <c r="JQ138" s="53"/>
      <c r="JR138" s="53"/>
      <c r="JS138" s="53"/>
      <c r="JT138" s="53"/>
      <c r="JU138" s="53"/>
      <c r="JV138" s="53"/>
      <c r="JW138" s="53"/>
      <c r="JX138" s="53"/>
      <c r="JY138" s="53"/>
      <c r="JZ138" s="53"/>
      <c r="KA138" s="53"/>
      <c r="KB138" s="53"/>
      <c r="KC138" s="53"/>
      <c r="KD138" s="53"/>
      <c r="KE138" s="53"/>
      <c r="KF138" s="53"/>
      <c r="KG138" s="53"/>
      <c r="KH138" s="53"/>
    </row>
    <row r="139" spans="1:294" x14ac:dyDescent="0.25">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row>
    <row r="140" spans="1:294" x14ac:dyDescent="0.25">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row>
    <row r="141" spans="1:294" x14ac:dyDescent="0.25">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row>
    <row r="142" spans="1:294" x14ac:dyDescent="0.25">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row>
    <row r="143" spans="1:294" x14ac:dyDescent="0.25">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row>
    <row r="144" spans="1:294" x14ac:dyDescent="0.25">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row>
    <row r="145" spans="4:294" x14ac:dyDescent="0.25">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row>
    <row r="146" spans="4:294" x14ac:dyDescent="0.25">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row>
    <row r="147" spans="4:294" x14ac:dyDescent="0.25">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row>
    <row r="148" spans="4:294" x14ac:dyDescent="0.25">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row>
    <row r="149" spans="4:294" x14ac:dyDescent="0.25">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c r="FN149" s="53"/>
      <c r="FO149" s="53"/>
      <c r="FP149" s="53"/>
      <c r="FQ149" s="53"/>
      <c r="FR149" s="53"/>
      <c r="FS149" s="53"/>
      <c r="FT149" s="53"/>
      <c r="FU149" s="53"/>
      <c r="FV149" s="53"/>
      <c r="FW149" s="53"/>
      <c r="FX149" s="53"/>
      <c r="FY149" s="53"/>
      <c r="FZ149" s="53"/>
      <c r="GA149" s="53"/>
      <c r="GB149" s="53"/>
      <c r="GC149" s="53"/>
      <c r="GD149" s="53"/>
      <c r="GE149" s="53"/>
      <c r="GF149" s="53"/>
      <c r="GG149" s="53"/>
      <c r="GH149" s="53"/>
      <c r="GI149" s="53"/>
      <c r="GJ149" s="53"/>
      <c r="GK149" s="53"/>
      <c r="GL149" s="53"/>
      <c r="GM149" s="53"/>
      <c r="GN149" s="53"/>
      <c r="GO149" s="53"/>
      <c r="GP149" s="53"/>
      <c r="GQ149" s="53"/>
      <c r="GR149" s="53"/>
      <c r="GS149" s="53"/>
      <c r="GT149" s="53"/>
      <c r="GU149" s="53"/>
      <c r="GV149" s="53"/>
      <c r="GW149" s="53"/>
      <c r="GX149" s="53"/>
      <c r="GY149" s="53"/>
      <c r="GZ149" s="53"/>
      <c r="HA149" s="53"/>
      <c r="HB149" s="53"/>
      <c r="HC149" s="53"/>
      <c r="HD149" s="53"/>
      <c r="HE149" s="53"/>
      <c r="HF149" s="53"/>
      <c r="HG149" s="53"/>
      <c r="HH149" s="53"/>
      <c r="HI149" s="53"/>
      <c r="HJ149" s="53"/>
      <c r="HK149" s="53"/>
      <c r="HL149" s="53"/>
      <c r="HM149" s="53"/>
      <c r="HN149" s="53"/>
      <c r="HO149" s="53"/>
      <c r="HP149" s="53"/>
      <c r="HQ149" s="53"/>
      <c r="HR149" s="53"/>
      <c r="HS149" s="53"/>
      <c r="HT149" s="53"/>
      <c r="HU149" s="53"/>
      <c r="HV149" s="53"/>
      <c r="HW149" s="53"/>
      <c r="HX149" s="53"/>
      <c r="HY149" s="53"/>
      <c r="HZ149" s="53"/>
      <c r="IA149" s="53"/>
      <c r="IB149" s="53"/>
      <c r="IC149" s="53"/>
      <c r="ID149" s="53"/>
      <c r="IE149" s="53"/>
      <c r="IF149" s="53"/>
      <c r="IG149" s="53"/>
      <c r="IH149" s="53"/>
      <c r="II149" s="53"/>
      <c r="IJ149" s="53"/>
      <c r="IK149" s="53"/>
      <c r="IL149" s="53"/>
      <c r="IM149" s="53"/>
      <c r="IN149" s="53"/>
      <c r="IO149" s="53"/>
      <c r="IP149" s="53"/>
      <c r="IQ149" s="53"/>
      <c r="IR149" s="53"/>
      <c r="IS149" s="53"/>
      <c r="IT149" s="53"/>
      <c r="IU149" s="53"/>
      <c r="IV149" s="53"/>
      <c r="IW149" s="53"/>
      <c r="IX149" s="53"/>
      <c r="IY149" s="53"/>
      <c r="IZ149" s="53"/>
      <c r="JA149" s="53"/>
      <c r="JB149" s="53"/>
      <c r="JC149" s="53"/>
      <c r="JD149" s="53"/>
      <c r="JE149" s="53"/>
      <c r="JF149" s="53"/>
      <c r="JG149" s="53"/>
      <c r="JH149" s="53"/>
      <c r="JI149" s="53"/>
      <c r="JJ149" s="53"/>
      <c r="JK149" s="53"/>
      <c r="JL149" s="53"/>
      <c r="JM149" s="53"/>
      <c r="JN149" s="53"/>
      <c r="JO149" s="53"/>
      <c r="JP149" s="53"/>
      <c r="JQ149" s="53"/>
      <c r="JR149" s="53"/>
      <c r="JS149" s="53"/>
      <c r="JT149" s="53"/>
      <c r="JU149" s="53"/>
      <c r="JV149" s="53"/>
      <c r="JW149" s="53"/>
      <c r="JX149" s="53"/>
      <c r="JY149" s="53"/>
      <c r="JZ149" s="53"/>
      <c r="KA149" s="53"/>
      <c r="KB149" s="53"/>
      <c r="KC149" s="53"/>
      <c r="KD149" s="53"/>
      <c r="KE149" s="53"/>
      <c r="KF149" s="53"/>
      <c r="KG149" s="53"/>
      <c r="KH149" s="53"/>
    </row>
    <row r="150" spans="4:294" x14ac:dyDescent="0.25">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row>
    <row r="151" spans="4:294" x14ac:dyDescent="0.25">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row>
    <row r="152" spans="4:294" x14ac:dyDescent="0.25">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row>
    <row r="153" spans="4:294" x14ac:dyDescent="0.25">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row>
    <row r="154" spans="4:294" x14ac:dyDescent="0.25">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c r="HX154" s="53"/>
      <c r="HY154" s="53"/>
      <c r="HZ154" s="53"/>
      <c r="IA154" s="53"/>
      <c r="IB154" s="53"/>
      <c r="IC154" s="53"/>
      <c r="ID154" s="53"/>
      <c r="IE154" s="53"/>
      <c r="IF154" s="53"/>
      <c r="IG154" s="53"/>
      <c r="IH154" s="53"/>
      <c r="II154" s="53"/>
      <c r="IJ154" s="53"/>
      <c r="IK154" s="53"/>
      <c r="IL154" s="53"/>
      <c r="IM154" s="53"/>
      <c r="IN154" s="53"/>
      <c r="IO154" s="53"/>
      <c r="IP154" s="53"/>
      <c r="IQ154" s="53"/>
      <c r="IR154" s="53"/>
      <c r="IS154" s="53"/>
      <c r="IT154" s="53"/>
      <c r="IU154" s="53"/>
      <c r="IV154" s="53"/>
      <c r="IW154" s="53"/>
      <c r="IX154" s="53"/>
      <c r="IY154" s="53"/>
      <c r="IZ154" s="53"/>
      <c r="JA154" s="53"/>
      <c r="JB154" s="53"/>
      <c r="JC154" s="53"/>
      <c r="JD154" s="53"/>
      <c r="JE154" s="53"/>
      <c r="JF154" s="53"/>
      <c r="JG154" s="53"/>
      <c r="JH154" s="53"/>
      <c r="JI154" s="53"/>
      <c r="JJ154" s="53"/>
      <c r="JK154" s="53"/>
      <c r="JL154" s="53"/>
      <c r="JM154" s="53"/>
      <c r="JN154" s="53"/>
      <c r="JO154" s="53"/>
      <c r="JP154" s="53"/>
      <c r="JQ154" s="53"/>
      <c r="JR154" s="53"/>
      <c r="JS154" s="53"/>
      <c r="JT154" s="53"/>
      <c r="JU154" s="53"/>
      <c r="JV154" s="53"/>
      <c r="JW154" s="53"/>
      <c r="JX154" s="53"/>
      <c r="JY154" s="53"/>
      <c r="JZ154" s="53"/>
      <c r="KA154" s="53"/>
      <c r="KB154" s="53"/>
      <c r="KC154" s="53"/>
      <c r="KD154" s="53"/>
      <c r="KE154" s="53"/>
      <c r="KF154" s="53"/>
      <c r="KG154" s="53"/>
      <c r="KH154" s="53"/>
    </row>
    <row r="155" spans="4:294" x14ac:dyDescent="0.25">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c r="HX155" s="53"/>
      <c r="HY155" s="53"/>
      <c r="HZ155" s="53"/>
      <c r="IA155" s="53"/>
      <c r="IB155" s="53"/>
      <c r="IC155" s="53"/>
      <c r="ID155" s="53"/>
      <c r="IE155" s="53"/>
      <c r="IF155" s="53"/>
      <c r="IG155" s="53"/>
      <c r="IH155" s="53"/>
      <c r="II155" s="53"/>
      <c r="IJ155" s="53"/>
      <c r="IK155" s="53"/>
      <c r="IL155" s="53"/>
      <c r="IM155" s="53"/>
      <c r="IN155" s="53"/>
      <c r="IO155" s="53"/>
      <c r="IP155" s="53"/>
      <c r="IQ155" s="53"/>
      <c r="IR155" s="53"/>
      <c r="IS155" s="53"/>
      <c r="IT155" s="53"/>
      <c r="IU155" s="53"/>
      <c r="IV155" s="53"/>
      <c r="IW155" s="53"/>
      <c r="IX155" s="53"/>
      <c r="IY155" s="53"/>
      <c r="IZ155" s="53"/>
      <c r="JA155" s="53"/>
      <c r="JB155" s="53"/>
      <c r="JC155" s="53"/>
      <c r="JD155" s="53"/>
      <c r="JE155" s="53"/>
      <c r="JF155" s="53"/>
      <c r="JG155" s="53"/>
      <c r="JH155" s="53"/>
      <c r="JI155" s="53"/>
      <c r="JJ155" s="53"/>
      <c r="JK155" s="53"/>
      <c r="JL155" s="53"/>
      <c r="JM155" s="53"/>
      <c r="JN155" s="53"/>
      <c r="JO155" s="53"/>
      <c r="JP155" s="53"/>
      <c r="JQ155" s="53"/>
      <c r="JR155" s="53"/>
      <c r="JS155" s="53"/>
      <c r="JT155" s="53"/>
      <c r="JU155" s="53"/>
      <c r="JV155" s="53"/>
      <c r="JW155" s="53"/>
      <c r="JX155" s="53"/>
      <c r="JY155" s="53"/>
      <c r="JZ155" s="53"/>
      <c r="KA155" s="53"/>
      <c r="KB155" s="53"/>
      <c r="KC155" s="53"/>
      <c r="KD155" s="53"/>
      <c r="KE155" s="53"/>
      <c r="KF155" s="53"/>
      <c r="KG155" s="53"/>
      <c r="KH155" s="53"/>
    </row>
    <row r="156" spans="4:294" x14ac:dyDescent="0.25">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c r="FN156" s="53"/>
      <c r="FO156" s="53"/>
      <c r="FP156" s="53"/>
      <c r="FQ156" s="53"/>
      <c r="FR156" s="53"/>
      <c r="FS156" s="53"/>
      <c r="FT156" s="53"/>
      <c r="FU156" s="53"/>
      <c r="FV156" s="53"/>
      <c r="FW156" s="53"/>
      <c r="FX156" s="53"/>
      <c r="FY156" s="53"/>
      <c r="FZ156" s="53"/>
      <c r="GA156" s="53"/>
      <c r="GB156" s="53"/>
      <c r="GC156" s="53"/>
      <c r="GD156" s="53"/>
      <c r="GE156" s="53"/>
      <c r="GF156" s="53"/>
      <c r="GG156" s="53"/>
      <c r="GH156" s="53"/>
      <c r="GI156" s="53"/>
      <c r="GJ156" s="53"/>
      <c r="GK156" s="53"/>
      <c r="GL156" s="53"/>
      <c r="GM156" s="53"/>
      <c r="GN156" s="53"/>
      <c r="GO156" s="53"/>
      <c r="GP156" s="53"/>
      <c r="GQ156" s="53"/>
      <c r="GR156" s="53"/>
      <c r="GS156" s="53"/>
      <c r="GT156" s="53"/>
      <c r="GU156" s="53"/>
      <c r="GV156" s="53"/>
      <c r="GW156" s="53"/>
      <c r="GX156" s="53"/>
      <c r="GY156" s="53"/>
      <c r="GZ156" s="53"/>
      <c r="HA156" s="53"/>
      <c r="HB156" s="53"/>
      <c r="HC156" s="53"/>
      <c r="HD156" s="53"/>
      <c r="HE156" s="53"/>
      <c r="HF156" s="53"/>
      <c r="HG156" s="53"/>
      <c r="HH156" s="53"/>
      <c r="HI156" s="53"/>
      <c r="HJ156" s="53"/>
      <c r="HK156" s="53"/>
      <c r="HL156" s="53"/>
      <c r="HM156" s="53"/>
      <c r="HN156" s="53"/>
      <c r="HO156" s="53"/>
      <c r="HP156" s="53"/>
      <c r="HQ156" s="53"/>
      <c r="HR156" s="53"/>
      <c r="HS156" s="53"/>
      <c r="HT156" s="53"/>
      <c r="HU156" s="53"/>
      <c r="HV156" s="53"/>
      <c r="HW156" s="53"/>
      <c r="HX156" s="53"/>
      <c r="HY156" s="53"/>
      <c r="HZ156" s="53"/>
      <c r="IA156" s="53"/>
      <c r="IB156" s="53"/>
      <c r="IC156" s="53"/>
      <c r="ID156" s="53"/>
      <c r="IE156" s="53"/>
      <c r="IF156" s="53"/>
      <c r="IG156" s="53"/>
      <c r="IH156" s="53"/>
      <c r="II156" s="53"/>
      <c r="IJ156" s="53"/>
      <c r="IK156" s="53"/>
      <c r="IL156" s="53"/>
      <c r="IM156" s="53"/>
      <c r="IN156" s="53"/>
      <c r="IO156" s="53"/>
      <c r="IP156" s="53"/>
      <c r="IQ156" s="53"/>
      <c r="IR156" s="53"/>
      <c r="IS156" s="53"/>
      <c r="IT156" s="53"/>
      <c r="IU156" s="53"/>
      <c r="IV156" s="53"/>
      <c r="IW156" s="53"/>
      <c r="IX156" s="53"/>
      <c r="IY156" s="53"/>
      <c r="IZ156" s="53"/>
      <c r="JA156" s="53"/>
      <c r="JB156" s="53"/>
      <c r="JC156" s="53"/>
      <c r="JD156" s="53"/>
      <c r="JE156" s="53"/>
      <c r="JF156" s="53"/>
      <c r="JG156" s="53"/>
      <c r="JH156" s="53"/>
      <c r="JI156" s="53"/>
      <c r="JJ156" s="53"/>
      <c r="JK156" s="53"/>
      <c r="JL156" s="53"/>
      <c r="JM156" s="53"/>
      <c r="JN156" s="53"/>
      <c r="JO156" s="53"/>
      <c r="JP156" s="53"/>
      <c r="JQ156" s="53"/>
      <c r="JR156" s="53"/>
      <c r="JS156" s="53"/>
      <c r="JT156" s="53"/>
      <c r="JU156" s="53"/>
      <c r="JV156" s="53"/>
      <c r="JW156" s="53"/>
      <c r="JX156" s="53"/>
      <c r="JY156" s="53"/>
      <c r="JZ156" s="53"/>
      <c r="KA156" s="53"/>
      <c r="KB156" s="53"/>
      <c r="KC156" s="53"/>
      <c r="KD156" s="53"/>
      <c r="KE156" s="53"/>
      <c r="KF156" s="53"/>
      <c r="KG156" s="53"/>
      <c r="KH156" s="53"/>
    </row>
    <row r="157" spans="4:294" x14ac:dyDescent="0.25">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c r="FG157" s="53"/>
      <c r="FH157" s="53"/>
      <c r="FI157" s="53"/>
      <c r="FJ157" s="53"/>
      <c r="FK157" s="53"/>
      <c r="FL157" s="53"/>
      <c r="FM157" s="53"/>
      <c r="FN157" s="53"/>
      <c r="FO157" s="53"/>
      <c r="FP157" s="53"/>
      <c r="FQ157" s="53"/>
      <c r="FR157" s="53"/>
      <c r="FS157" s="53"/>
      <c r="FT157" s="53"/>
      <c r="FU157" s="53"/>
      <c r="FV157" s="53"/>
      <c r="FW157" s="53"/>
      <c r="FX157" s="53"/>
      <c r="FY157" s="53"/>
      <c r="FZ157" s="53"/>
      <c r="GA157" s="53"/>
      <c r="GB157" s="53"/>
      <c r="GC157" s="53"/>
      <c r="GD157" s="53"/>
      <c r="GE157" s="53"/>
      <c r="GF157" s="53"/>
      <c r="GG157" s="53"/>
      <c r="GH157" s="53"/>
      <c r="GI157" s="53"/>
      <c r="GJ157" s="53"/>
      <c r="GK157" s="53"/>
      <c r="GL157" s="53"/>
      <c r="GM157" s="53"/>
      <c r="GN157" s="53"/>
      <c r="GO157" s="53"/>
      <c r="GP157" s="53"/>
      <c r="GQ157" s="53"/>
      <c r="GR157" s="53"/>
      <c r="GS157" s="53"/>
      <c r="GT157" s="53"/>
      <c r="GU157" s="53"/>
      <c r="GV157" s="53"/>
      <c r="GW157" s="53"/>
      <c r="GX157" s="53"/>
      <c r="GY157" s="53"/>
      <c r="GZ157" s="53"/>
      <c r="HA157" s="53"/>
      <c r="HB157" s="53"/>
      <c r="HC157" s="53"/>
      <c r="HD157" s="53"/>
      <c r="HE157" s="53"/>
      <c r="HF157" s="53"/>
      <c r="HG157" s="53"/>
      <c r="HH157" s="53"/>
      <c r="HI157" s="53"/>
      <c r="HJ157" s="53"/>
      <c r="HK157" s="53"/>
      <c r="HL157" s="53"/>
      <c r="HM157" s="53"/>
      <c r="HN157" s="53"/>
      <c r="HO157" s="53"/>
      <c r="HP157" s="53"/>
      <c r="HQ157" s="53"/>
      <c r="HR157" s="53"/>
      <c r="HS157" s="53"/>
      <c r="HT157" s="53"/>
      <c r="HU157" s="53"/>
      <c r="HV157" s="53"/>
      <c r="HW157" s="53"/>
      <c r="HX157" s="53"/>
      <c r="HY157" s="53"/>
      <c r="HZ157" s="53"/>
      <c r="IA157" s="53"/>
      <c r="IB157" s="53"/>
      <c r="IC157" s="53"/>
      <c r="ID157" s="53"/>
      <c r="IE157" s="53"/>
      <c r="IF157" s="53"/>
      <c r="IG157" s="53"/>
      <c r="IH157" s="53"/>
      <c r="II157" s="53"/>
      <c r="IJ157" s="53"/>
      <c r="IK157" s="53"/>
      <c r="IL157" s="53"/>
      <c r="IM157" s="53"/>
      <c r="IN157" s="53"/>
      <c r="IO157" s="53"/>
      <c r="IP157" s="53"/>
      <c r="IQ157" s="53"/>
      <c r="IR157" s="53"/>
      <c r="IS157" s="53"/>
      <c r="IT157" s="53"/>
      <c r="IU157" s="53"/>
      <c r="IV157" s="53"/>
      <c r="IW157" s="53"/>
      <c r="IX157" s="53"/>
      <c r="IY157" s="53"/>
      <c r="IZ157" s="53"/>
      <c r="JA157" s="53"/>
      <c r="JB157" s="53"/>
      <c r="JC157" s="53"/>
      <c r="JD157" s="53"/>
      <c r="JE157" s="53"/>
      <c r="JF157" s="53"/>
      <c r="JG157" s="53"/>
      <c r="JH157" s="53"/>
      <c r="JI157" s="53"/>
      <c r="JJ157" s="53"/>
      <c r="JK157" s="53"/>
      <c r="JL157" s="53"/>
      <c r="JM157" s="53"/>
      <c r="JN157" s="53"/>
      <c r="JO157" s="53"/>
      <c r="JP157" s="53"/>
      <c r="JQ157" s="53"/>
      <c r="JR157" s="53"/>
      <c r="JS157" s="53"/>
      <c r="JT157" s="53"/>
      <c r="JU157" s="53"/>
      <c r="JV157" s="53"/>
      <c r="JW157" s="53"/>
      <c r="JX157" s="53"/>
      <c r="JY157" s="53"/>
      <c r="JZ157" s="53"/>
      <c r="KA157" s="53"/>
      <c r="KB157" s="53"/>
      <c r="KC157" s="53"/>
      <c r="KD157" s="53"/>
      <c r="KE157" s="53"/>
      <c r="KF157" s="53"/>
      <c r="KG157" s="53"/>
      <c r="KH157" s="53"/>
    </row>
    <row r="158" spans="4:294" x14ac:dyDescent="0.25">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c r="FG158" s="53"/>
      <c r="FH158" s="53"/>
      <c r="FI158" s="53"/>
      <c r="FJ158" s="53"/>
      <c r="FK158" s="53"/>
      <c r="FL158" s="53"/>
      <c r="FM158" s="53"/>
      <c r="FN158" s="53"/>
      <c r="FO158" s="53"/>
      <c r="FP158" s="53"/>
      <c r="FQ158" s="53"/>
      <c r="FR158" s="53"/>
      <c r="FS158" s="53"/>
      <c r="FT158" s="53"/>
      <c r="FU158" s="53"/>
      <c r="FV158" s="53"/>
      <c r="FW158" s="53"/>
      <c r="FX158" s="53"/>
      <c r="FY158" s="53"/>
      <c r="FZ158" s="53"/>
      <c r="GA158" s="53"/>
      <c r="GB158" s="53"/>
      <c r="GC158" s="53"/>
      <c r="GD158" s="53"/>
      <c r="GE158" s="53"/>
      <c r="GF158" s="53"/>
      <c r="GG158" s="53"/>
      <c r="GH158" s="53"/>
      <c r="GI158" s="53"/>
      <c r="GJ158" s="53"/>
      <c r="GK158" s="53"/>
      <c r="GL158" s="53"/>
      <c r="GM158" s="53"/>
      <c r="GN158" s="53"/>
      <c r="GO158" s="53"/>
      <c r="GP158" s="53"/>
      <c r="GQ158" s="53"/>
      <c r="GR158" s="53"/>
      <c r="GS158" s="53"/>
      <c r="GT158" s="53"/>
      <c r="GU158" s="53"/>
      <c r="GV158" s="53"/>
      <c r="GW158" s="53"/>
      <c r="GX158" s="53"/>
      <c r="GY158" s="53"/>
      <c r="GZ158" s="53"/>
      <c r="HA158" s="53"/>
      <c r="HB158" s="53"/>
      <c r="HC158" s="53"/>
      <c r="HD158" s="53"/>
      <c r="HE158" s="53"/>
      <c r="HF158" s="53"/>
      <c r="HG158" s="53"/>
      <c r="HH158" s="53"/>
      <c r="HI158" s="53"/>
      <c r="HJ158" s="53"/>
      <c r="HK158" s="53"/>
      <c r="HL158" s="53"/>
      <c r="HM158" s="53"/>
      <c r="HN158" s="53"/>
      <c r="HO158" s="53"/>
      <c r="HP158" s="53"/>
      <c r="HQ158" s="53"/>
      <c r="HR158" s="53"/>
      <c r="HS158" s="53"/>
      <c r="HT158" s="53"/>
      <c r="HU158" s="53"/>
      <c r="HV158" s="53"/>
      <c r="HW158" s="53"/>
      <c r="HX158" s="53"/>
      <c r="HY158" s="53"/>
      <c r="HZ158" s="53"/>
      <c r="IA158" s="53"/>
      <c r="IB158" s="53"/>
      <c r="IC158" s="53"/>
      <c r="ID158" s="53"/>
      <c r="IE158" s="53"/>
      <c r="IF158" s="53"/>
      <c r="IG158" s="53"/>
      <c r="IH158" s="53"/>
      <c r="II158" s="53"/>
      <c r="IJ158" s="53"/>
      <c r="IK158" s="53"/>
      <c r="IL158" s="53"/>
      <c r="IM158" s="53"/>
      <c r="IN158" s="53"/>
      <c r="IO158" s="53"/>
      <c r="IP158" s="53"/>
      <c r="IQ158" s="53"/>
      <c r="IR158" s="53"/>
      <c r="IS158" s="53"/>
      <c r="IT158" s="53"/>
      <c r="IU158" s="53"/>
      <c r="IV158" s="53"/>
      <c r="IW158" s="53"/>
      <c r="IX158" s="53"/>
      <c r="IY158" s="53"/>
      <c r="IZ158" s="53"/>
      <c r="JA158" s="53"/>
      <c r="JB158" s="53"/>
      <c r="JC158" s="53"/>
      <c r="JD158" s="53"/>
      <c r="JE158" s="53"/>
      <c r="JF158" s="53"/>
      <c r="JG158" s="53"/>
      <c r="JH158" s="53"/>
      <c r="JI158" s="53"/>
      <c r="JJ158" s="53"/>
      <c r="JK158" s="53"/>
      <c r="JL158" s="53"/>
      <c r="JM158" s="53"/>
      <c r="JN158" s="53"/>
      <c r="JO158" s="53"/>
      <c r="JP158" s="53"/>
      <c r="JQ158" s="53"/>
      <c r="JR158" s="53"/>
      <c r="JS158" s="53"/>
      <c r="JT158" s="53"/>
      <c r="JU158" s="53"/>
      <c r="JV158" s="53"/>
      <c r="JW158" s="53"/>
      <c r="JX158" s="53"/>
      <c r="JY158" s="53"/>
      <c r="JZ158" s="53"/>
      <c r="KA158" s="53"/>
      <c r="KB158" s="53"/>
      <c r="KC158" s="53"/>
      <c r="KD158" s="53"/>
      <c r="KE158" s="53"/>
      <c r="KF158" s="53"/>
      <c r="KG158" s="53"/>
      <c r="KH158" s="53"/>
    </row>
    <row r="159" spans="4:294" x14ac:dyDescent="0.25">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c r="FN159" s="53"/>
      <c r="FO159" s="53"/>
      <c r="FP159" s="53"/>
      <c r="FQ159" s="53"/>
      <c r="FR159" s="53"/>
      <c r="FS159" s="53"/>
      <c r="FT159" s="53"/>
      <c r="FU159" s="53"/>
      <c r="FV159" s="53"/>
      <c r="FW159" s="53"/>
      <c r="FX159" s="53"/>
      <c r="FY159" s="53"/>
      <c r="FZ159" s="53"/>
      <c r="GA159" s="53"/>
      <c r="GB159" s="53"/>
      <c r="GC159" s="53"/>
      <c r="GD159" s="53"/>
      <c r="GE159" s="53"/>
      <c r="GF159" s="53"/>
      <c r="GG159" s="53"/>
      <c r="GH159" s="53"/>
      <c r="GI159" s="53"/>
      <c r="GJ159" s="53"/>
      <c r="GK159" s="53"/>
      <c r="GL159" s="53"/>
      <c r="GM159" s="53"/>
      <c r="GN159" s="53"/>
      <c r="GO159" s="53"/>
      <c r="GP159" s="53"/>
      <c r="GQ159" s="53"/>
      <c r="GR159" s="53"/>
      <c r="GS159" s="53"/>
      <c r="GT159" s="53"/>
      <c r="GU159" s="53"/>
      <c r="GV159" s="53"/>
      <c r="GW159" s="53"/>
      <c r="GX159" s="53"/>
      <c r="GY159" s="53"/>
      <c r="GZ159" s="53"/>
      <c r="HA159" s="53"/>
      <c r="HB159" s="53"/>
      <c r="HC159" s="53"/>
      <c r="HD159" s="53"/>
      <c r="HE159" s="53"/>
      <c r="HF159" s="53"/>
      <c r="HG159" s="53"/>
      <c r="HH159" s="53"/>
      <c r="HI159" s="53"/>
      <c r="HJ159" s="53"/>
      <c r="HK159" s="53"/>
      <c r="HL159" s="53"/>
      <c r="HM159" s="53"/>
      <c r="HN159" s="53"/>
      <c r="HO159" s="53"/>
      <c r="HP159" s="53"/>
      <c r="HQ159" s="53"/>
      <c r="HR159" s="53"/>
      <c r="HS159" s="53"/>
      <c r="HT159" s="53"/>
      <c r="HU159" s="53"/>
      <c r="HV159" s="53"/>
      <c r="HW159" s="53"/>
      <c r="HX159" s="53"/>
      <c r="HY159" s="53"/>
      <c r="HZ159" s="53"/>
      <c r="IA159" s="53"/>
      <c r="IB159" s="53"/>
      <c r="IC159" s="53"/>
      <c r="ID159" s="53"/>
      <c r="IE159" s="53"/>
      <c r="IF159" s="53"/>
      <c r="IG159" s="53"/>
      <c r="IH159" s="53"/>
      <c r="II159" s="53"/>
      <c r="IJ159" s="53"/>
      <c r="IK159" s="53"/>
      <c r="IL159" s="53"/>
      <c r="IM159" s="53"/>
      <c r="IN159" s="53"/>
      <c r="IO159" s="53"/>
      <c r="IP159" s="53"/>
      <c r="IQ159" s="53"/>
      <c r="IR159" s="53"/>
      <c r="IS159" s="53"/>
      <c r="IT159" s="53"/>
      <c r="IU159" s="53"/>
      <c r="IV159" s="53"/>
      <c r="IW159" s="53"/>
      <c r="IX159" s="53"/>
      <c r="IY159" s="53"/>
      <c r="IZ159" s="53"/>
      <c r="JA159" s="53"/>
      <c r="JB159" s="53"/>
      <c r="JC159" s="53"/>
      <c r="JD159" s="53"/>
      <c r="JE159" s="53"/>
      <c r="JF159" s="53"/>
      <c r="JG159" s="53"/>
      <c r="JH159" s="53"/>
      <c r="JI159" s="53"/>
      <c r="JJ159" s="53"/>
      <c r="JK159" s="53"/>
      <c r="JL159" s="53"/>
      <c r="JM159" s="53"/>
      <c r="JN159" s="53"/>
      <c r="JO159" s="53"/>
      <c r="JP159" s="53"/>
      <c r="JQ159" s="53"/>
      <c r="JR159" s="53"/>
      <c r="JS159" s="53"/>
      <c r="JT159" s="53"/>
      <c r="JU159" s="53"/>
      <c r="JV159" s="53"/>
      <c r="JW159" s="53"/>
      <c r="JX159" s="53"/>
      <c r="JY159" s="53"/>
      <c r="JZ159" s="53"/>
      <c r="KA159" s="53"/>
      <c r="KB159" s="53"/>
      <c r="KC159" s="53"/>
      <c r="KD159" s="53"/>
      <c r="KE159" s="53"/>
      <c r="KF159" s="53"/>
      <c r="KG159" s="53"/>
      <c r="KH159" s="53"/>
    </row>
    <row r="160" spans="4:294" x14ac:dyDescent="0.25">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c r="FN160" s="53"/>
      <c r="FO160" s="53"/>
      <c r="FP160" s="53"/>
      <c r="FQ160" s="53"/>
      <c r="FR160" s="53"/>
      <c r="FS160" s="53"/>
      <c r="FT160" s="53"/>
      <c r="FU160" s="53"/>
      <c r="FV160" s="53"/>
      <c r="FW160" s="53"/>
      <c r="FX160" s="53"/>
      <c r="FY160" s="53"/>
      <c r="FZ160" s="53"/>
      <c r="GA160" s="53"/>
      <c r="GB160" s="53"/>
      <c r="GC160" s="53"/>
      <c r="GD160" s="53"/>
      <c r="GE160" s="53"/>
      <c r="GF160" s="53"/>
      <c r="GG160" s="53"/>
      <c r="GH160" s="53"/>
      <c r="GI160" s="53"/>
      <c r="GJ160" s="53"/>
      <c r="GK160" s="53"/>
      <c r="GL160" s="53"/>
      <c r="GM160" s="53"/>
      <c r="GN160" s="53"/>
      <c r="GO160" s="53"/>
      <c r="GP160" s="53"/>
      <c r="GQ160" s="53"/>
      <c r="GR160" s="53"/>
      <c r="GS160" s="53"/>
      <c r="GT160" s="53"/>
      <c r="GU160" s="53"/>
      <c r="GV160" s="53"/>
      <c r="GW160" s="53"/>
      <c r="GX160" s="53"/>
      <c r="GY160" s="53"/>
      <c r="GZ160" s="53"/>
      <c r="HA160" s="53"/>
      <c r="HB160" s="53"/>
      <c r="HC160" s="53"/>
      <c r="HD160" s="53"/>
      <c r="HE160" s="53"/>
      <c r="HF160" s="53"/>
      <c r="HG160" s="53"/>
      <c r="HH160" s="53"/>
      <c r="HI160" s="53"/>
      <c r="HJ160" s="53"/>
      <c r="HK160" s="53"/>
      <c r="HL160" s="53"/>
      <c r="HM160" s="53"/>
      <c r="HN160" s="53"/>
      <c r="HO160" s="53"/>
      <c r="HP160" s="53"/>
      <c r="HQ160" s="53"/>
      <c r="HR160" s="53"/>
      <c r="HS160" s="53"/>
      <c r="HT160" s="53"/>
      <c r="HU160" s="53"/>
      <c r="HV160" s="53"/>
      <c r="HW160" s="53"/>
      <c r="HX160" s="53"/>
      <c r="HY160" s="53"/>
      <c r="HZ160" s="53"/>
      <c r="IA160" s="53"/>
      <c r="IB160" s="53"/>
      <c r="IC160" s="53"/>
      <c r="ID160" s="53"/>
      <c r="IE160" s="53"/>
      <c r="IF160" s="53"/>
      <c r="IG160" s="53"/>
      <c r="IH160" s="53"/>
      <c r="II160" s="53"/>
      <c r="IJ160" s="53"/>
      <c r="IK160" s="53"/>
      <c r="IL160" s="53"/>
      <c r="IM160" s="53"/>
      <c r="IN160" s="53"/>
      <c r="IO160" s="53"/>
      <c r="IP160" s="53"/>
      <c r="IQ160" s="53"/>
      <c r="IR160" s="53"/>
      <c r="IS160" s="53"/>
      <c r="IT160" s="53"/>
      <c r="IU160" s="53"/>
      <c r="IV160" s="53"/>
      <c r="IW160" s="53"/>
      <c r="IX160" s="53"/>
      <c r="IY160" s="53"/>
      <c r="IZ160" s="53"/>
      <c r="JA160" s="53"/>
      <c r="JB160" s="53"/>
      <c r="JC160" s="53"/>
      <c r="JD160" s="53"/>
      <c r="JE160" s="53"/>
      <c r="JF160" s="53"/>
      <c r="JG160" s="53"/>
      <c r="JH160" s="53"/>
      <c r="JI160" s="53"/>
      <c r="JJ160" s="53"/>
      <c r="JK160" s="53"/>
      <c r="JL160" s="53"/>
      <c r="JM160" s="53"/>
      <c r="JN160" s="53"/>
      <c r="JO160" s="53"/>
      <c r="JP160" s="53"/>
      <c r="JQ160" s="53"/>
      <c r="JR160" s="53"/>
      <c r="JS160" s="53"/>
      <c r="JT160" s="53"/>
      <c r="JU160" s="53"/>
      <c r="JV160" s="53"/>
      <c r="JW160" s="53"/>
      <c r="JX160" s="53"/>
      <c r="JY160" s="53"/>
      <c r="JZ160" s="53"/>
      <c r="KA160" s="53"/>
      <c r="KB160" s="53"/>
      <c r="KC160" s="53"/>
      <c r="KD160" s="53"/>
      <c r="KE160" s="53"/>
      <c r="KF160" s="53"/>
      <c r="KG160" s="53"/>
      <c r="KH160" s="53"/>
    </row>
    <row r="161" spans="4:294" x14ac:dyDescent="0.25">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c r="HX161" s="53"/>
      <c r="HY161" s="53"/>
      <c r="HZ161" s="53"/>
      <c r="IA161" s="53"/>
      <c r="IB161" s="53"/>
      <c r="IC161" s="53"/>
      <c r="ID161" s="53"/>
      <c r="IE161" s="53"/>
      <c r="IF161" s="53"/>
      <c r="IG161" s="53"/>
      <c r="IH161" s="53"/>
      <c r="II161" s="53"/>
      <c r="IJ161" s="53"/>
      <c r="IK161" s="53"/>
      <c r="IL161" s="53"/>
      <c r="IM161" s="53"/>
      <c r="IN161" s="53"/>
      <c r="IO161" s="53"/>
      <c r="IP161" s="53"/>
      <c r="IQ161" s="53"/>
      <c r="IR161" s="53"/>
      <c r="IS161" s="53"/>
      <c r="IT161" s="53"/>
      <c r="IU161" s="53"/>
      <c r="IV161" s="53"/>
      <c r="IW161" s="53"/>
      <c r="IX161" s="53"/>
      <c r="IY161" s="53"/>
      <c r="IZ161" s="53"/>
      <c r="JA161" s="53"/>
      <c r="JB161" s="53"/>
      <c r="JC161" s="53"/>
      <c r="JD161" s="53"/>
      <c r="JE161" s="53"/>
      <c r="JF161" s="53"/>
      <c r="JG161" s="53"/>
      <c r="JH161" s="53"/>
      <c r="JI161" s="53"/>
      <c r="JJ161" s="53"/>
      <c r="JK161" s="53"/>
      <c r="JL161" s="53"/>
      <c r="JM161" s="53"/>
      <c r="JN161" s="53"/>
      <c r="JO161" s="53"/>
      <c r="JP161" s="53"/>
      <c r="JQ161" s="53"/>
      <c r="JR161" s="53"/>
      <c r="JS161" s="53"/>
      <c r="JT161" s="53"/>
      <c r="JU161" s="53"/>
      <c r="JV161" s="53"/>
      <c r="JW161" s="53"/>
      <c r="JX161" s="53"/>
      <c r="JY161" s="53"/>
      <c r="JZ161" s="53"/>
      <c r="KA161" s="53"/>
      <c r="KB161" s="53"/>
      <c r="KC161" s="53"/>
      <c r="KD161" s="53"/>
      <c r="KE161" s="53"/>
      <c r="KF161" s="53"/>
      <c r="KG161" s="53"/>
      <c r="KH161" s="53"/>
    </row>
    <row r="162" spans="4:294" x14ac:dyDescent="0.25">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c r="FN162" s="53"/>
      <c r="FO162" s="53"/>
      <c r="FP162" s="53"/>
      <c r="FQ162" s="53"/>
      <c r="FR162" s="53"/>
      <c r="FS162" s="53"/>
      <c r="FT162" s="53"/>
      <c r="FU162" s="53"/>
      <c r="FV162" s="53"/>
      <c r="FW162" s="53"/>
      <c r="FX162" s="53"/>
      <c r="FY162" s="53"/>
      <c r="FZ162" s="53"/>
      <c r="GA162" s="53"/>
      <c r="GB162" s="53"/>
      <c r="GC162" s="53"/>
      <c r="GD162" s="53"/>
      <c r="GE162" s="53"/>
      <c r="GF162" s="53"/>
      <c r="GG162" s="53"/>
      <c r="GH162" s="53"/>
      <c r="GI162" s="53"/>
      <c r="GJ162" s="53"/>
      <c r="GK162" s="53"/>
      <c r="GL162" s="53"/>
      <c r="GM162" s="53"/>
      <c r="GN162" s="53"/>
      <c r="GO162" s="53"/>
      <c r="GP162" s="53"/>
      <c r="GQ162" s="53"/>
      <c r="GR162" s="53"/>
      <c r="GS162" s="53"/>
      <c r="GT162" s="53"/>
      <c r="GU162" s="53"/>
      <c r="GV162" s="53"/>
      <c r="GW162" s="53"/>
      <c r="GX162" s="53"/>
      <c r="GY162" s="53"/>
      <c r="GZ162" s="53"/>
      <c r="HA162" s="53"/>
      <c r="HB162" s="53"/>
      <c r="HC162" s="53"/>
      <c r="HD162" s="53"/>
      <c r="HE162" s="53"/>
      <c r="HF162" s="53"/>
      <c r="HG162" s="53"/>
      <c r="HH162" s="53"/>
      <c r="HI162" s="53"/>
      <c r="HJ162" s="53"/>
      <c r="HK162" s="53"/>
      <c r="HL162" s="53"/>
      <c r="HM162" s="53"/>
      <c r="HN162" s="53"/>
      <c r="HO162" s="53"/>
      <c r="HP162" s="53"/>
      <c r="HQ162" s="53"/>
      <c r="HR162" s="53"/>
      <c r="HS162" s="53"/>
      <c r="HT162" s="53"/>
      <c r="HU162" s="53"/>
      <c r="HV162" s="53"/>
      <c r="HW162" s="53"/>
      <c r="HX162" s="53"/>
      <c r="HY162" s="53"/>
      <c r="HZ162" s="53"/>
      <c r="IA162" s="53"/>
      <c r="IB162" s="53"/>
      <c r="IC162" s="53"/>
      <c r="ID162" s="53"/>
      <c r="IE162" s="53"/>
      <c r="IF162" s="53"/>
      <c r="IG162" s="53"/>
      <c r="IH162" s="53"/>
      <c r="II162" s="53"/>
      <c r="IJ162" s="53"/>
      <c r="IK162" s="53"/>
      <c r="IL162" s="53"/>
      <c r="IM162" s="53"/>
      <c r="IN162" s="53"/>
      <c r="IO162" s="53"/>
      <c r="IP162" s="53"/>
      <c r="IQ162" s="53"/>
      <c r="IR162" s="53"/>
      <c r="IS162" s="53"/>
      <c r="IT162" s="53"/>
      <c r="IU162" s="53"/>
      <c r="IV162" s="53"/>
      <c r="IW162" s="53"/>
      <c r="IX162" s="53"/>
      <c r="IY162" s="53"/>
      <c r="IZ162" s="53"/>
      <c r="JA162" s="53"/>
      <c r="JB162" s="53"/>
      <c r="JC162" s="53"/>
      <c r="JD162" s="53"/>
      <c r="JE162" s="53"/>
      <c r="JF162" s="53"/>
      <c r="JG162" s="53"/>
      <c r="JH162" s="53"/>
      <c r="JI162" s="53"/>
      <c r="JJ162" s="53"/>
      <c r="JK162" s="53"/>
      <c r="JL162" s="53"/>
      <c r="JM162" s="53"/>
      <c r="JN162" s="53"/>
      <c r="JO162" s="53"/>
      <c r="JP162" s="53"/>
      <c r="JQ162" s="53"/>
      <c r="JR162" s="53"/>
      <c r="JS162" s="53"/>
      <c r="JT162" s="53"/>
      <c r="JU162" s="53"/>
      <c r="JV162" s="53"/>
      <c r="JW162" s="53"/>
      <c r="JX162" s="53"/>
      <c r="JY162" s="53"/>
      <c r="JZ162" s="53"/>
      <c r="KA162" s="53"/>
      <c r="KB162" s="53"/>
      <c r="KC162" s="53"/>
      <c r="KD162" s="53"/>
      <c r="KE162" s="53"/>
      <c r="KF162" s="53"/>
      <c r="KG162" s="53"/>
      <c r="KH162" s="53"/>
    </row>
    <row r="163" spans="4:294" x14ac:dyDescent="0.25">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row>
    <row r="164" spans="4:294" x14ac:dyDescent="0.25">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row>
    <row r="165" spans="4:294" x14ac:dyDescent="0.25">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row>
    <row r="166" spans="4:294" x14ac:dyDescent="0.25">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row>
    <row r="167" spans="4:294" x14ac:dyDescent="0.25">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row>
    <row r="168" spans="4:294" x14ac:dyDescent="0.25">
      <c r="D168" s="53"/>
      <c r="E168" s="53"/>
      <c r="F168" s="53"/>
      <c r="G168" s="53"/>
      <c r="H168" s="53"/>
      <c r="I168" s="53"/>
      <c r="J168" s="53"/>
      <c r="K168" s="53"/>
      <c r="L168" s="53"/>
      <c r="M168" s="53"/>
      <c r="N168" s="53"/>
      <c r="O168" s="53"/>
      <c r="P168" s="53"/>
    </row>
    <row r="169" spans="4:294" x14ac:dyDescent="0.25">
      <c r="D169" s="53"/>
      <c r="E169" s="53"/>
      <c r="F169" s="53"/>
      <c r="G169" s="53"/>
      <c r="H169" s="53"/>
      <c r="I169" s="53"/>
      <c r="J169" s="53"/>
      <c r="K169" s="53"/>
      <c r="L169" s="53"/>
      <c r="M169" s="53"/>
      <c r="N169" s="53"/>
      <c r="O169" s="53"/>
      <c r="P169" s="53"/>
    </row>
    <row r="170" spans="4:294" x14ac:dyDescent="0.25">
      <c r="D170" s="53"/>
      <c r="E170" s="53"/>
      <c r="F170" s="53"/>
      <c r="G170" s="53"/>
      <c r="H170" s="53"/>
      <c r="I170" s="53"/>
      <c r="J170" s="53"/>
      <c r="K170" s="53"/>
      <c r="L170" s="53"/>
      <c r="M170" s="53"/>
      <c r="N170" s="53"/>
      <c r="O170" s="53"/>
      <c r="P170" s="53"/>
    </row>
    <row r="171" spans="4:294" x14ac:dyDescent="0.25">
      <c r="D171" s="53"/>
      <c r="E171" s="53"/>
      <c r="F171" s="53"/>
      <c r="G171" s="53"/>
      <c r="H171" s="53"/>
      <c r="I171" s="53"/>
      <c r="J171" s="53"/>
      <c r="K171" s="53"/>
      <c r="L171" s="53"/>
      <c r="M171" s="53"/>
      <c r="N171" s="53"/>
      <c r="O171" s="53"/>
      <c r="P171" s="53"/>
    </row>
    <row r="172" spans="4:294" x14ac:dyDescent="0.25">
      <c r="D172" s="53"/>
      <c r="E172" s="53"/>
      <c r="F172" s="53"/>
      <c r="G172" s="53"/>
      <c r="H172" s="53"/>
      <c r="I172" s="53"/>
      <c r="J172" s="53"/>
      <c r="K172" s="53"/>
      <c r="L172" s="53"/>
      <c r="M172" s="53"/>
      <c r="N172" s="53"/>
      <c r="O172" s="53"/>
      <c r="P172" s="53"/>
    </row>
    <row r="173" spans="4:294" x14ac:dyDescent="0.25">
      <c r="D173" s="53"/>
      <c r="E173" s="53"/>
      <c r="F173" s="53"/>
      <c r="G173" s="53"/>
      <c r="H173" s="53"/>
      <c r="I173" s="53"/>
      <c r="J173" s="53"/>
      <c r="K173" s="53"/>
      <c r="L173" s="53"/>
      <c r="M173" s="53"/>
      <c r="N173" s="53"/>
      <c r="O173" s="53"/>
      <c r="P173" s="53"/>
    </row>
    <row r="174" spans="4:294" x14ac:dyDescent="0.25">
      <c r="D174" s="53"/>
      <c r="E174" s="53"/>
      <c r="F174" s="53"/>
      <c r="G174" s="53"/>
      <c r="H174" s="53"/>
      <c r="I174" s="53"/>
      <c r="J174" s="53"/>
      <c r="K174" s="53"/>
      <c r="L174" s="53"/>
      <c r="M174" s="53"/>
      <c r="N174" s="53"/>
      <c r="O174" s="53"/>
      <c r="P174" s="53"/>
    </row>
    <row r="175" spans="4:294" x14ac:dyDescent="0.25">
      <c r="D175" s="53"/>
      <c r="E175" s="53"/>
      <c r="F175" s="53"/>
      <c r="G175" s="53"/>
      <c r="H175" s="53"/>
      <c r="I175" s="53"/>
      <c r="J175" s="53"/>
      <c r="K175" s="53"/>
      <c r="L175" s="53"/>
      <c r="M175" s="53"/>
      <c r="N175" s="53"/>
      <c r="O175" s="53"/>
      <c r="P175" s="53"/>
    </row>
    <row r="176" spans="4:294" x14ac:dyDescent="0.25">
      <c r="D176" s="53"/>
      <c r="E176" s="53"/>
      <c r="F176" s="53"/>
      <c r="G176" s="53"/>
      <c r="H176" s="53"/>
      <c r="I176" s="53"/>
      <c r="J176" s="53"/>
      <c r="K176" s="53"/>
      <c r="L176" s="53"/>
      <c r="M176" s="53"/>
      <c r="N176" s="53"/>
      <c r="O176" s="53"/>
      <c r="P176" s="53"/>
    </row>
    <row r="177" spans="4:16" x14ac:dyDescent="0.25">
      <c r="D177" s="53"/>
      <c r="E177" s="53"/>
      <c r="F177" s="53"/>
      <c r="G177" s="53"/>
      <c r="H177" s="53"/>
      <c r="I177" s="53"/>
      <c r="J177" s="53"/>
      <c r="K177" s="53"/>
      <c r="L177" s="53"/>
      <c r="M177" s="53"/>
      <c r="N177" s="53"/>
      <c r="O177" s="53"/>
      <c r="P177" s="53"/>
    </row>
    <row r="178" spans="4:16" x14ac:dyDescent="0.25">
      <c r="D178" s="53"/>
      <c r="E178" s="53"/>
      <c r="F178" s="53"/>
      <c r="G178" s="53"/>
      <c r="H178" s="53"/>
      <c r="I178" s="53"/>
      <c r="J178" s="53"/>
      <c r="K178" s="53"/>
      <c r="L178" s="53"/>
      <c r="M178" s="53"/>
      <c r="N178" s="53"/>
      <c r="O178" s="53"/>
      <c r="P178" s="53"/>
    </row>
    <row r="179" spans="4:16" x14ac:dyDescent="0.25">
      <c r="D179" s="53"/>
      <c r="E179" s="53"/>
      <c r="F179" s="53"/>
      <c r="G179" s="53"/>
      <c r="H179" s="53"/>
      <c r="I179" s="53"/>
      <c r="J179" s="53"/>
      <c r="K179" s="53"/>
      <c r="L179" s="53"/>
      <c r="M179" s="53"/>
      <c r="N179" s="53"/>
      <c r="O179" s="53"/>
      <c r="P179" s="53"/>
    </row>
    <row r="180" spans="4:16" x14ac:dyDescent="0.25">
      <c r="D180" s="53"/>
      <c r="E180" s="53"/>
      <c r="F180" s="53"/>
      <c r="G180" s="53"/>
      <c r="H180" s="53"/>
      <c r="I180" s="53"/>
      <c r="J180" s="53"/>
      <c r="K180" s="53"/>
      <c r="L180" s="53"/>
      <c r="M180" s="53"/>
      <c r="N180" s="53"/>
      <c r="O180" s="53"/>
      <c r="P180" s="53"/>
    </row>
    <row r="181" spans="4:16" x14ac:dyDescent="0.25">
      <c r="D181" s="53"/>
      <c r="E181" s="53"/>
      <c r="F181" s="53"/>
      <c r="G181" s="53"/>
      <c r="H181" s="53"/>
      <c r="I181" s="53"/>
      <c r="J181" s="53"/>
      <c r="K181" s="53"/>
      <c r="L181" s="53"/>
      <c r="M181" s="53"/>
      <c r="N181" s="53"/>
      <c r="O181" s="53"/>
      <c r="P181" s="53"/>
    </row>
    <row r="182" spans="4:16" x14ac:dyDescent="0.25">
      <c r="D182" s="53"/>
      <c r="E182" s="53"/>
      <c r="F182" s="53"/>
      <c r="G182" s="53"/>
      <c r="H182" s="53"/>
      <c r="I182" s="53"/>
      <c r="J182" s="53"/>
      <c r="K182" s="53"/>
      <c r="L182" s="53"/>
      <c r="M182" s="53"/>
      <c r="N182" s="53"/>
      <c r="O182" s="53"/>
      <c r="P182" s="53"/>
    </row>
    <row r="183" spans="4:16" x14ac:dyDescent="0.25">
      <c r="D183" s="53"/>
      <c r="E183" s="53"/>
      <c r="F183" s="53"/>
      <c r="G183" s="53"/>
      <c r="H183" s="53"/>
      <c r="I183" s="53"/>
      <c r="J183" s="53"/>
      <c r="K183" s="53"/>
      <c r="L183" s="53"/>
      <c r="M183" s="53"/>
      <c r="N183" s="53"/>
      <c r="O183" s="53"/>
      <c r="P183" s="53"/>
    </row>
    <row r="184" spans="4:16" x14ac:dyDescent="0.25">
      <c r="D184" s="53"/>
      <c r="E184" s="53"/>
      <c r="F184" s="53"/>
      <c r="G184" s="53"/>
      <c r="H184" s="53"/>
      <c r="I184" s="53"/>
      <c r="J184" s="53"/>
      <c r="K184" s="53"/>
      <c r="L184" s="53"/>
      <c r="M184" s="53"/>
      <c r="N184" s="53"/>
      <c r="O184" s="53"/>
      <c r="P184" s="53"/>
    </row>
    <row r="185" spans="4:16" x14ac:dyDescent="0.25">
      <c r="D185" s="53"/>
      <c r="E185" s="53"/>
      <c r="F185" s="53"/>
      <c r="G185" s="53"/>
      <c r="H185" s="53"/>
      <c r="I185" s="53"/>
      <c r="J185" s="53"/>
      <c r="K185" s="53"/>
      <c r="L185" s="53"/>
      <c r="M185" s="53"/>
      <c r="N185" s="53"/>
      <c r="O185" s="53"/>
      <c r="P185" s="53"/>
    </row>
    <row r="186" spans="4:16" x14ac:dyDescent="0.25">
      <c r="D186" s="53"/>
      <c r="E186" s="53"/>
      <c r="F186" s="53"/>
      <c r="G186" s="53"/>
      <c r="H186" s="53"/>
      <c r="I186" s="53"/>
      <c r="J186" s="53"/>
      <c r="K186" s="53"/>
      <c r="L186" s="53"/>
      <c r="M186" s="53"/>
      <c r="N186" s="53"/>
      <c r="O186" s="53"/>
      <c r="P186" s="53"/>
    </row>
    <row r="187" spans="4:16" x14ac:dyDescent="0.25">
      <c r="D187" s="53"/>
      <c r="E187" s="53"/>
      <c r="F187" s="53"/>
      <c r="G187" s="53"/>
      <c r="H187" s="53"/>
      <c r="I187" s="53"/>
      <c r="J187" s="53"/>
      <c r="K187" s="53"/>
      <c r="L187" s="53"/>
      <c r="M187" s="53"/>
      <c r="N187" s="53"/>
      <c r="O187" s="53"/>
      <c r="P187" s="53"/>
    </row>
    <row r="188" spans="4:16" x14ac:dyDescent="0.25">
      <c r="D188" s="53"/>
      <c r="E188" s="53"/>
      <c r="F188" s="53"/>
      <c r="G188" s="53"/>
      <c r="H188" s="53"/>
      <c r="I188" s="53"/>
      <c r="J188" s="53"/>
      <c r="K188" s="53"/>
      <c r="L188" s="53"/>
      <c r="M188" s="53"/>
      <c r="N188" s="53"/>
      <c r="O188" s="53"/>
      <c r="P188" s="53"/>
    </row>
    <row r="189" spans="4:16" x14ac:dyDescent="0.25">
      <c r="D189" s="53"/>
      <c r="E189" s="53"/>
      <c r="F189" s="53"/>
      <c r="G189" s="53"/>
      <c r="H189" s="53"/>
      <c r="I189" s="53"/>
      <c r="J189" s="53"/>
      <c r="K189" s="53"/>
      <c r="L189" s="53"/>
      <c r="M189" s="53"/>
      <c r="N189" s="53"/>
      <c r="O189" s="53"/>
      <c r="P189" s="53"/>
    </row>
    <row r="190" spans="4:16" x14ac:dyDescent="0.25">
      <c r="D190" s="53"/>
      <c r="E190" s="53"/>
      <c r="F190" s="53"/>
      <c r="G190" s="53"/>
      <c r="H190" s="53"/>
      <c r="I190" s="53"/>
      <c r="J190" s="53"/>
      <c r="K190" s="53"/>
      <c r="L190" s="53"/>
      <c r="M190" s="53"/>
      <c r="N190" s="53"/>
      <c r="O190" s="53"/>
      <c r="P190" s="53"/>
    </row>
    <row r="191" spans="4:16" x14ac:dyDescent="0.25">
      <c r="D191" s="53"/>
      <c r="E191" s="53"/>
      <c r="F191" s="53"/>
      <c r="G191" s="53"/>
      <c r="H191" s="53"/>
      <c r="I191" s="53"/>
      <c r="J191" s="53"/>
      <c r="K191" s="53"/>
      <c r="L191" s="53"/>
      <c r="M191" s="53"/>
      <c r="N191" s="53"/>
      <c r="O191" s="53"/>
      <c r="P191" s="53"/>
    </row>
    <row r="192" spans="4:16" x14ac:dyDescent="0.25">
      <c r="D192" s="53"/>
      <c r="E192" s="53"/>
      <c r="F192" s="53"/>
      <c r="G192" s="53"/>
      <c r="H192" s="53"/>
      <c r="I192" s="53"/>
      <c r="J192" s="53"/>
      <c r="K192" s="53"/>
      <c r="L192" s="53"/>
      <c r="M192" s="53"/>
      <c r="N192" s="53"/>
      <c r="O192" s="53"/>
      <c r="P192" s="53"/>
    </row>
    <row r="193" spans="4:16" x14ac:dyDescent="0.25">
      <c r="D193" s="53"/>
      <c r="E193" s="53"/>
      <c r="F193" s="53"/>
      <c r="G193" s="53"/>
      <c r="H193" s="53"/>
      <c r="I193" s="53"/>
      <c r="J193" s="53"/>
      <c r="K193" s="53"/>
      <c r="L193" s="53"/>
      <c r="M193" s="53"/>
      <c r="N193" s="53"/>
      <c r="O193" s="53"/>
      <c r="P193" s="53"/>
    </row>
    <row r="194" spans="4:16" x14ac:dyDescent="0.25">
      <c r="D194" s="53"/>
      <c r="E194" s="53"/>
      <c r="F194" s="53"/>
      <c r="G194" s="53"/>
      <c r="H194" s="53"/>
      <c r="I194" s="53"/>
      <c r="J194" s="53"/>
      <c r="K194" s="53"/>
      <c r="L194" s="53"/>
      <c r="M194" s="53"/>
      <c r="N194" s="53"/>
      <c r="O194" s="53"/>
      <c r="P194" s="53"/>
    </row>
    <row r="195" spans="4:16" x14ac:dyDescent="0.25">
      <c r="D195" s="53"/>
      <c r="E195" s="53"/>
      <c r="F195" s="53"/>
      <c r="G195" s="53"/>
      <c r="H195" s="53"/>
      <c r="I195" s="53"/>
      <c r="J195" s="53"/>
      <c r="K195" s="53"/>
      <c r="L195" s="53"/>
      <c r="M195" s="53"/>
      <c r="N195" s="53"/>
      <c r="O195" s="53"/>
      <c r="P195" s="53"/>
    </row>
    <row r="196" spans="4:16" x14ac:dyDescent="0.25">
      <c r="D196" s="53"/>
      <c r="E196" s="53"/>
      <c r="F196" s="53"/>
      <c r="G196" s="53"/>
      <c r="H196" s="53"/>
      <c r="I196" s="53"/>
      <c r="J196" s="53"/>
      <c r="K196" s="53"/>
      <c r="L196" s="53"/>
      <c r="M196" s="53"/>
      <c r="N196" s="53"/>
      <c r="O196" s="53"/>
      <c r="P196" s="53"/>
    </row>
    <row r="197" spans="4:16" x14ac:dyDescent="0.25">
      <c r="D197" s="53"/>
      <c r="E197" s="53"/>
      <c r="F197" s="53"/>
      <c r="G197" s="53"/>
      <c r="H197" s="53"/>
      <c r="I197" s="53"/>
      <c r="J197" s="53"/>
      <c r="K197" s="53"/>
      <c r="L197" s="53"/>
      <c r="M197" s="53"/>
      <c r="N197" s="53"/>
      <c r="O197" s="53"/>
      <c r="P197" s="53"/>
    </row>
    <row r="198" spans="4:16" x14ac:dyDescent="0.25">
      <c r="D198" s="53"/>
      <c r="E198" s="53"/>
      <c r="F198" s="53"/>
      <c r="G198" s="53"/>
      <c r="H198" s="53"/>
      <c r="I198" s="53"/>
      <c r="J198" s="53"/>
      <c r="K198" s="53"/>
      <c r="L198" s="53"/>
      <c r="M198" s="53"/>
      <c r="N198" s="53"/>
      <c r="O198" s="53"/>
      <c r="P198" s="53"/>
    </row>
    <row r="199" spans="4:16" x14ac:dyDescent="0.25">
      <c r="D199" s="53"/>
      <c r="E199" s="53"/>
      <c r="F199" s="53"/>
      <c r="G199" s="53"/>
      <c r="H199" s="53"/>
      <c r="I199" s="53"/>
      <c r="J199" s="53"/>
      <c r="K199" s="53"/>
      <c r="L199" s="53"/>
      <c r="M199" s="53"/>
      <c r="N199" s="53"/>
      <c r="O199" s="53"/>
      <c r="P199" s="53"/>
    </row>
    <row r="200" spans="4:16" x14ac:dyDescent="0.25">
      <c r="D200" s="53"/>
      <c r="E200" s="53"/>
      <c r="F200" s="53"/>
      <c r="G200" s="53"/>
      <c r="H200" s="53"/>
      <c r="I200" s="53"/>
      <c r="J200" s="53"/>
      <c r="K200" s="53"/>
      <c r="L200" s="53"/>
      <c r="M200" s="53"/>
      <c r="N200" s="53"/>
      <c r="O200" s="53"/>
      <c r="P200" s="53"/>
    </row>
    <row r="201" spans="4:16" x14ac:dyDescent="0.25">
      <c r="D201" s="53"/>
      <c r="E201" s="53"/>
      <c r="F201" s="53"/>
      <c r="G201" s="53"/>
      <c r="H201" s="53"/>
      <c r="I201" s="53"/>
      <c r="J201" s="53"/>
      <c r="K201" s="53"/>
      <c r="L201" s="53"/>
      <c r="M201" s="53"/>
      <c r="N201" s="53"/>
      <c r="O201" s="53"/>
      <c r="P201" s="53"/>
    </row>
    <row r="202" spans="4:16" x14ac:dyDescent="0.25">
      <c r="D202" s="53"/>
      <c r="E202" s="53"/>
      <c r="F202" s="53"/>
      <c r="G202" s="53"/>
      <c r="H202" s="53"/>
      <c r="I202" s="53"/>
      <c r="J202" s="53"/>
      <c r="K202" s="53"/>
      <c r="L202" s="53"/>
      <c r="M202" s="53"/>
      <c r="N202" s="53"/>
      <c r="O202" s="53"/>
      <c r="P202" s="53"/>
    </row>
    <row r="203" spans="4:16" x14ac:dyDescent="0.25">
      <c r="D203" s="53"/>
      <c r="E203" s="53"/>
      <c r="F203" s="53"/>
      <c r="G203" s="53"/>
      <c r="H203" s="53"/>
      <c r="I203" s="53"/>
      <c r="J203" s="53"/>
      <c r="K203" s="53"/>
      <c r="L203" s="53"/>
      <c r="M203" s="53"/>
      <c r="N203" s="53"/>
      <c r="O203" s="53"/>
      <c r="P203" s="53"/>
    </row>
    <row r="204" spans="4:16" x14ac:dyDescent="0.25">
      <c r="D204" s="53"/>
      <c r="E204" s="53"/>
      <c r="F204" s="53"/>
      <c r="G204" s="53"/>
      <c r="H204" s="53"/>
      <c r="I204" s="53"/>
      <c r="J204" s="53"/>
      <c r="K204" s="53"/>
      <c r="L204" s="53"/>
      <c r="M204" s="53"/>
      <c r="N204" s="53"/>
      <c r="O204" s="53"/>
      <c r="P204" s="53"/>
    </row>
    <row r="205" spans="4:16" x14ac:dyDescent="0.25">
      <c r="D205" s="53"/>
      <c r="E205" s="53"/>
      <c r="F205" s="53"/>
      <c r="G205" s="53"/>
      <c r="H205" s="53"/>
      <c r="I205" s="53"/>
      <c r="J205" s="53"/>
      <c r="K205" s="53"/>
      <c r="L205" s="53"/>
      <c r="M205" s="53"/>
      <c r="N205" s="53"/>
      <c r="O205" s="53"/>
      <c r="P205" s="53"/>
    </row>
    <row r="206" spans="4:16" x14ac:dyDescent="0.25">
      <c r="D206" s="53"/>
      <c r="E206" s="53"/>
      <c r="F206" s="53"/>
      <c r="G206" s="53"/>
      <c r="H206" s="53"/>
      <c r="I206" s="53"/>
      <c r="J206" s="53"/>
      <c r="K206" s="53"/>
      <c r="L206" s="53"/>
      <c r="M206" s="53"/>
      <c r="N206" s="53"/>
      <c r="O206" s="53"/>
      <c r="P206" s="53"/>
    </row>
    <row r="207" spans="4:16" x14ac:dyDescent="0.25">
      <c r="D207" s="53"/>
      <c r="E207" s="53"/>
      <c r="F207" s="53"/>
      <c r="G207" s="53"/>
      <c r="H207" s="53"/>
      <c r="I207" s="53"/>
      <c r="J207" s="53"/>
      <c r="K207" s="53"/>
      <c r="L207" s="53"/>
      <c r="M207" s="53"/>
      <c r="N207" s="53"/>
      <c r="O207" s="53"/>
      <c r="P207" s="53"/>
    </row>
    <row r="208" spans="4:16" x14ac:dyDescent="0.25">
      <c r="D208" s="53"/>
      <c r="E208" s="53"/>
      <c r="F208" s="53"/>
      <c r="G208" s="53"/>
      <c r="H208" s="53"/>
      <c r="I208" s="53"/>
      <c r="J208" s="53"/>
      <c r="K208" s="53"/>
      <c r="L208" s="53"/>
      <c r="M208" s="53"/>
      <c r="N208" s="53"/>
      <c r="O208" s="53"/>
      <c r="P208" s="53"/>
    </row>
    <row r="209" spans="4:16" x14ac:dyDescent="0.25">
      <c r="D209" s="53"/>
      <c r="E209" s="53"/>
      <c r="F209" s="53"/>
      <c r="G209" s="53"/>
      <c r="H209" s="53"/>
      <c r="I209" s="53"/>
      <c r="J209" s="53"/>
      <c r="K209" s="53"/>
      <c r="L209" s="53"/>
      <c r="M209" s="53"/>
      <c r="N209" s="53"/>
      <c r="O209" s="53"/>
      <c r="P209" s="53"/>
    </row>
    <row r="210" spans="4:16" x14ac:dyDescent="0.25">
      <c r="D210" s="53"/>
      <c r="E210" s="53"/>
      <c r="F210" s="53"/>
      <c r="G210" s="53"/>
      <c r="H210" s="53"/>
      <c r="I210" s="53"/>
      <c r="J210" s="53"/>
      <c r="K210" s="53"/>
      <c r="L210" s="53"/>
      <c r="M210" s="53"/>
      <c r="N210" s="53"/>
      <c r="O210" s="53"/>
      <c r="P210" s="53"/>
    </row>
    <row r="211" spans="4:16" x14ac:dyDescent="0.25">
      <c r="D211" s="53"/>
      <c r="E211" s="53"/>
      <c r="F211" s="53"/>
      <c r="G211" s="53"/>
      <c r="H211" s="53"/>
      <c r="I211" s="53"/>
      <c r="J211" s="53"/>
      <c r="K211" s="53"/>
      <c r="L211" s="53"/>
      <c r="M211" s="53"/>
      <c r="N211" s="53"/>
      <c r="O211" s="53"/>
      <c r="P211" s="53"/>
    </row>
    <row r="212" spans="4:16" x14ac:dyDescent="0.25">
      <c r="D212" s="53"/>
      <c r="E212" s="53"/>
      <c r="F212" s="53"/>
      <c r="G212" s="53"/>
      <c r="H212" s="53"/>
      <c r="I212" s="53"/>
      <c r="J212" s="53"/>
      <c r="K212" s="53"/>
      <c r="L212" s="53"/>
      <c r="M212" s="53"/>
      <c r="N212" s="53"/>
      <c r="O212" s="53"/>
      <c r="P212" s="53"/>
    </row>
    <row r="213" spans="4:16" x14ac:dyDescent="0.25">
      <c r="D213" s="53"/>
      <c r="E213" s="53"/>
      <c r="F213" s="53"/>
      <c r="G213" s="53"/>
      <c r="H213" s="53"/>
      <c r="I213" s="53"/>
      <c r="J213" s="53"/>
      <c r="K213" s="53"/>
      <c r="L213" s="53"/>
      <c r="M213" s="53"/>
      <c r="N213" s="53"/>
      <c r="O213" s="53"/>
      <c r="P213" s="53"/>
    </row>
    <row r="214" spans="4:16" x14ac:dyDescent="0.25">
      <c r="D214" s="53"/>
      <c r="E214" s="53"/>
      <c r="F214" s="53"/>
      <c r="G214" s="53"/>
      <c r="H214" s="53"/>
      <c r="I214" s="53"/>
      <c r="J214" s="53"/>
      <c r="K214" s="53"/>
      <c r="L214" s="53"/>
      <c r="M214" s="53"/>
      <c r="N214" s="53"/>
      <c r="O214" s="53"/>
      <c r="P214" s="53"/>
    </row>
    <row r="215" spans="4:16" x14ac:dyDescent="0.25">
      <c r="D215" s="53"/>
      <c r="E215" s="53"/>
      <c r="F215" s="53"/>
      <c r="G215" s="53"/>
      <c r="H215" s="53"/>
      <c r="I215" s="53"/>
      <c r="J215" s="53"/>
      <c r="K215" s="53"/>
      <c r="L215" s="53"/>
      <c r="M215" s="53"/>
      <c r="N215" s="53"/>
      <c r="O215" s="53"/>
      <c r="P215" s="53"/>
    </row>
    <row r="216" spans="4:16" x14ac:dyDescent="0.25">
      <c r="D216" s="53"/>
      <c r="E216" s="53"/>
      <c r="F216" s="53"/>
      <c r="G216" s="53"/>
      <c r="H216" s="53"/>
      <c r="I216" s="53"/>
      <c r="J216" s="53"/>
      <c r="K216" s="53"/>
      <c r="L216" s="53"/>
      <c r="M216" s="53"/>
      <c r="N216" s="53"/>
      <c r="O216" s="53"/>
      <c r="P216" s="53"/>
    </row>
    <row r="217" spans="4:16" x14ac:dyDescent="0.25">
      <c r="D217" s="53"/>
      <c r="E217" s="53"/>
      <c r="F217" s="53"/>
      <c r="G217" s="53"/>
      <c r="H217" s="53"/>
      <c r="I217" s="53"/>
      <c r="J217" s="53"/>
      <c r="K217" s="53"/>
      <c r="L217" s="53"/>
      <c r="M217" s="53"/>
      <c r="N217" s="53"/>
      <c r="O217" s="53"/>
      <c r="P217" s="53"/>
    </row>
    <row r="218" spans="4:16" x14ac:dyDescent="0.25">
      <c r="D218" s="53"/>
      <c r="E218" s="53"/>
      <c r="F218" s="53"/>
      <c r="G218" s="53"/>
      <c r="H218" s="53"/>
      <c r="I218" s="53"/>
      <c r="J218" s="53"/>
      <c r="K218" s="53"/>
      <c r="L218" s="53"/>
      <c r="M218" s="53"/>
      <c r="N218" s="53"/>
      <c r="O218" s="53"/>
      <c r="P218" s="53"/>
    </row>
    <row r="219" spans="4:16" x14ac:dyDescent="0.25">
      <c r="D219" s="53"/>
      <c r="E219" s="53"/>
      <c r="F219" s="53"/>
      <c r="G219" s="53"/>
      <c r="H219" s="53"/>
      <c r="I219" s="53"/>
      <c r="J219" s="53"/>
      <c r="K219" s="53"/>
      <c r="L219" s="53"/>
      <c r="M219" s="53"/>
      <c r="N219" s="53"/>
      <c r="O219" s="53"/>
      <c r="P219" s="53"/>
    </row>
    <row r="220" spans="4:16" x14ac:dyDescent="0.25">
      <c r="D220" s="53"/>
      <c r="E220" s="53"/>
      <c r="F220" s="53"/>
      <c r="G220" s="53"/>
      <c r="H220" s="53"/>
      <c r="I220" s="53"/>
      <c r="J220" s="53"/>
      <c r="K220" s="53"/>
      <c r="L220" s="53"/>
      <c r="M220" s="53"/>
      <c r="N220" s="53"/>
      <c r="O220" s="53"/>
      <c r="P220" s="53"/>
    </row>
    <row r="221" spans="4:16" x14ac:dyDescent="0.25">
      <c r="D221" s="53"/>
      <c r="E221" s="53"/>
      <c r="F221" s="53"/>
      <c r="G221" s="53"/>
      <c r="H221" s="53"/>
      <c r="I221" s="53"/>
      <c r="J221" s="53"/>
      <c r="K221" s="53"/>
      <c r="L221" s="53"/>
      <c r="M221" s="53"/>
      <c r="N221" s="53"/>
      <c r="O221" s="53"/>
      <c r="P221" s="53"/>
    </row>
    <row r="222" spans="4:16" x14ac:dyDescent="0.25">
      <c r="D222" s="53"/>
      <c r="E222" s="53"/>
      <c r="F222" s="53"/>
      <c r="G222" s="53"/>
      <c r="H222" s="53"/>
      <c r="I222" s="53"/>
      <c r="J222" s="53"/>
      <c r="K222" s="53"/>
      <c r="L222" s="53"/>
      <c r="M222" s="53"/>
      <c r="N222" s="53"/>
      <c r="O222" s="53"/>
      <c r="P222" s="53"/>
    </row>
    <row r="223" spans="4:16" x14ac:dyDescent="0.25">
      <c r="D223" s="53"/>
      <c r="E223" s="53"/>
      <c r="F223" s="53"/>
      <c r="G223" s="53"/>
      <c r="H223" s="53"/>
      <c r="I223" s="53"/>
      <c r="J223" s="53"/>
      <c r="K223" s="53"/>
      <c r="L223" s="53"/>
      <c r="M223" s="53"/>
      <c r="N223" s="53"/>
      <c r="O223" s="53"/>
      <c r="P223" s="53"/>
    </row>
    <row r="224" spans="4:16" x14ac:dyDescent="0.25">
      <c r="D224" s="53"/>
      <c r="E224" s="53"/>
      <c r="F224" s="53"/>
      <c r="G224" s="53"/>
      <c r="H224" s="53"/>
      <c r="I224" s="53"/>
      <c r="J224" s="53"/>
      <c r="K224" s="53"/>
      <c r="L224" s="53"/>
      <c r="M224" s="53"/>
      <c r="N224" s="53"/>
      <c r="O224" s="53"/>
      <c r="P224" s="53"/>
    </row>
    <row r="225" spans="4:16" x14ac:dyDescent="0.25">
      <c r="D225" s="53"/>
      <c r="E225" s="53"/>
      <c r="F225" s="53"/>
      <c r="G225" s="53"/>
      <c r="H225" s="53"/>
      <c r="I225" s="53"/>
      <c r="J225" s="53"/>
      <c r="K225" s="53"/>
      <c r="L225" s="53"/>
      <c r="M225" s="53"/>
      <c r="N225" s="53"/>
      <c r="O225" s="53"/>
      <c r="P225" s="53"/>
    </row>
    <row r="226" spans="4:16" x14ac:dyDescent="0.25">
      <c r="D226" s="53"/>
      <c r="E226" s="53"/>
      <c r="F226" s="53"/>
      <c r="G226" s="53"/>
      <c r="H226" s="53"/>
      <c r="I226" s="53"/>
      <c r="J226" s="53"/>
      <c r="K226" s="53"/>
      <c r="L226" s="53"/>
      <c r="M226" s="53"/>
      <c r="N226" s="53"/>
      <c r="O226" s="53"/>
      <c r="P226" s="53"/>
    </row>
    <row r="227" spans="4:16" x14ac:dyDescent="0.25">
      <c r="D227" s="53"/>
      <c r="E227" s="53"/>
      <c r="F227" s="53"/>
      <c r="G227" s="53"/>
      <c r="H227" s="53"/>
      <c r="I227" s="53"/>
      <c r="J227" s="53"/>
      <c r="K227" s="53"/>
      <c r="L227" s="53"/>
      <c r="M227" s="53"/>
      <c r="N227" s="53"/>
      <c r="O227" s="53"/>
      <c r="P227" s="53"/>
    </row>
    <row r="228" spans="4:16" x14ac:dyDescent="0.25">
      <c r="D228" s="53"/>
      <c r="E228" s="53"/>
      <c r="F228" s="53"/>
      <c r="G228" s="53"/>
      <c r="H228" s="53"/>
      <c r="I228" s="53"/>
      <c r="J228" s="53"/>
      <c r="K228" s="53"/>
      <c r="L228" s="53"/>
      <c r="M228" s="53"/>
      <c r="N228" s="53"/>
      <c r="O228" s="53"/>
      <c r="P228" s="53"/>
    </row>
    <row r="229" spans="4:16" x14ac:dyDescent="0.25">
      <c r="D229" s="53"/>
      <c r="E229" s="53"/>
      <c r="F229" s="53"/>
      <c r="G229" s="53"/>
      <c r="H229" s="53"/>
      <c r="I229" s="53"/>
      <c r="J229" s="53"/>
      <c r="K229" s="53"/>
      <c r="L229" s="53"/>
      <c r="M229" s="53"/>
      <c r="N229" s="53"/>
      <c r="O229" s="53"/>
      <c r="P229" s="53"/>
    </row>
    <row r="230" spans="4:16" x14ac:dyDescent="0.25">
      <c r="D230" s="53"/>
      <c r="E230" s="53"/>
      <c r="F230" s="53"/>
      <c r="G230" s="53"/>
      <c r="H230" s="53"/>
      <c r="I230" s="53"/>
      <c r="J230" s="53"/>
      <c r="K230" s="53"/>
      <c r="L230" s="53"/>
      <c r="M230" s="53"/>
      <c r="N230" s="53"/>
      <c r="O230" s="53"/>
      <c r="P230" s="53"/>
    </row>
    <row r="231" spans="4:16" x14ac:dyDescent="0.25">
      <c r="D231" s="53"/>
      <c r="E231" s="53"/>
      <c r="F231" s="53"/>
      <c r="G231" s="53"/>
      <c r="H231" s="53"/>
      <c r="I231" s="53"/>
      <c r="J231" s="53"/>
      <c r="K231" s="53"/>
      <c r="L231" s="53"/>
      <c r="M231" s="53"/>
      <c r="N231" s="53"/>
      <c r="O231" s="53"/>
      <c r="P231" s="53"/>
    </row>
    <row r="232" spans="4:16" x14ac:dyDescent="0.25">
      <c r="D232" s="53"/>
      <c r="E232" s="53"/>
      <c r="F232" s="53"/>
      <c r="G232" s="53"/>
      <c r="H232" s="53"/>
      <c r="I232" s="53"/>
      <c r="J232" s="53"/>
      <c r="K232" s="53"/>
      <c r="L232" s="53"/>
      <c r="M232" s="53"/>
      <c r="N232" s="53"/>
      <c r="O232" s="53"/>
      <c r="P232" s="53"/>
    </row>
    <row r="233" spans="4:16" x14ac:dyDescent="0.25">
      <c r="D233" s="53"/>
      <c r="E233" s="53"/>
      <c r="F233" s="53"/>
      <c r="G233" s="53"/>
      <c r="H233" s="53"/>
      <c r="I233" s="53"/>
      <c r="J233" s="53"/>
      <c r="K233" s="53"/>
      <c r="L233" s="53"/>
      <c r="M233" s="53"/>
      <c r="N233" s="53"/>
      <c r="O233" s="53"/>
      <c r="P233" s="53"/>
    </row>
    <row r="234" spans="4:16" x14ac:dyDescent="0.25">
      <c r="D234" s="53"/>
      <c r="E234" s="53"/>
      <c r="F234" s="53"/>
      <c r="G234" s="53"/>
      <c r="H234" s="53"/>
      <c r="I234" s="53"/>
      <c r="J234" s="53"/>
      <c r="K234" s="53"/>
      <c r="L234" s="53"/>
      <c r="M234" s="53"/>
      <c r="N234" s="53"/>
      <c r="O234" s="53"/>
      <c r="P234" s="53"/>
    </row>
    <row r="235" spans="4:16" x14ac:dyDescent="0.25">
      <c r="D235" s="53"/>
      <c r="E235" s="53"/>
      <c r="F235" s="53"/>
      <c r="G235" s="53"/>
      <c r="H235" s="53"/>
      <c r="I235" s="53"/>
      <c r="J235" s="53"/>
      <c r="K235" s="53"/>
      <c r="L235" s="53"/>
      <c r="M235" s="53"/>
      <c r="N235" s="53"/>
      <c r="O235" s="53"/>
      <c r="P235" s="53"/>
    </row>
    <row r="236" spans="4:16" x14ac:dyDescent="0.25">
      <c r="D236" s="53"/>
      <c r="E236" s="53"/>
      <c r="F236" s="53"/>
      <c r="G236" s="53"/>
      <c r="H236" s="53"/>
      <c r="I236" s="53"/>
      <c r="J236" s="53"/>
      <c r="K236" s="53"/>
      <c r="L236" s="53"/>
      <c r="M236" s="53"/>
      <c r="N236" s="53"/>
      <c r="O236" s="53"/>
      <c r="P236" s="53"/>
    </row>
    <row r="237" spans="4:16" x14ac:dyDescent="0.25">
      <c r="D237" s="53"/>
      <c r="E237" s="53"/>
      <c r="F237" s="53"/>
      <c r="G237" s="53"/>
      <c r="H237" s="53"/>
      <c r="I237" s="53"/>
      <c r="J237" s="53"/>
      <c r="K237" s="53"/>
      <c r="L237" s="53"/>
      <c r="M237" s="53"/>
      <c r="N237" s="53"/>
      <c r="O237" s="53"/>
      <c r="P237" s="53"/>
    </row>
    <row r="238" spans="4:16" x14ac:dyDescent="0.25">
      <c r="D238" s="53"/>
      <c r="E238" s="53"/>
      <c r="F238" s="53"/>
      <c r="G238" s="53"/>
      <c r="H238" s="53"/>
      <c r="I238" s="53"/>
      <c r="J238" s="53"/>
      <c r="K238" s="53"/>
      <c r="L238" s="53"/>
      <c r="M238" s="53"/>
      <c r="N238" s="53"/>
      <c r="O238" s="53"/>
      <c r="P238" s="53"/>
    </row>
    <row r="239" spans="4:16" x14ac:dyDescent="0.25">
      <c r="D239" s="53"/>
      <c r="E239" s="53"/>
      <c r="F239" s="53"/>
      <c r="G239" s="53"/>
      <c r="H239" s="53"/>
      <c r="I239" s="53"/>
      <c r="J239" s="53"/>
      <c r="K239" s="53"/>
      <c r="L239" s="53"/>
      <c r="M239" s="53"/>
      <c r="N239" s="53"/>
      <c r="O239" s="53"/>
      <c r="P239" s="53"/>
    </row>
    <row r="240" spans="4:16" x14ac:dyDescent="0.25">
      <c r="D240" s="53"/>
      <c r="E240" s="53"/>
      <c r="F240" s="53"/>
      <c r="G240" s="53"/>
      <c r="H240" s="53"/>
      <c r="I240" s="53"/>
      <c r="J240" s="53"/>
      <c r="K240" s="53"/>
      <c r="L240" s="53"/>
      <c r="M240" s="53"/>
      <c r="N240" s="53"/>
      <c r="O240" s="53"/>
      <c r="P240" s="53"/>
    </row>
    <row r="241" spans="4:16" x14ac:dyDescent="0.25">
      <c r="D241" s="53"/>
      <c r="E241" s="53"/>
      <c r="F241" s="53"/>
      <c r="G241" s="53"/>
      <c r="H241" s="53"/>
      <c r="I241" s="53"/>
      <c r="J241" s="53"/>
      <c r="K241" s="53"/>
      <c r="L241" s="53"/>
      <c r="M241" s="53"/>
      <c r="N241" s="53"/>
      <c r="O241" s="53"/>
      <c r="P241" s="53"/>
    </row>
    <row r="242" spans="4:16" x14ac:dyDescent="0.25">
      <c r="D242" s="53"/>
      <c r="E242" s="53"/>
      <c r="F242" s="53"/>
      <c r="G242" s="53"/>
      <c r="H242" s="53"/>
      <c r="I242" s="53"/>
      <c r="J242" s="53"/>
      <c r="K242" s="53"/>
      <c r="L242" s="53"/>
      <c r="M242" s="53"/>
      <c r="N242" s="53"/>
      <c r="O242" s="53"/>
      <c r="P242" s="53"/>
    </row>
    <row r="243" spans="4:16" x14ac:dyDescent="0.25">
      <c r="D243" s="53"/>
      <c r="E243" s="53"/>
      <c r="F243" s="53"/>
      <c r="G243" s="53"/>
      <c r="H243" s="53"/>
      <c r="I243" s="53"/>
      <c r="J243" s="53"/>
      <c r="K243" s="53"/>
      <c r="L243" s="53"/>
      <c r="M243" s="53"/>
      <c r="N243" s="53"/>
      <c r="O243" s="53"/>
      <c r="P243" s="53"/>
    </row>
    <row r="244" spans="4:16" x14ac:dyDescent="0.25">
      <c r="D244" s="53"/>
      <c r="E244" s="53"/>
      <c r="F244" s="53"/>
      <c r="G244" s="53"/>
      <c r="H244" s="53"/>
      <c r="I244" s="53"/>
      <c r="J244" s="53"/>
      <c r="K244" s="53"/>
      <c r="L244" s="53"/>
      <c r="M244" s="53"/>
      <c r="N244" s="53"/>
      <c r="O244" s="53"/>
      <c r="P244" s="53"/>
    </row>
    <row r="245" spans="4:16" x14ac:dyDescent="0.25">
      <c r="D245" s="53"/>
      <c r="E245" s="53"/>
      <c r="F245" s="53"/>
      <c r="G245" s="53"/>
      <c r="H245" s="53"/>
      <c r="I245" s="53"/>
      <c r="J245" s="53"/>
      <c r="K245" s="53"/>
      <c r="L245" s="53"/>
      <c r="M245" s="53"/>
      <c r="N245" s="53"/>
      <c r="O245" s="53"/>
      <c r="P245" s="53"/>
    </row>
    <row r="246" spans="4:16" x14ac:dyDescent="0.25">
      <c r="D246" s="53"/>
      <c r="E246" s="53"/>
      <c r="F246" s="53"/>
      <c r="G246" s="53"/>
      <c r="H246" s="53"/>
      <c r="I246" s="53"/>
      <c r="J246" s="53"/>
      <c r="K246" s="53"/>
      <c r="L246" s="53"/>
      <c r="M246" s="53"/>
      <c r="N246" s="53"/>
      <c r="O246" s="53"/>
      <c r="P246" s="53"/>
    </row>
    <row r="247" spans="4:16" x14ac:dyDescent="0.25">
      <c r="D247" s="53"/>
      <c r="E247" s="53"/>
      <c r="F247" s="53"/>
      <c r="G247" s="53"/>
      <c r="H247" s="53"/>
      <c r="I247" s="53"/>
      <c r="J247" s="53"/>
      <c r="K247" s="53"/>
      <c r="L247" s="53"/>
      <c r="M247" s="53"/>
      <c r="N247" s="53"/>
      <c r="O247" s="53"/>
      <c r="P247" s="53"/>
    </row>
    <row r="248" spans="4:16" x14ac:dyDescent="0.25">
      <c r="D248" s="53"/>
      <c r="E248" s="53"/>
      <c r="F248" s="53"/>
      <c r="G248" s="53"/>
      <c r="H248" s="53"/>
      <c r="I248" s="53"/>
      <c r="J248" s="53"/>
      <c r="K248" s="53"/>
      <c r="L248" s="53"/>
      <c r="M248" s="53"/>
      <c r="N248" s="53"/>
      <c r="O248" s="53"/>
      <c r="P248" s="53"/>
    </row>
    <row r="249" spans="4:16" x14ac:dyDescent="0.25">
      <c r="D249" s="53"/>
      <c r="E249" s="53"/>
      <c r="F249" s="53"/>
      <c r="G249" s="53"/>
      <c r="H249" s="53"/>
      <c r="I249" s="53"/>
      <c r="J249" s="53"/>
      <c r="K249" s="53"/>
      <c r="L249" s="53"/>
      <c r="M249" s="53"/>
      <c r="N249" s="53"/>
      <c r="O249" s="53"/>
      <c r="P249" s="53"/>
    </row>
    <row r="250" spans="4:16" x14ac:dyDescent="0.25">
      <c r="D250" s="53"/>
      <c r="E250" s="53"/>
      <c r="F250" s="53"/>
      <c r="G250" s="53"/>
      <c r="H250" s="53"/>
      <c r="I250" s="53"/>
      <c r="J250" s="53"/>
      <c r="K250" s="53"/>
      <c r="L250" s="53"/>
      <c r="M250" s="53"/>
      <c r="N250" s="53"/>
      <c r="O250" s="53"/>
      <c r="P250" s="53"/>
    </row>
    <row r="251" spans="4:16" x14ac:dyDescent="0.25">
      <c r="D251" s="53"/>
      <c r="E251" s="53"/>
      <c r="F251" s="53"/>
      <c r="G251" s="53"/>
      <c r="H251" s="53"/>
      <c r="I251" s="53"/>
      <c r="J251" s="53"/>
      <c r="K251" s="53"/>
      <c r="L251" s="53"/>
      <c r="M251" s="53"/>
      <c r="N251" s="53"/>
      <c r="O251" s="53"/>
      <c r="P251" s="53"/>
    </row>
    <row r="252" spans="4:16" x14ac:dyDescent="0.25">
      <c r="D252" s="53"/>
      <c r="E252" s="53"/>
      <c r="F252" s="53"/>
      <c r="G252" s="53"/>
      <c r="H252" s="53"/>
      <c r="I252" s="53"/>
      <c r="J252" s="53"/>
      <c r="K252" s="53"/>
      <c r="L252" s="53"/>
      <c r="M252" s="53"/>
      <c r="N252" s="53"/>
      <c r="O252" s="53"/>
      <c r="P252" s="53"/>
    </row>
    <row r="253" spans="4:16" x14ac:dyDescent="0.25">
      <c r="D253" s="53"/>
      <c r="E253" s="53"/>
      <c r="F253" s="53"/>
      <c r="G253" s="53"/>
      <c r="H253" s="53"/>
      <c r="I253" s="53"/>
      <c r="J253" s="53"/>
      <c r="K253" s="53"/>
      <c r="L253" s="53"/>
      <c r="M253" s="53"/>
      <c r="N253" s="53"/>
      <c r="O253" s="53"/>
      <c r="P253" s="53"/>
    </row>
    <row r="254" spans="4:16" x14ac:dyDescent="0.25">
      <c r="D254" s="53"/>
      <c r="E254" s="53"/>
      <c r="F254" s="53"/>
      <c r="G254" s="53"/>
      <c r="H254" s="53"/>
      <c r="I254" s="53"/>
      <c r="J254" s="53"/>
      <c r="K254" s="53"/>
      <c r="L254" s="53"/>
      <c r="M254" s="53"/>
      <c r="N254" s="53"/>
      <c r="O254" s="53"/>
      <c r="P254" s="53"/>
    </row>
    <row r="255" spans="4:16" x14ac:dyDescent="0.25">
      <c r="D255" s="53"/>
      <c r="E255" s="53"/>
      <c r="F255" s="53"/>
      <c r="G255" s="53"/>
      <c r="H255" s="53"/>
      <c r="I255" s="53"/>
      <c r="J255" s="53"/>
      <c r="K255" s="53"/>
      <c r="L255" s="53"/>
      <c r="M255" s="53"/>
      <c r="N255" s="53"/>
      <c r="O255" s="53"/>
      <c r="P255" s="53"/>
    </row>
    <row r="256" spans="4:16" x14ac:dyDescent="0.25">
      <c r="D256" s="53"/>
      <c r="E256" s="53"/>
      <c r="F256" s="53"/>
      <c r="G256" s="53"/>
      <c r="H256" s="53"/>
      <c r="I256" s="53"/>
      <c r="J256" s="53"/>
      <c r="K256" s="53"/>
      <c r="L256" s="53"/>
      <c r="M256" s="53"/>
      <c r="N256" s="53"/>
      <c r="O256" s="53"/>
      <c r="P256" s="53"/>
    </row>
    <row r="257" spans="4:16" x14ac:dyDescent="0.25">
      <c r="D257" s="53"/>
      <c r="E257" s="53"/>
      <c r="F257" s="53"/>
      <c r="G257" s="53"/>
      <c r="H257" s="53"/>
      <c r="I257" s="53"/>
      <c r="J257" s="53"/>
      <c r="K257" s="53"/>
      <c r="L257" s="53"/>
      <c r="M257" s="53"/>
      <c r="N257" s="53"/>
      <c r="O257" s="53"/>
      <c r="P257" s="53"/>
    </row>
    <row r="258" spans="4:16" x14ac:dyDescent="0.25">
      <c r="D258" s="53"/>
      <c r="E258" s="53"/>
      <c r="F258" s="53"/>
      <c r="G258" s="53"/>
      <c r="H258" s="53"/>
      <c r="I258" s="53"/>
      <c r="J258" s="53"/>
      <c r="K258" s="53"/>
      <c r="L258" s="53"/>
      <c r="M258" s="53"/>
      <c r="N258" s="53"/>
      <c r="O258" s="53"/>
      <c r="P258" s="53"/>
    </row>
    <row r="259" spans="4:16" x14ac:dyDescent="0.25">
      <c r="D259" s="53"/>
      <c r="E259" s="53"/>
      <c r="F259" s="53"/>
      <c r="G259" s="53"/>
      <c r="H259" s="53"/>
      <c r="I259" s="53"/>
      <c r="J259" s="53"/>
      <c r="K259" s="53"/>
      <c r="L259" s="53"/>
      <c r="M259" s="53"/>
      <c r="N259" s="53"/>
      <c r="O259" s="53"/>
      <c r="P259" s="53"/>
    </row>
    <row r="260" spans="4:16" x14ac:dyDescent="0.25">
      <c r="D260" s="53"/>
      <c r="E260" s="53"/>
      <c r="F260" s="53"/>
      <c r="G260" s="53"/>
      <c r="H260" s="53"/>
      <c r="I260" s="53"/>
      <c r="J260" s="53"/>
      <c r="K260" s="53"/>
      <c r="L260" s="53"/>
      <c r="M260" s="53"/>
      <c r="N260" s="53"/>
      <c r="O260" s="53"/>
      <c r="P260" s="53"/>
    </row>
    <row r="261" spans="4:16" x14ac:dyDescent="0.25">
      <c r="D261" s="53"/>
      <c r="E261" s="53"/>
      <c r="F261" s="53"/>
      <c r="G261" s="53"/>
      <c r="H261" s="53"/>
      <c r="I261" s="53"/>
      <c r="J261" s="53"/>
      <c r="K261" s="53"/>
      <c r="L261" s="53"/>
      <c r="M261" s="53"/>
      <c r="N261" s="53"/>
      <c r="O261" s="53"/>
      <c r="P261" s="53"/>
    </row>
    <row r="262" spans="4:16" x14ac:dyDescent="0.25">
      <c r="D262" s="53"/>
      <c r="E262" s="53"/>
      <c r="F262" s="53"/>
      <c r="G262" s="53"/>
      <c r="H262" s="53"/>
      <c r="I262" s="53"/>
      <c r="J262" s="53"/>
      <c r="K262" s="53"/>
      <c r="L262" s="53"/>
      <c r="M262" s="53"/>
      <c r="N262" s="53"/>
      <c r="O262" s="53"/>
      <c r="P262" s="53"/>
    </row>
    <row r="263" spans="4:16" x14ac:dyDescent="0.25">
      <c r="D263" s="53"/>
      <c r="E263" s="53"/>
      <c r="F263" s="53"/>
      <c r="G263" s="53"/>
      <c r="H263" s="53"/>
      <c r="I263" s="53"/>
      <c r="J263" s="53"/>
      <c r="K263" s="53"/>
      <c r="L263" s="53"/>
      <c r="M263" s="53"/>
      <c r="N263" s="53"/>
      <c r="O263" s="53"/>
      <c r="P263" s="53"/>
    </row>
    <row r="264" spans="4:16" x14ac:dyDescent="0.25">
      <c r="D264" s="53"/>
      <c r="E264" s="53"/>
      <c r="F264" s="53"/>
      <c r="G264" s="53"/>
      <c r="H264" s="53"/>
      <c r="I264" s="53"/>
      <c r="J264" s="53"/>
      <c r="K264" s="53"/>
      <c r="L264" s="53"/>
      <c r="M264" s="53"/>
      <c r="N264" s="53"/>
      <c r="O264" s="53"/>
      <c r="P264" s="53"/>
    </row>
    <row r="265" spans="4:16" x14ac:dyDescent="0.25">
      <c r="D265" s="53"/>
      <c r="E265" s="53"/>
      <c r="F265" s="53"/>
      <c r="G265" s="53"/>
      <c r="H265" s="53"/>
      <c r="I265" s="53"/>
      <c r="J265" s="53"/>
      <c r="K265" s="53"/>
      <c r="L265" s="53"/>
      <c r="M265" s="53"/>
      <c r="N265" s="53"/>
      <c r="O265" s="53"/>
      <c r="P265" s="53"/>
    </row>
    <row r="266" spans="4:16" x14ac:dyDescent="0.25">
      <c r="D266" s="53"/>
      <c r="E266" s="53"/>
      <c r="F266" s="53"/>
      <c r="G266" s="53"/>
      <c r="H266" s="53"/>
      <c r="I266" s="53"/>
      <c r="J266" s="53"/>
      <c r="K266" s="53"/>
      <c r="L266" s="53"/>
      <c r="M266" s="53"/>
      <c r="N266" s="53"/>
      <c r="O266" s="53"/>
      <c r="P266" s="53"/>
    </row>
    <row r="267" spans="4:16" x14ac:dyDescent="0.25">
      <c r="D267" s="53"/>
      <c r="E267" s="53"/>
      <c r="F267" s="53"/>
      <c r="G267" s="53"/>
      <c r="H267" s="53"/>
      <c r="I267" s="53"/>
      <c r="J267" s="53"/>
      <c r="K267" s="53"/>
      <c r="L267" s="53"/>
      <c r="M267" s="53"/>
      <c r="N267" s="53"/>
      <c r="O267" s="53"/>
      <c r="P267" s="53"/>
    </row>
    <row r="268" spans="4:16" x14ac:dyDescent="0.25">
      <c r="D268" s="53"/>
      <c r="E268" s="53"/>
      <c r="F268" s="53"/>
      <c r="G268" s="53"/>
      <c r="H268" s="53"/>
      <c r="I268" s="53"/>
      <c r="J268" s="53"/>
      <c r="K268" s="53"/>
      <c r="L268" s="53"/>
      <c r="M268" s="53"/>
      <c r="N268" s="53"/>
      <c r="O268" s="53"/>
      <c r="P268" s="53"/>
    </row>
    <row r="269" spans="4:16" x14ac:dyDescent="0.25">
      <c r="D269" s="53"/>
      <c r="E269" s="53"/>
      <c r="F269" s="53"/>
      <c r="G269" s="53"/>
      <c r="H269" s="53"/>
      <c r="I269" s="53"/>
      <c r="J269" s="53"/>
      <c r="K269" s="53"/>
      <c r="L269" s="53"/>
      <c r="M269" s="53"/>
      <c r="N269" s="53"/>
      <c r="O269" s="53"/>
      <c r="P269" s="53"/>
    </row>
    <row r="270" spans="4:16" x14ac:dyDescent="0.25">
      <c r="D270" s="53"/>
      <c r="E270" s="53"/>
      <c r="F270" s="53"/>
      <c r="G270" s="53"/>
      <c r="H270" s="53"/>
      <c r="I270" s="53"/>
      <c r="J270" s="53"/>
      <c r="K270" s="53"/>
      <c r="L270" s="53"/>
      <c r="M270" s="53"/>
      <c r="N270" s="53"/>
      <c r="O270" s="53"/>
      <c r="P270" s="53"/>
    </row>
    <row r="271" spans="4:16" x14ac:dyDescent="0.25">
      <c r="D271" s="53"/>
      <c r="E271" s="53"/>
      <c r="F271" s="53"/>
      <c r="G271" s="53"/>
      <c r="H271" s="53"/>
      <c r="I271" s="53"/>
      <c r="J271" s="53"/>
      <c r="K271" s="53"/>
      <c r="L271" s="53"/>
      <c r="M271" s="53"/>
      <c r="N271" s="53"/>
      <c r="O271" s="53"/>
      <c r="P271" s="53"/>
    </row>
    <row r="272" spans="4:16" x14ac:dyDescent="0.25">
      <c r="D272" s="53"/>
      <c r="E272" s="53"/>
      <c r="F272" s="53"/>
      <c r="G272" s="53"/>
      <c r="H272" s="53"/>
      <c r="I272" s="53"/>
      <c r="J272" s="53"/>
      <c r="K272" s="53"/>
      <c r="L272" s="53"/>
      <c r="M272" s="53"/>
      <c r="N272" s="53"/>
      <c r="O272" s="53"/>
      <c r="P272" s="53"/>
    </row>
    <row r="273" spans="4:16" x14ac:dyDescent="0.25">
      <c r="D273" s="53"/>
      <c r="E273" s="53"/>
      <c r="F273" s="53"/>
      <c r="G273" s="53"/>
      <c r="H273" s="53"/>
      <c r="I273" s="53"/>
      <c r="J273" s="53"/>
      <c r="K273" s="53"/>
      <c r="L273" s="53"/>
      <c r="M273" s="53"/>
      <c r="N273" s="53"/>
      <c r="O273" s="53"/>
      <c r="P273" s="53"/>
    </row>
    <row r="274" spans="4:16" x14ac:dyDescent="0.25">
      <c r="D274" s="53"/>
      <c r="E274" s="53"/>
      <c r="F274" s="53"/>
      <c r="G274" s="53"/>
      <c r="H274" s="53"/>
      <c r="I274" s="53"/>
      <c r="J274" s="53"/>
      <c r="K274" s="53"/>
      <c r="L274" s="53"/>
      <c r="M274" s="53"/>
      <c r="N274" s="53"/>
      <c r="O274" s="53"/>
      <c r="P274" s="53"/>
    </row>
    <row r="275" spans="4:16" x14ac:dyDescent="0.25">
      <c r="D275" s="53"/>
      <c r="E275" s="53"/>
      <c r="F275" s="53"/>
      <c r="G275" s="53"/>
      <c r="H275" s="53"/>
      <c r="I275" s="53"/>
      <c r="J275" s="53"/>
      <c r="K275" s="53"/>
      <c r="L275" s="53"/>
      <c r="M275" s="53"/>
      <c r="N275" s="53"/>
      <c r="O275" s="53"/>
      <c r="P275" s="53"/>
    </row>
    <row r="276" spans="4:16" x14ac:dyDescent="0.25">
      <c r="D276" s="53"/>
      <c r="E276" s="53"/>
      <c r="F276" s="53"/>
      <c r="G276" s="53"/>
      <c r="H276" s="53"/>
      <c r="I276" s="53"/>
      <c r="J276" s="53"/>
      <c r="K276" s="53"/>
      <c r="L276" s="53"/>
      <c r="M276" s="53"/>
      <c r="N276" s="53"/>
      <c r="O276" s="53"/>
      <c r="P276" s="53"/>
    </row>
    <row r="277" spans="4:16" x14ac:dyDescent="0.25">
      <c r="D277" s="53"/>
      <c r="E277" s="53"/>
      <c r="F277" s="53"/>
      <c r="G277" s="53"/>
      <c r="H277" s="53"/>
      <c r="I277" s="53"/>
      <c r="J277" s="53"/>
      <c r="K277" s="53"/>
      <c r="L277" s="53"/>
      <c r="M277" s="53"/>
      <c r="N277" s="53"/>
      <c r="O277" s="53"/>
      <c r="P277" s="53"/>
    </row>
    <row r="278" spans="4:16" x14ac:dyDescent="0.25">
      <c r="D278" s="53"/>
      <c r="E278" s="53"/>
      <c r="F278" s="53"/>
      <c r="G278" s="53"/>
      <c r="H278" s="53"/>
      <c r="I278" s="53"/>
      <c r="J278" s="53"/>
      <c r="K278" s="53"/>
      <c r="L278" s="53"/>
      <c r="M278" s="53"/>
      <c r="N278" s="53"/>
      <c r="O278" s="53"/>
      <c r="P278" s="53"/>
    </row>
    <row r="279" spans="4:16" x14ac:dyDescent="0.25">
      <c r="D279" s="53"/>
      <c r="E279" s="53"/>
      <c r="F279" s="53"/>
      <c r="G279" s="53"/>
      <c r="H279" s="53"/>
      <c r="I279" s="53"/>
      <c r="J279" s="53"/>
      <c r="K279" s="53"/>
      <c r="L279" s="53"/>
      <c r="M279" s="53"/>
      <c r="N279" s="53"/>
      <c r="O279" s="53"/>
      <c r="P279" s="53"/>
    </row>
    <row r="280" spans="4:16" x14ac:dyDescent="0.25">
      <c r="D280" s="53"/>
      <c r="E280" s="53"/>
      <c r="F280" s="53"/>
      <c r="G280" s="53"/>
      <c r="H280" s="53"/>
      <c r="I280" s="53"/>
      <c r="J280" s="53"/>
      <c r="K280" s="53"/>
      <c r="L280" s="53"/>
      <c r="M280" s="53"/>
      <c r="N280" s="53"/>
      <c r="O280" s="53"/>
      <c r="P280" s="53"/>
    </row>
    <row r="281" spans="4:16" x14ac:dyDescent="0.25">
      <c r="D281" s="53"/>
      <c r="E281" s="53"/>
      <c r="F281" s="53"/>
      <c r="G281" s="53"/>
      <c r="H281" s="53"/>
      <c r="I281" s="53"/>
      <c r="J281" s="53"/>
      <c r="K281" s="53"/>
      <c r="L281" s="53"/>
      <c r="M281" s="53"/>
      <c r="N281" s="53"/>
      <c r="O281" s="53"/>
      <c r="P281" s="53"/>
    </row>
    <row r="282" spans="4:16" x14ac:dyDescent="0.25">
      <c r="D282" s="53"/>
      <c r="E282" s="53"/>
      <c r="F282" s="53"/>
      <c r="G282" s="53"/>
      <c r="H282" s="53"/>
      <c r="I282" s="53"/>
      <c r="J282" s="53"/>
      <c r="K282" s="53"/>
      <c r="L282" s="53"/>
      <c r="M282" s="53"/>
      <c r="N282" s="53"/>
      <c r="O282" s="53"/>
      <c r="P282" s="53"/>
    </row>
    <row r="283" spans="4:16" x14ac:dyDescent="0.25">
      <c r="D283" s="53"/>
      <c r="E283" s="53"/>
      <c r="F283" s="53"/>
      <c r="G283" s="53"/>
      <c r="H283" s="53"/>
      <c r="I283" s="53"/>
      <c r="J283" s="53"/>
      <c r="K283" s="53"/>
      <c r="L283" s="53"/>
      <c r="M283" s="53"/>
      <c r="N283" s="53"/>
      <c r="O283" s="53"/>
      <c r="P283" s="53"/>
    </row>
    <row r="284" spans="4:16" x14ac:dyDescent="0.25">
      <c r="D284" s="53"/>
      <c r="E284" s="53"/>
      <c r="F284" s="53"/>
      <c r="G284" s="53"/>
      <c r="H284" s="53"/>
      <c r="I284" s="53"/>
      <c r="J284" s="53"/>
      <c r="K284" s="53"/>
      <c r="L284" s="53"/>
      <c r="M284" s="53"/>
      <c r="N284" s="53"/>
      <c r="O284" s="53"/>
      <c r="P284" s="53"/>
    </row>
    <row r="285" spans="4:16" x14ac:dyDescent="0.25">
      <c r="D285" s="53"/>
      <c r="E285" s="53"/>
      <c r="F285" s="53"/>
      <c r="G285" s="53"/>
      <c r="H285" s="53"/>
      <c r="I285" s="53"/>
      <c r="J285" s="53"/>
      <c r="K285" s="53"/>
      <c r="L285" s="53"/>
      <c r="M285" s="53"/>
      <c r="N285" s="53"/>
      <c r="O285" s="53"/>
      <c r="P285" s="53"/>
    </row>
    <row r="286" spans="4:16" x14ac:dyDescent="0.25">
      <c r="D286" s="53"/>
      <c r="E286" s="53"/>
      <c r="F286" s="53"/>
      <c r="G286" s="53"/>
      <c r="H286" s="53"/>
      <c r="I286" s="53"/>
      <c r="J286" s="53"/>
      <c r="K286" s="53"/>
      <c r="L286" s="53"/>
      <c r="M286" s="53"/>
      <c r="N286" s="53"/>
      <c r="O286" s="53"/>
      <c r="P286" s="53"/>
    </row>
    <row r="287" spans="4:16" x14ac:dyDescent="0.25">
      <c r="D287" s="53"/>
      <c r="E287" s="53"/>
      <c r="F287" s="53"/>
      <c r="G287" s="53"/>
      <c r="H287" s="53"/>
      <c r="I287" s="53"/>
      <c r="J287" s="53"/>
      <c r="K287" s="53"/>
      <c r="L287" s="53"/>
      <c r="M287" s="53"/>
      <c r="N287" s="53"/>
      <c r="O287" s="53"/>
      <c r="P287" s="53"/>
    </row>
    <row r="288" spans="4:16" x14ac:dyDescent="0.25">
      <c r="D288" s="53"/>
      <c r="E288" s="53"/>
      <c r="F288" s="53"/>
      <c r="G288" s="53"/>
      <c r="H288" s="53"/>
      <c r="I288" s="53"/>
      <c r="J288" s="53"/>
      <c r="K288" s="53"/>
      <c r="L288" s="53"/>
      <c r="M288" s="53"/>
      <c r="N288" s="53"/>
      <c r="O288" s="53"/>
      <c r="P288" s="53"/>
    </row>
    <row r="289" spans="4:16" x14ac:dyDescent="0.25">
      <c r="D289" s="53"/>
      <c r="E289" s="53"/>
      <c r="F289" s="53"/>
      <c r="G289" s="53"/>
      <c r="H289" s="53"/>
      <c r="I289" s="53"/>
      <c r="J289" s="53"/>
      <c r="K289" s="53"/>
      <c r="L289" s="53"/>
      <c r="M289" s="53"/>
      <c r="N289" s="53"/>
      <c r="O289" s="53"/>
      <c r="P289" s="53"/>
    </row>
    <row r="290" spans="4:16" x14ac:dyDescent="0.25">
      <c r="D290" s="53"/>
      <c r="E290" s="53"/>
      <c r="F290" s="53"/>
      <c r="G290" s="53"/>
      <c r="H290" s="53"/>
      <c r="I290" s="53"/>
      <c r="J290" s="53"/>
      <c r="K290" s="53"/>
      <c r="L290" s="53"/>
      <c r="M290" s="53"/>
      <c r="N290" s="53"/>
      <c r="O290" s="53"/>
      <c r="P290" s="53"/>
    </row>
    <row r="291" spans="4:16" x14ac:dyDescent="0.25">
      <c r="D291" s="53"/>
      <c r="E291" s="53"/>
      <c r="F291" s="53"/>
      <c r="G291" s="53"/>
      <c r="H291" s="53"/>
      <c r="I291" s="53"/>
      <c r="J291" s="53"/>
      <c r="K291" s="53"/>
      <c r="L291" s="53"/>
      <c r="M291" s="53"/>
      <c r="N291" s="53"/>
      <c r="O291" s="53"/>
      <c r="P291" s="53"/>
    </row>
    <row r="292" spans="4:16" x14ac:dyDescent="0.25">
      <c r="D292" s="53"/>
      <c r="E292" s="53"/>
      <c r="F292" s="53"/>
      <c r="G292" s="53"/>
      <c r="H292" s="53"/>
      <c r="I292" s="53"/>
      <c r="J292" s="53"/>
      <c r="K292" s="53"/>
      <c r="L292" s="53"/>
      <c r="M292" s="53"/>
      <c r="N292" s="53"/>
      <c r="O292" s="53"/>
      <c r="P292" s="53"/>
    </row>
    <row r="293" spans="4:16" x14ac:dyDescent="0.25">
      <c r="D293" s="53"/>
      <c r="E293" s="53"/>
      <c r="F293" s="53"/>
      <c r="G293" s="53"/>
      <c r="H293" s="53"/>
      <c r="I293" s="53"/>
      <c r="J293" s="53"/>
      <c r="K293" s="53"/>
      <c r="L293" s="53"/>
      <c r="M293" s="53"/>
      <c r="N293" s="53"/>
      <c r="O293" s="53"/>
      <c r="P293" s="53"/>
    </row>
    <row r="294" spans="4:16" x14ac:dyDescent="0.25">
      <c r="D294" s="53"/>
      <c r="E294" s="53"/>
      <c r="F294" s="53"/>
      <c r="G294" s="53"/>
      <c r="H294" s="53"/>
      <c r="I294" s="53"/>
      <c r="J294" s="53"/>
      <c r="K294" s="53"/>
      <c r="L294" s="53"/>
      <c r="M294" s="53"/>
      <c r="N294" s="53"/>
      <c r="O294" s="53"/>
      <c r="P294" s="53"/>
    </row>
    <row r="295" spans="4:16" x14ac:dyDescent="0.25">
      <c r="D295" s="53"/>
      <c r="E295" s="53"/>
      <c r="F295" s="53"/>
      <c r="G295" s="53"/>
      <c r="H295" s="53"/>
      <c r="I295" s="53"/>
      <c r="J295" s="53"/>
      <c r="K295" s="53"/>
      <c r="L295" s="53"/>
      <c r="M295" s="53"/>
      <c r="N295" s="53"/>
      <c r="O295" s="53"/>
      <c r="P295" s="53"/>
    </row>
    <row r="296" spans="4:16" x14ac:dyDescent="0.25">
      <c r="D296" s="53"/>
      <c r="E296" s="53"/>
      <c r="F296" s="53"/>
      <c r="G296" s="53"/>
      <c r="H296" s="53"/>
      <c r="I296" s="53"/>
      <c r="J296" s="53"/>
      <c r="K296" s="53"/>
      <c r="L296" s="53"/>
      <c r="M296" s="53"/>
      <c r="N296" s="53"/>
      <c r="O296" s="53"/>
      <c r="P296" s="53"/>
    </row>
    <row r="297" spans="4:16" x14ac:dyDescent="0.25">
      <c r="D297" s="53"/>
      <c r="E297" s="53"/>
      <c r="F297" s="53"/>
      <c r="G297" s="53"/>
      <c r="H297" s="53"/>
      <c r="I297" s="53"/>
      <c r="J297" s="53"/>
      <c r="K297" s="53"/>
      <c r="L297" s="53"/>
      <c r="M297" s="53"/>
      <c r="N297" s="53"/>
      <c r="O297" s="53"/>
      <c r="P297" s="53"/>
    </row>
    <row r="298" spans="4:16" x14ac:dyDescent="0.25">
      <c r="D298" s="53"/>
      <c r="E298" s="53"/>
      <c r="F298" s="53"/>
      <c r="G298" s="53"/>
      <c r="H298" s="53"/>
      <c r="I298" s="53"/>
      <c r="J298" s="53"/>
      <c r="K298" s="53"/>
      <c r="L298" s="53"/>
      <c r="M298" s="53"/>
      <c r="N298" s="53"/>
      <c r="O298" s="53"/>
      <c r="P298" s="53"/>
    </row>
    <row r="299" spans="4:16" x14ac:dyDescent="0.25">
      <c r="D299" s="53"/>
      <c r="E299" s="53"/>
      <c r="F299" s="53"/>
      <c r="G299" s="53"/>
      <c r="H299" s="53"/>
      <c r="I299" s="53"/>
      <c r="J299" s="53"/>
      <c r="K299" s="53"/>
      <c r="L299" s="53"/>
      <c r="M299" s="53"/>
      <c r="N299" s="53"/>
      <c r="O299" s="53"/>
      <c r="P299" s="53"/>
    </row>
    <row r="300" spans="4:16" x14ac:dyDescent="0.25">
      <c r="D300" s="53"/>
      <c r="E300" s="53"/>
      <c r="F300" s="53"/>
      <c r="G300" s="53"/>
      <c r="H300" s="53"/>
      <c r="I300" s="53"/>
      <c r="J300" s="53"/>
      <c r="K300" s="53"/>
      <c r="L300" s="53"/>
      <c r="M300" s="53"/>
      <c r="N300" s="53"/>
      <c r="O300" s="53"/>
      <c r="P300" s="53"/>
    </row>
    <row r="301" spans="4:16" x14ac:dyDescent="0.25">
      <c r="D301" s="53"/>
      <c r="E301" s="53"/>
      <c r="F301" s="53"/>
      <c r="G301" s="53"/>
      <c r="H301" s="53"/>
      <c r="I301" s="53"/>
      <c r="J301" s="53"/>
      <c r="K301" s="53"/>
      <c r="L301" s="53"/>
      <c r="M301" s="53"/>
      <c r="N301" s="53"/>
      <c r="O301" s="53"/>
      <c r="P301" s="53"/>
    </row>
    <row r="302" spans="4:16" x14ac:dyDescent="0.25">
      <c r="D302" s="53"/>
      <c r="E302" s="53"/>
      <c r="F302" s="53"/>
      <c r="G302" s="53"/>
      <c r="H302" s="53"/>
      <c r="I302" s="53"/>
      <c r="J302" s="53"/>
      <c r="K302" s="53"/>
      <c r="L302" s="53"/>
      <c r="M302" s="53"/>
      <c r="N302" s="53"/>
      <c r="O302" s="53"/>
      <c r="P302" s="53"/>
    </row>
    <row r="303" spans="4:16" x14ac:dyDescent="0.25">
      <c r="D303" s="53"/>
      <c r="E303" s="53"/>
      <c r="F303" s="53"/>
      <c r="G303" s="53"/>
      <c r="H303" s="53"/>
      <c r="I303" s="53"/>
      <c r="J303" s="53"/>
      <c r="K303" s="53"/>
      <c r="L303" s="53"/>
      <c r="M303" s="53"/>
      <c r="N303" s="53"/>
      <c r="O303" s="53"/>
      <c r="P303" s="53"/>
    </row>
    <row r="304" spans="4:16" x14ac:dyDescent="0.25">
      <c r="D304" s="53"/>
      <c r="E304" s="53"/>
      <c r="F304" s="53"/>
      <c r="G304" s="53"/>
      <c r="H304" s="53"/>
      <c r="I304" s="53"/>
      <c r="J304" s="53"/>
      <c r="K304" s="53"/>
      <c r="L304" s="53"/>
      <c r="M304" s="53"/>
      <c r="N304" s="53"/>
      <c r="O304" s="53"/>
      <c r="P304" s="53"/>
    </row>
    <row r="305" spans="4:16" x14ac:dyDescent="0.25">
      <c r="D305" s="53"/>
      <c r="E305" s="53"/>
      <c r="F305" s="53"/>
      <c r="G305" s="53"/>
      <c r="H305" s="53"/>
      <c r="I305" s="53"/>
      <c r="J305" s="53"/>
      <c r="K305" s="53"/>
      <c r="L305" s="53"/>
      <c r="M305" s="53"/>
      <c r="N305" s="53"/>
      <c r="O305" s="53"/>
      <c r="P305" s="53"/>
    </row>
    <row r="306" spans="4:16" x14ac:dyDescent="0.25">
      <c r="D306" s="53"/>
      <c r="E306" s="53"/>
      <c r="F306" s="53"/>
      <c r="G306" s="53"/>
      <c r="H306" s="53"/>
      <c r="I306" s="53"/>
      <c r="J306" s="53"/>
      <c r="K306" s="53"/>
      <c r="L306" s="53"/>
      <c r="M306" s="53"/>
      <c r="N306" s="53"/>
      <c r="O306" s="53"/>
      <c r="P306" s="53"/>
    </row>
    <row r="307" spans="4:16" x14ac:dyDescent="0.25">
      <c r="D307" s="53"/>
      <c r="E307" s="53"/>
      <c r="F307" s="53"/>
      <c r="G307" s="53"/>
      <c r="H307" s="53"/>
      <c r="I307" s="53"/>
      <c r="J307" s="53"/>
      <c r="K307" s="53"/>
      <c r="L307" s="53"/>
      <c r="M307" s="53"/>
      <c r="N307" s="53"/>
      <c r="O307" s="53"/>
      <c r="P307" s="53"/>
    </row>
    <row r="308" spans="4:16" x14ac:dyDescent="0.25">
      <c r="D308" s="53"/>
      <c r="E308" s="53"/>
      <c r="F308" s="53"/>
      <c r="G308" s="53"/>
      <c r="H308" s="53"/>
      <c r="I308" s="53"/>
      <c r="J308" s="53"/>
      <c r="K308" s="53"/>
      <c r="L308" s="53"/>
      <c r="M308" s="53"/>
      <c r="N308" s="53"/>
      <c r="O308" s="53"/>
      <c r="P308" s="53"/>
    </row>
    <row r="309" spans="4:16" x14ac:dyDescent="0.25">
      <c r="D309" s="53"/>
      <c r="E309" s="53"/>
      <c r="F309" s="53"/>
      <c r="G309" s="53"/>
      <c r="H309" s="53"/>
      <c r="I309" s="53"/>
      <c r="J309" s="53"/>
      <c r="K309" s="53"/>
      <c r="L309" s="53"/>
      <c r="M309" s="53"/>
      <c r="N309" s="53"/>
      <c r="O309" s="53"/>
      <c r="P309" s="53"/>
    </row>
    <row r="310" spans="4:16" x14ac:dyDescent="0.25">
      <c r="D310" s="53"/>
      <c r="E310" s="53"/>
      <c r="F310" s="53"/>
      <c r="G310" s="53"/>
      <c r="H310" s="53"/>
      <c r="I310" s="53"/>
      <c r="J310" s="53"/>
      <c r="K310" s="53"/>
      <c r="L310" s="53"/>
      <c r="M310" s="53"/>
      <c r="N310" s="53"/>
      <c r="O310" s="53"/>
      <c r="P310" s="53"/>
    </row>
    <row r="311" spans="4:16" x14ac:dyDescent="0.25">
      <c r="D311" s="53"/>
      <c r="E311" s="53"/>
      <c r="F311" s="53"/>
      <c r="G311" s="53"/>
      <c r="H311" s="53"/>
      <c r="I311" s="53"/>
      <c r="J311" s="53"/>
      <c r="K311" s="53"/>
      <c r="L311" s="53"/>
      <c r="M311" s="53"/>
      <c r="N311" s="53"/>
      <c r="O311" s="53"/>
      <c r="P311" s="53"/>
    </row>
    <row r="312" spans="4:16" x14ac:dyDescent="0.25">
      <c r="D312" s="53"/>
      <c r="E312" s="53"/>
      <c r="F312" s="53"/>
      <c r="G312" s="53"/>
      <c r="H312" s="53"/>
      <c r="I312" s="53"/>
      <c r="J312" s="53"/>
      <c r="K312" s="53"/>
      <c r="L312" s="53"/>
      <c r="M312" s="53"/>
      <c r="N312" s="53"/>
      <c r="O312" s="53"/>
      <c r="P312" s="53"/>
    </row>
    <row r="313" spans="4:16" x14ac:dyDescent="0.25">
      <c r="D313" s="53"/>
      <c r="E313" s="53"/>
      <c r="F313" s="53"/>
      <c r="G313" s="53"/>
      <c r="H313" s="53"/>
      <c r="I313" s="53"/>
      <c r="J313" s="53"/>
      <c r="K313" s="53"/>
      <c r="L313" s="53"/>
      <c r="M313" s="53"/>
      <c r="N313" s="53"/>
      <c r="O313" s="53"/>
      <c r="P313" s="53"/>
    </row>
    <row r="314" spans="4:16" x14ac:dyDescent="0.25">
      <c r="D314" s="53"/>
      <c r="E314" s="53"/>
      <c r="F314" s="53"/>
      <c r="G314" s="53"/>
      <c r="H314" s="53"/>
      <c r="I314" s="53"/>
      <c r="J314" s="53"/>
      <c r="K314" s="53"/>
      <c r="L314" s="53"/>
      <c r="M314" s="53"/>
      <c r="N314" s="53"/>
      <c r="O314" s="53"/>
      <c r="P314" s="53"/>
    </row>
    <row r="315" spans="4:16" x14ac:dyDescent="0.25">
      <c r="D315" s="53"/>
      <c r="E315" s="53"/>
      <c r="F315" s="53"/>
      <c r="G315" s="53"/>
      <c r="H315" s="53"/>
      <c r="I315" s="53"/>
      <c r="J315" s="53"/>
      <c r="K315" s="53"/>
      <c r="L315" s="53"/>
      <c r="M315" s="53"/>
      <c r="N315" s="53"/>
      <c r="O315" s="53"/>
      <c r="P315" s="53"/>
    </row>
    <row r="316" spans="4:16" x14ac:dyDescent="0.25">
      <c r="D316" s="53"/>
      <c r="E316" s="53"/>
      <c r="F316" s="53"/>
      <c r="G316" s="53"/>
      <c r="H316" s="53"/>
      <c r="I316" s="53"/>
      <c r="J316" s="53"/>
      <c r="K316" s="53"/>
      <c r="L316" s="53"/>
      <c r="M316" s="53"/>
      <c r="N316" s="53"/>
      <c r="O316" s="53"/>
      <c r="P316" s="53"/>
    </row>
    <row r="317" spans="4:16" x14ac:dyDescent="0.25">
      <c r="D317" s="53"/>
      <c r="E317" s="53"/>
      <c r="F317" s="53"/>
      <c r="G317" s="53"/>
      <c r="H317" s="53"/>
      <c r="I317" s="53"/>
      <c r="J317" s="53"/>
      <c r="K317" s="53"/>
      <c r="L317" s="53"/>
      <c r="M317" s="53"/>
      <c r="N317" s="53"/>
      <c r="O317" s="53"/>
      <c r="P317" s="53"/>
    </row>
    <row r="318" spans="4:16" x14ac:dyDescent="0.25">
      <c r="D318" s="53"/>
      <c r="E318" s="53"/>
      <c r="F318" s="53"/>
      <c r="G318" s="53"/>
      <c r="H318" s="53"/>
      <c r="I318" s="53"/>
      <c r="J318" s="53"/>
      <c r="K318" s="53"/>
      <c r="L318" s="53"/>
      <c r="M318" s="53"/>
      <c r="N318" s="53"/>
      <c r="O318" s="53"/>
      <c r="P318" s="53"/>
    </row>
    <row r="319" spans="4:16" x14ac:dyDescent="0.25">
      <c r="D319" s="53"/>
      <c r="E319" s="53"/>
      <c r="F319" s="53"/>
      <c r="G319" s="53"/>
      <c r="H319" s="53"/>
      <c r="I319" s="53"/>
      <c r="J319" s="53"/>
      <c r="K319" s="53"/>
      <c r="L319" s="53"/>
      <c r="M319" s="53"/>
      <c r="N319" s="53"/>
      <c r="O319" s="53"/>
      <c r="P319" s="53"/>
    </row>
    <row r="320" spans="4:16" x14ac:dyDescent="0.25">
      <c r="D320" s="53"/>
      <c r="E320" s="53"/>
      <c r="F320" s="53"/>
      <c r="G320" s="53"/>
      <c r="H320" s="53"/>
      <c r="I320" s="53"/>
      <c r="J320" s="53"/>
      <c r="K320" s="53"/>
      <c r="L320" s="53"/>
      <c r="M320" s="53"/>
      <c r="N320" s="53"/>
      <c r="O320" s="53"/>
      <c r="P320" s="53"/>
    </row>
    <row r="321" spans="4:16" x14ac:dyDescent="0.25">
      <c r="D321" s="53"/>
      <c r="E321" s="53"/>
      <c r="F321" s="53"/>
      <c r="G321" s="53"/>
      <c r="H321" s="53"/>
      <c r="I321" s="53"/>
      <c r="J321" s="53"/>
      <c r="K321" s="53"/>
      <c r="L321" s="53"/>
      <c r="M321" s="53"/>
      <c r="N321" s="53"/>
      <c r="O321" s="53"/>
      <c r="P321" s="53"/>
    </row>
    <row r="322" spans="4:16" x14ac:dyDescent="0.25">
      <c r="D322" s="53"/>
      <c r="E322" s="53"/>
      <c r="F322" s="53"/>
      <c r="G322" s="53"/>
      <c r="H322" s="53"/>
      <c r="I322" s="53"/>
      <c r="J322" s="53"/>
      <c r="K322" s="53"/>
      <c r="L322" s="53"/>
      <c r="M322" s="53"/>
      <c r="N322" s="53"/>
      <c r="O322" s="53"/>
      <c r="P322" s="53"/>
    </row>
    <row r="323" spans="4:16" x14ac:dyDescent="0.25">
      <c r="D323" s="53"/>
      <c r="E323" s="53"/>
      <c r="F323" s="53"/>
      <c r="G323" s="53"/>
      <c r="H323" s="53"/>
      <c r="I323" s="53"/>
      <c r="J323" s="53"/>
      <c r="K323" s="53"/>
      <c r="L323" s="53"/>
      <c r="M323" s="53"/>
      <c r="N323" s="53"/>
      <c r="O323" s="53"/>
      <c r="P323" s="53"/>
    </row>
    <row r="324" spans="4:16" x14ac:dyDescent="0.25">
      <c r="D324" s="53"/>
      <c r="E324" s="53"/>
      <c r="F324" s="53"/>
      <c r="G324" s="53"/>
      <c r="H324" s="53"/>
      <c r="I324" s="53"/>
      <c r="J324" s="53"/>
      <c r="K324" s="53"/>
      <c r="L324" s="53"/>
      <c r="M324" s="53"/>
      <c r="N324" s="53"/>
      <c r="O324" s="53"/>
      <c r="P324" s="53"/>
    </row>
    <row r="325" spans="4:16" x14ac:dyDescent="0.25">
      <c r="D325" s="53"/>
      <c r="E325" s="53"/>
      <c r="F325" s="53"/>
      <c r="G325" s="53"/>
      <c r="H325" s="53"/>
      <c r="I325" s="53"/>
      <c r="J325" s="53"/>
      <c r="K325" s="53"/>
      <c r="L325" s="53"/>
      <c r="M325" s="53"/>
      <c r="N325" s="53"/>
      <c r="O325" s="53"/>
      <c r="P325" s="53"/>
    </row>
    <row r="326" spans="4:16" x14ac:dyDescent="0.25">
      <c r="D326" s="53"/>
      <c r="E326" s="53"/>
      <c r="F326" s="53"/>
      <c r="G326" s="53"/>
      <c r="H326" s="53"/>
      <c r="I326" s="53"/>
      <c r="J326" s="53"/>
      <c r="K326" s="53"/>
      <c r="L326" s="53"/>
      <c r="M326" s="53"/>
      <c r="N326" s="53"/>
      <c r="O326" s="53"/>
      <c r="P326" s="53"/>
    </row>
    <row r="327" spans="4:16" x14ac:dyDescent="0.25">
      <c r="D327" s="53"/>
      <c r="E327" s="53"/>
      <c r="F327" s="53"/>
      <c r="G327" s="53"/>
      <c r="H327" s="53"/>
      <c r="I327" s="53"/>
      <c r="J327" s="53"/>
      <c r="K327" s="53"/>
      <c r="L327" s="53"/>
      <c r="M327" s="53"/>
      <c r="N327" s="53"/>
      <c r="O327" s="53"/>
      <c r="P327" s="53"/>
    </row>
    <row r="328" spans="4:16" x14ac:dyDescent="0.25">
      <c r="D328" s="53"/>
      <c r="E328" s="53"/>
      <c r="F328" s="53"/>
      <c r="G328" s="53"/>
      <c r="H328" s="53"/>
      <c r="I328" s="53"/>
      <c r="J328" s="53"/>
      <c r="K328" s="53"/>
      <c r="L328" s="53"/>
      <c r="M328" s="53"/>
      <c r="N328" s="53"/>
      <c r="O328" s="53"/>
      <c r="P328" s="53"/>
    </row>
    <row r="329" spans="4:16" x14ac:dyDescent="0.25">
      <c r="D329" s="53"/>
      <c r="E329" s="53"/>
      <c r="F329" s="53"/>
      <c r="G329" s="53"/>
      <c r="H329" s="53"/>
      <c r="I329" s="53"/>
      <c r="J329" s="53"/>
      <c r="K329" s="53"/>
      <c r="L329" s="53"/>
      <c r="M329" s="53"/>
      <c r="N329" s="53"/>
      <c r="O329" s="53"/>
      <c r="P329" s="53"/>
    </row>
    <row r="330" spans="4:16" x14ac:dyDescent="0.25">
      <c r="D330" s="53"/>
      <c r="E330" s="53"/>
      <c r="F330" s="53"/>
      <c r="G330" s="53"/>
      <c r="H330" s="53"/>
      <c r="I330" s="53"/>
      <c r="J330" s="53"/>
      <c r="K330" s="53"/>
      <c r="L330" s="53"/>
      <c r="M330" s="53"/>
      <c r="N330" s="53"/>
      <c r="O330" s="53"/>
      <c r="P330" s="53"/>
    </row>
    <row r="331" spans="4:16" x14ac:dyDescent="0.25">
      <c r="D331" s="53"/>
      <c r="E331" s="53"/>
      <c r="F331" s="53"/>
      <c r="G331" s="53"/>
      <c r="H331" s="53"/>
      <c r="I331" s="53"/>
      <c r="J331" s="53"/>
      <c r="K331" s="53"/>
      <c r="L331" s="53"/>
      <c r="M331" s="53"/>
      <c r="N331" s="53"/>
      <c r="O331" s="53"/>
      <c r="P331" s="53"/>
    </row>
    <row r="332" spans="4:16" x14ac:dyDescent="0.25">
      <c r="D332" s="53"/>
      <c r="E332" s="53"/>
      <c r="F332" s="53"/>
      <c r="G332" s="53"/>
      <c r="H332" s="53"/>
      <c r="I332" s="53"/>
      <c r="J332" s="53"/>
      <c r="K332" s="53"/>
      <c r="L332" s="53"/>
      <c r="M332" s="53"/>
      <c r="N332" s="53"/>
      <c r="O332" s="53"/>
      <c r="P332" s="53"/>
    </row>
    <row r="333" spans="4:16" x14ac:dyDescent="0.25">
      <c r="D333" s="53"/>
      <c r="E333" s="53"/>
      <c r="F333" s="53"/>
      <c r="G333" s="53"/>
      <c r="H333" s="53"/>
      <c r="I333" s="53"/>
      <c r="J333" s="53"/>
      <c r="K333" s="53"/>
      <c r="L333" s="53"/>
      <c r="M333" s="53"/>
      <c r="N333" s="53"/>
      <c r="O333" s="53"/>
      <c r="P333" s="53"/>
    </row>
    <row r="334" spans="4:16" x14ac:dyDescent="0.25">
      <c r="D334" s="53"/>
      <c r="E334" s="53"/>
      <c r="F334" s="53"/>
      <c r="G334" s="53"/>
      <c r="H334" s="53"/>
      <c r="I334" s="53"/>
      <c r="J334" s="53"/>
      <c r="K334" s="53"/>
      <c r="L334" s="53"/>
      <c r="M334" s="53"/>
      <c r="N334" s="53"/>
      <c r="O334" s="53"/>
      <c r="P334" s="53"/>
    </row>
    <row r="335" spans="4:16" x14ac:dyDescent="0.25">
      <c r="D335" s="53"/>
      <c r="E335" s="53"/>
      <c r="F335" s="53"/>
      <c r="G335" s="53"/>
      <c r="H335" s="53"/>
      <c r="I335" s="53"/>
      <c r="J335" s="53"/>
      <c r="K335" s="53"/>
      <c r="L335" s="53"/>
      <c r="M335" s="53"/>
      <c r="N335" s="53"/>
      <c r="O335" s="53"/>
      <c r="P335" s="53"/>
    </row>
    <row r="336" spans="4:16" x14ac:dyDescent="0.25">
      <c r="D336" s="53"/>
      <c r="E336" s="53"/>
      <c r="F336" s="53"/>
      <c r="G336" s="53"/>
      <c r="H336" s="53"/>
      <c r="I336" s="53"/>
      <c r="J336" s="53"/>
      <c r="K336" s="53"/>
      <c r="L336" s="53"/>
      <c r="M336" s="53"/>
      <c r="N336" s="53"/>
      <c r="O336" s="53"/>
      <c r="P336" s="53"/>
    </row>
    <row r="337" spans="4:16" x14ac:dyDescent="0.25">
      <c r="D337" s="53"/>
      <c r="E337" s="53"/>
      <c r="F337" s="53"/>
      <c r="G337" s="53"/>
      <c r="H337" s="53"/>
      <c r="I337" s="53"/>
      <c r="J337" s="53"/>
      <c r="K337" s="53"/>
      <c r="L337" s="53"/>
      <c r="M337" s="53"/>
      <c r="N337" s="53"/>
      <c r="O337" s="53"/>
      <c r="P337" s="53"/>
    </row>
    <row r="338" spans="4:16" x14ac:dyDescent="0.25">
      <c r="D338" s="53"/>
      <c r="E338" s="53"/>
      <c r="F338" s="53"/>
      <c r="G338" s="53"/>
      <c r="H338" s="53"/>
      <c r="I338" s="53"/>
      <c r="J338" s="53"/>
      <c r="K338" s="53"/>
      <c r="L338" s="53"/>
      <c r="M338" s="53"/>
      <c r="N338" s="53"/>
      <c r="O338" s="53"/>
      <c r="P338" s="53"/>
    </row>
    <row r="339" spans="4:16" x14ac:dyDescent="0.25">
      <c r="D339" s="53"/>
      <c r="E339" s="53"/>
      <c r="F339" s="53"/>
      <c r="G339" s="53"/>
      <c r="H339" s="53"/>
      <c r="I339" s="53"/>
      <c r="J339" s="53"/>
      <c r="K339" s="53"/>
      <c r="L339" s="53"/>
      <c r="M339" s="53"/>
      <c r="N339" s="53"/>
      <c r="O339" s="53"/>
      <c r="P339" s="53"/>
    </row>
    <row r="340" spans="4:16" x14ac:dyDescent="0.25">
      <c r="D340" s="53"/>
      <c r="E340" s="53"/>
      <c r="F340" s="53"/>
      <c r="G340" s="53"/>
      <c r="H340" s="53"/>
      <c r="I340" s="53"/>
      <c r="J340" s="53"/>
      <c r="K340" s="53"/>
      <c r="L340" s="53"/>
      <c r="M340" s="53"/>
      <c r="N340" s="53"/>
      <c r="O340" s="53"/>
      <c r="P340" s="53"/>
    </row>
    <row r="341" spans="4:16" x14ac:dyDescent="0.25">
      <c r="D341" s="53"/>
      <c r="E341" s="53"/>
      <c r="F341" s="53"/>
      <c r="G341" s="53"/>
      <c r="H341" s="53"/>
      <c r="I341" s="53"/>
      <c r="J341" s="53"/>
      <c r="K341" s="53"/>
      <c r="L341" s="53"/>
      <c r="M341" s="53"/>
      <c r="N341" s="53"/>
      <c r="O341" s="53"/>
      <c r="P341" s="53"/>
    </row>
    <row r="342" spans="4:16" x14ac:dyDescent="0.25">
      <c r="D342" s="53"/>
      <c r="E342" s="53"/>
      <c r="F342" s="53"/>
      <c r="G342" s="53"/>
      <c r="H342" s="53"/>
      <c r="I342" s="53"/>
      <c r="J342" s="53"/>
      <c r="K342" s="53"/>
      <c r="L342" s="53"/>
      <c r="M342" s="53"/>
      <c r="N342" s="53"/>
      <c r="O342" s="53"/>
      <c r="P342" s="53"/>
    </row>
    <row r="343" spans="4:16" x14ac:dyDescent="0.25">
      <c r="D343" s="53"/>
      <c r="E343" s="53"/>
      <c r="F343" s="53"/>
      <c r="G343" s="53"/>
      <c r="H343" s="53"/>
      <c r="I343" s="53"/>
      <c r="J343" s="53"/>
      <c r="K343" s="53"/>
      <c r="L343" s="53"/>
      <c r="M343" s="53"/>
      <c r="N343" s="53"/>
      <c r="O343" s="53"/>
      <c r="P343" s="53"/>
    </row>
    <row r="344" spans="4:16" x14ac:dyDescent="0.25">
      <c r="D344" s="53"/>
      <c r="E344" s="53"/>
      <c r="F344" s="53"/>
      <c r="G344" s="53"/>
      <c r="H344" s="53"/>
      <c r="I344" s="53"/>
      <c r="J344" s="53"/>
      <c r="K344" s="53"/>
      <c r="L344" s="53"/>
      <c r="M344" s="53"/>
      <c r="N344" s="53"/>
      <c r="O344" s="53"/>
      <c r="P344" s="53"/>
    </row>
    <row r="345" spans="4:16" x14ac:dyDescent="0.25">
      <c r="D345" s="53"/>
      <c r="E345" s="53"/>
      <c r="F345" s="53"/>
      <c r="G345" s="53"/>
      <c r="H345" s="53"/>
      <c r="I345" s="53"/>
      <c r="J345" s="53"/>
      <c r="K345" s="53"/>
      <c r="L345" s="53"/>
      <c r="M345" s="53"/>
      <c r="N345" s="53"/>
      <c r="O345" s="53"/>
      <c r="P345" s="53"/>
    </row>
    <row r="346" spans="4:16" x14ac:dyDescent="0.25">
      <c r="D346" s="53"/>
      <c r="E346" s="53"/>
      <c r="F346" s="53"/>
      <c r="G346" s="53"/>
      <c r="H346" s="53"/>
      <c r="I346" s="53"/>
      <c r="J346" s="53"/>
      <c r="K346" s="53"/>
      <c r="L346" s="53"/>
      <c r="M346" s="53"/>
      <c r="N346" s="53"/>
      <c r="O346" s="53"/>
      <c r="P346" s="53"/>
    </row>
    <row r="347" spans="4:16" x14ac:dyDescent="0.25">
      <c r="D347" s="53"/>
      <c r="E347" s="53"/>
      <c r="F347" s="53"/>
      <c r="G347" s="53"/>
      <c r="H347" s="53"/>
      <c r="I347" s="53"/>
      <c r="J347" s="53"/>
      <c r="K347" s="53"/>
      <c r="L347" s="53"/>
      <c r="M347" s="53"/>
      <c r="N347" s="53"/>
      <c r="O347" s="53"/>
      <c r="P347" s="53"/>
    </row>
    <row r="348" spans="4:16" x14ac:dyDescent="0.25">
      <c r="D348" s="53"/>
      <c r="E348" s="53"/>
      <c r="F348" s="53"/>
      <c r="G348" s="53"/>
      <c r="H348" s="53"/>
      <c r="I348" s="53"/>
      <c r="J348" s="53"/>
      <c r="K348" s="53"/>
      <c r="L348" s="53"/>
      <c r="M348" s="53"/>
      <c r="N348" s="53"/>
      <c r="O348" s="53"/>
      <c r="P348" s="53"/>
    </row>
    <row r="349" spans="4:16" x14ac:dyDescent="0.25">
      <c r="D349" s="53"/>
      <c r="E349" s="53"/>
      <c r="F349" s="53"/>
      <c r="G349" s="53"/>
      <c r="H349" s="53"/>
      <c r="I349" s="53"/>
      <c r="J349" s="53"/>
      <c r="K349" s="53"/>
      <c r="L349" s="53"/>
      <c r="M349" s="53"/>
      <c r="N349" s="53"/>
      <c r="O349" s="53"/>
      <c r="P349" s="53"/>
    </row>
    <row r="350" spans="4:16" x14ac:dyDescent="0.25">
      <c r="D350" s="53"/>
      <c r="E350" s="53"/>
      <c r="F350" s="53"/>
      <c r="G350" s="53"/>
      <c r="H350" s="53"/>
      <c r="I350" s="53"/>
      <c r="J350" s="53"/>
      <c r="K350" s="53"/>
      <c r="L350" s="53"/>
      <c r="M350" s="53"/>
      <c r="N350" s="53"/>
      <c r="O350" s="53"/>
      <c r="P350" s="53"/>
    </row>
    <row r="351" spans="4:16" x14ac:dyDescent="0.25">
      <c r="D351" s="53"/>
      <c r="E351" s="53"/>
      <c r="F351" s="53"/>
      <c r="G351" s="53"/>
      <c r="H351" s="53"/>
      <c r="I351" s="53"/>
      <c r="J351" s="53"/>
      <c r="K351" s="53"/>
      <c r="L351" s="53"/>
      <c r="M351" s="53"/>
      <c r="N351" s="53"/>
      <c r="O351" s="53"/>
      <c r="P351" s="53"/>
    </row>
    <row r="352" spans="4:16" x14ac:dyDescent="0.25">
      <c r="D352" s="53"/>
      <c r="E352" s="53"/>
      <c r="F352" s="53"/>
      <c r="G352" s="53"/>
      <c r="H352" s="53"/>
      <c r="I352" s="53"/>
      <c r="J352" s="53"/>
      <c r="K352" s="53"/>
      <c r="L352" s="53"/>
      <c r="M352" s="53"/>
      <c r="N352" s="53"/>
      <c r="O352" s="53"/>
      <c r="P352" s="53"/>
    </row>
    <row r="353" spans="4:16" x14ac:dyDescent="0.25">
      <c r="D353" s="53"/>
      <c r="E353" s="53"/>
      <c r="F353" s="53"/>
      <c r="G353" s="53"/>
      <c r="H353" s="53"/>
      <c r="I353" s="53"/>
      <c r="J353" s="53"/>
      <c r="K353" s="53"/>
      <c r="L353" s="53"/>
      <c r="M353" s="53"/>
      <c r="N353" s="53"/>
      <c r="O353" s="53"/>
      <c r="P353" s="53"/>
    </row>
    <row r="354" spans="4:16" x14ac:dyDescent="0.25">
      <c r="D354" s="53"/>
      <c r="E354" s="53"/>
      <c r="F354" s="53"/>
      <c r="G354" s="53"/>
      <c r="H354" s="53"/>
      <c r="I354" s="53"/>
      <c r="J354" s="53"/>
      <c r="K354" s="53"/>
      <c r="L354" s="53"/>
      <c r="M354" s="53"/>
      <c r="N354" s="53"/>
      <c r="O354" s="53"/>
      <c r="P354" s="53"/>
    </row>
    <row r="355" spans="4:16" x14ac:dyDescent="0.25">
      <c r="D355" s="53"/>
      <c r="E355" s="53"/>
      <c r="F355" s="53"/>
      <c r="G355" s="53"/>
      <c r="H355" s="53"/>
      <c r="I355" s="53"/>
      <c r="J355" s="53"/>
      <c r="K355" s="53"/>
      <c r="L355" s="53"/>
      <c r="M355" s="53"/>
      <c r="N355" s="53"/>
      <c r="O355" s="53"/>
      <c r="P355" s="53"/>
    </row>
    <row r="356" spans="4:16" x14ac:dyDescent="0.25">
      <c r="D356" s="53"/>
      <c r="E356" s="53"/>
      <c r="F356" s="53"/>
      <c r="G356" s="53"/>
      <c r="H356" s="53"/>
      <c r="I356" s="53"/>
      <c r="J356" s="53"/>
      <c r="K356" s="53"/>
      <c r="L356" s="53"/>
      <c r="M356" s="53"/>
      <c r="N356" s="53"/>
      <c r="O356" s="53"/>
      <c r="P356" s="53"/>
    </row>
    <row r="357" spans="4:16" x14ac:dyDescent="0.25">
      <c r="D357" s="53"/>
      <c r="E357" s="53"/>
      <c r="F357" s="53"/>
      <c r="G357" s="53"/>
      <c r="H357" s="53"/>
      <c r="I357" s="53"/>
      <c r="J357" s="53"/>
      <c r="K357" s="53"/>
      <c r="L357" s="53"/>
      <c r="M357" s="53"/>
      <c r="N357" s="53"/>
      <c r="O357" s="53"/>
      <c r="P357" s="53"/>
    </row>
    <row r="358" spans="4:16" x14ac:dyDescent="0.25">
      <c r="D358" s="53"/>
      <c r="E358" s="53"/>
      <c r="F358" s="53"/>
      <c r="G358" s="53"/>
      <c r="H358" s="53"/>
      <c r="I358" s="53"/>
      <c r="J358" s="53"/>
      <c r="K358" s="53"/>
      <c r="L358" s="53"/>
      <c r="M358" s="53"/>
      <c r="N358" s="53"/>
      <c r="O358" s="53"/>
      <c r="P358" s="53"/>
    </row>
    <row r="359" spans="4:16" x14ac:dyDescent="0.25">
      <c r="D359" s="53"/>
      <c r="E359" s="53"/>
      <c r="F359" s="53"/>
      <c r="G359" s="53"/>
      <c r="H359" s="53"/>
      <c r="I359" s="53"/>
      <c r="J359" s="53"/>
      <c r="K359" s="53"/>
      <c r="L359" s="53"/>
      <c r="M359" s="53"/>
      <c r="N359" s="53"/>
      <c r="O359" s="53"/>
      <c r="P359" s="53"/>
    </row>
    <row r="360" spans="4:16" x14ac:dyDescent="0.25">
      <c r="D360" s="53"/>
      <c r="E360" s="53"/>
      <c r="F360" s="53"/>
      <c r="G360" s="53"/>
      <c r="H360" s="53"/>
      <c r="I360" s="53"/>
      <c r="J360" s="53"/>
      <c r="K360" s="53"/>
      <c r="L360" s="53"/>
      <c r="M360" s="53"/>
      <c r="N360" s="53"/>
      <c r="O360" s="53"/>
      <c r="P360" s="53"/>
    </row>
    <row r="361" spans="4:16" x14ac:dyDescent="0.25">
      <c r="D361" s="53"/>
      <c r="E361" s="53"/>
      <c r="F361" s="53"/>
      <c r="G361" s="53"/>
      <c r="H361" s="53"/>
      <c r="I361" s="53"/>
      <c r="J361" s="53"/>
      <c r="K361" s="53"/>
      <c r="L361" s="53"/>
      <c r="M361" s="53"/>
      <c r="N361" s="53"/>
      <c r="O361" s="53"/>
      <c r="P361" s="53"/>
    </row>
    <row r="362" spans="4:16" x14ac:dyDescent="0.25">
      <c r="D362" s="53"/>
      <c r="E362" s="53"/>
      <c r="F362" s="53"/>
      <c r="G362" s="53"/>
      <c r="H362" s="53"/>
      <c r="I362" s="53"/>
      <c r="J362" s="53"/>
      <c r="K362" s="53"/>
      <c r="L362" s="53"/>
      <c r="M362" s="53"/>
      <c r="N362" s="53"/>
      <c r="O362" s="53"/>
      <c r="P362" s="53"/>
    </row>
    <row r="363" spans="4:16" x14ac:dyDescent="0.25">
      <c r="D363" s="53"/>
      <c r="E363" s="53"/>
      <c r="F363" s="53"/>
      <c r="G363" s="53"/>
      <c r="H363" s="53"/>
      <c r="I363" s="53"/>
      <c r="J363" s="53"/>
      <c r="K363" s="53"/>
      <c r="L363" s="53"/>
      <c r="M363" s="53"/>
      <c r="N363" s="53"/>
      <c r="O363" s="53"/>
      <c r="P363" s="53"/>
    </row>
    <row r="364" spans="4:16" x14ac:dyDescent="0.25">
      <c r="D364" s="53"/>
      <c r="E364" s="53"/>
      <c r="F364" s="53"/>
      <c r="G364" s="53"/>
      <c r="H364" s="53"/>
      <c r="I364" s="53"/>
      <c r="J364" s="53"/>
      <c r="K364" s="53"/>
      <c r="L364" s="53"/>
      <c r="M364" s="53"/>
      <c r="N364" s="53"/>
      <c r="O364" s="53"/>
      <c r="P364" s="53"/>
    </row>
    <row r="365" spans="4:16" x14ac:dyDescent="0.25">
      <c r="D365" s="53"/>
      <c r="E365" s="53"/>
      <c r="F365" s="53"/>
      <c r="G365" s="53"/>
      <c r="H365" s="53"/>
      <c r="I365" s="53"/>
      <c r="J365" s="53"/>
      <c r="K365" s="53"/>
      <c r="L365" s="53"/>
      <c r="M365" s="53"/>
      <c r="N365" s="53"/>
      <c r="O365" s="53"/>
      <c r="P365" s="53"/>
    </row>
    <row r="366" spans="4:16" x14ac:dyDescent="0.25">
      <c r="D366" s="53"/>
      <c r="E366" s="53"/>
      <c r="F366" s="53"/>
      <c r="G366" s="53"/>
      <c r="H366" s="53"/>
      <c r="I366" s="53"/>
      <c r="J366" s="53"/>
      <c r="K366" s="53"/>
      <c r="L366" s="53"/>
      <c r="M366" s="53"/>
      <c r="N366" s="53"/>
      <c r="O366" s="53"/>
      <c r="P366" s="53"/>
    </row>
    <row r="367" spans="4:16" x14ac:dyDescent="0.25">
      <c r="D367" s="53"/>
      <c r="E367" s="53"/>
      <c r="F367" s="53"/>
      <c r="G367" s="53"/>
      <c r="H367" s="53"/>
      <c r="I367" s="53"/>
      <c r="J367" s="53"/>
      <c r="K367" s="53"/>
      <c r="L367" s="53"/>
      <c r="M367" s="53"/>
      <c r="N367" s="53"/>
      <c r="O367" s="53"/>
      <c r="P367" s="53"/>
    </row>
    <row r="368" spans="4:16" x14ac:dyDescent="0.25">
      <c r="D368" s="53"/>
      <c r="E368" s="53"/>
      <c r="F368" s="53"/>
      <c r="G368" s="53"/>
      <c r="H368" s="53"/>
      <c r="I368" s="53"/>
      <c r="J368" s="53"/>
      <c r="K368" s="53"/>
      <c r="L368" s="53"/>
      <c r="M368" s="53"/>
      <c r="N368" s="53"/>
      <c r="O368" s="53"/>
      <c r="P368" s="53"/>
    </row>
    <row r="369" spans="4:16" x14ac:dyDescent="0.25">
      <c r="D369" s="53"/>
      <c r="E369" s="53"/>
      <c r="F369" s="53"/>
      <c r="G369" s="53"/>
      <c r="H369" s="53"/>
      <c r="I369" s="53"/>
      <c r="J369" s="53"/>
      <c r="K369" s="53"/>
      <c r="L369" s="53"/>
      <c r="M369" s="53"/>
      <c r="N369" s="53"/>
      <c r="O369" s="53"/>
      <c r="P369" s="53"/>
    </row>
    <row r="370" spans="4:16" x14ac:dyDescent="0.25">
      <c r="D370" s="53"/>
      <c r="E370" s="53"/>
      <c r="F370" s="53"/>
      <c r="G370" s="53"/>
      <c r="H370" s="53"/>
      <c r="I370" s="53"/>
      <c r="J370" s="53"/>
      <c r="K370" s="53"/>
      <c r="L370" s="53"/>
      <c r="M370" s="53"/>
      <c r="N370" s="53"/>
      <c r="O370" s="53"/>
      <c r="P370" s="53"/>
    </row>
    <row r="371" spans="4:16" x14ac:dyDescent="0.25">
      <c r="D371" s="53"/>
      <c r="E371" s="53"/>
      <c r="F371" s="53"/>
      <c r="G371" s="53"/>
      <c r="H371" s="53"/>
      <c r="I371" s="53"/>
      <c r="J371" s="53"/>
      <c r="K371" s="53"/>
      <c r="L371" s="53"/>
      <c r="M371" s="53"/>
      <c r="N371" s="53"/>
      <c r="O371" s="53"/>
      <c r="P371" s="53"/>
    </row>
    <row r="372" spans="4:16" x14ac:dyDescent="0.25">
      <c r="D372" s="53"/>
      <c r="E372" s="53"/>
      <c r="F372" s="53"/>
      <c r="G372" s="53"/>
      <c r="H372" s="53"/>
      <c r="I372" s="53"/>
      <c r="J372" s="53"/>
      <c r="K372" s="53"/>
      <c r="L372" s="53"/>
      <c r="M372" s="53"/>
      <c r="N372" s="53"/>
      <c r="O372" s="53"/>
      <c r="P372" s="53"/>
    </row>
    <row r="373" spans="4:16" x14ac:dyDescent="0.25">
      <c r="D373" s="53"/>
      <c r="E373" s="53"/>
      <c r="F373" s="53"/>
      <c r="G373" s="53"/>
      <c r="H373" s="53"/>
      <c r="I373" s="53"/>
      <c r="J373" s="53"/>
      <c r="K373" s="53"/>
      <c r="L373" s="53"/>
      <c r="M373" s="53"/>
      <c r="N373" s="53"/>
      <c r="O373" s="53"/>
      <c r="P373" s="53"/>
    </row>
    <row r="374" spans="4:16" x14ac:dyDescent="0.25">
      <c r="D374" s="53"/>
      <c r="E374" s="53"/>
      <c r="F374" s="53"/>
      <c r="G374" s="53"/>
      <c r="H374" s="53"/>
      <c r="I374" s="53"/>
      <c r="J374" s="53"/>
      <c r="K374" s="53"/>
      <c r="L374" s="53"/>
      <c r="M374" s="53"/>
      <c r="N374" s="53"/>
      <c r="O374" s="53"/>
      <c r="P374" s="53"/>
    </row>
    <row r="375" spans="4:16" x14ac:dyDescent="0.25">
      <c r="D375" s="53"/>
      <c r="E375" s="53"/>
      <c r="F375" s="53"/>
      <c r="G375" s="53"/>
      <c r="H375" s="53"/>
      <c r="I375" s="53"/>
      <c r="J375" s="53"/>
      <c r="K375" s="53"/>
      <c r="L375" s="53"/>
      <c r="M375" s="53"/>
      <c r="N375" s="53"/>
      <c r="O375" s="53"/>
      <c r="P375" s="53"/>
    </row>
    <row r="376" spans="4:16" x14ac:dyDescent="0.25">
      <c r="D376" s="53"/>
      <c r="E376" s="53"/>
      <c r="F376" s="53"/>
      <c r="G376" s="53"/>
      <c r="H376" s="53"/>
      <c r="I376" s="53"/>
      <c r="J376" s="53"/>
      <c r="K376" s="53"/>
      <c r="L376" s="53"/>
      <c r="M376" s="53"/>
      <c r="N376" s="53"/>
      <c r="O376" s="53"/>
      <c r="P376" s="53"/>
    </row>
    <row r="377" spans="4:16" x14ac:dyDescent="0.25">
      <c r="D377" s="53"/>
      <c r="E377" s="53"/>
      <c r="F377" s="53"/>
      <c r="G377" s="53"/>
      <c r="H377" s="53"/>
      <c r="I377" s="53"/>
      <c r="J377" s="53"/>
      <c r="K377" s="53"/>
      <c r="L377" s="53"/>
      <c r="M377" s="53"/>
      <c r="N377" s="53"/>
      <c r="O377" s="53"/>
      <c r="P377" s="53"/>
    </row>
    <row r="378" spans="4:16" x14ac:dyDescent="0.25">
      <c r="D378" s="53"/>
      <c r="E378" s="53"/>
      <c r="F378" s="53"/>
      <c r="G378" s="53"/>
      <c r="H378" s="53"/>
      <c r="I378" s="53"/>
      <c r="J378" s="53"/>
      <c r="K378" s="53"/>
      <c r="L378" s="53"/>
      <c r="M378" s="53"/>
      <c r="N378" s="53"/>
      <c r="O378" s="53"/>
      <c r="P378" s="53"/>
    </row>
    <row r="379" spans="4:16" x14ac:dyDescent="0.25">
      <c r="D379" s="53"/>
      <c r="E379" s="53"/>
      <c r="F379" s="53"/>
      <c r="G379" s="53"/>
      <c r="H379" s="53"/>
      <c r="I379" s="53"/>
      <c r="J379" s="53"/>
      <c r="K379" s="53"/>
      <c r="L379" s="53"/>
      <c r="M379" s="53"/>
      <c r="N379" s="53"/>
      <c r="O379" s="53"/>
      <c r="P379" s="53"/>
    </row>
    <row r="380" spans="4:16" x14ac:dyDescent="0.25">
      <c r="D380" s="53"/>
      <c r="E380" s="53"/>
      <c r="F380" s="53"/>
      <c r="G380" s="53"/>
      <c r="H380" s="53"/>
      <c r="I380" s="53"/>
      <c r="J380" s="53"/>
      <c r="K380" s="53"/>
      <c r="L380" s="53"/>
      <c r="M380" s="53"/>
      <c r="N380" s="53"/>
      <c r="O380" s="53"/>
      <c r="P380" s="53"/>
    </row>
    <row r="381" spans="4:16" x14ac:dyDescent="0.25">
      <c r="D381" s="53"/>
      <c r="E381" s="53"/>
      <c r="F381" s="53"/>
      <c r="G381" s="53"/>
      <c r="H381" s="53"/>
      <c r="I381" s="53"/>
      <c r="J381" s="53"/>
      <c r="K381" s="53"/>
      <c r="L381" s="53"/>
      <c r="M381" s="53"/>
      <c r="N381" s="53"/>
      <c r="O381" s="53"/>
      <c r="P381" s="53"/>
    </row>
    <row r="382" spans="4:16" x14ac:dyDescent="0.25">
      <c r="D382" s="53"/>
      <c r="E382" s="53"/>
      <c r="F382" s="53"/>
      <c r="G382" s="53"/>
      <c r="H382" s="53"/>
      <c r="I382" s="53"/>
      <c r="J382" s="53"/>
      <c r="K382" s="53"/>
      <c r="L382" s="53"/>
      <c r="M382" s="53"/>
      <c r="N382" s="53"/>
      <c r="O382" s="53"/>
      <c r="P382" s="53"/>
    </row>
    <row r="383" spans="4:16" x14ac:dyDescent="0.25">
      <c r="D383" s="53"/>
      <c r="E383" s="53"/>
      <c r="F383" s="53"/>
      <c r="G383" s="53"/>
      <c r="H383" s="53"/>
      <c r="I383" s="53"/>
      <c r="J383" s="53"/>
      <c r="K383" s="53"/>
      <c r="L383" s="53"/>
      <c r="M383" s="53"/>
      <c r="N383" s="53"/>
      <c r="O383" s="53"/>
      <c r="P383" s="53"/>
    </row>
    <row r="384" spans="4:16" x14ac:dyDescent="0.25">
      <c r="D384" s="53"/>
      <c r="E384" s="53"/>
      <c r="F384" s="53"/>
      <c r="G384" s="53"/>
      <c r="H384" s="53"/>
      <c r="I384" s="53"/>
      <c r="J384" s="53"/>
      <c r="K384" s="53"/>
      <c r="L384" s="53"/>
      <c r="M384" s="53"/>
      <c r="N384" s="53"/>
      <c r="O384" s="53"/>
      <c r="P384" s="53"/>
    </row>
    <row r="385" spans="4:16" x14ac:dyDescent="0.25">
      <c r="D385" s="53"/>
      <c r="E385" s="53"/>
      <c r="F385" s="53"/>
      <c r="G385" s="53"/>
      <c r="H385" s="53"/>
      <c r="I385" s="53"/>
      <c r="J385" s="53"/>
      <c r="K385" s="53"/>
      <c r="L385" s="53"/>
      <c r="M385" s="53"/>
      <c r="N385" s="53"/>
      <c r="O385" s="53"/>
      <c r="P385" s="53"/>
    </row>
    <row r="386" spans="4:16" x14ac:dyDescent="0.25">
      <c r="D386" s="53"/>
      <c r="E386" s="53"/>
      <c r="F386" s="53"/>
      <c r="G386" s="53"/>
      <c r="H386" s="53"/>
      <c r="I386" s="53"/>
      <c r="J386" s="53"/>
      <c r="K386" s="53"/>
      <c r="L386" s="53"/>
      <c r="M386" s="53"/>
      <c r="N386" s="53"/>
      <c r="O386" s="53"/>
      <c r="P386" s="53"/>
    </row>
    <row r="387" spans="4:16" x14ac:dyDescent="0.25">
      <c r="D387" s="53"/>
      <c r="E387" s="53"/>
      <c r="F387" s="53"/>
      <c r="G387" s="53"/>
      <c r="H387" s="53"/>
      <c r="I387" s="53"/>
      <c r="J387" s="53"/>
      <c r="K387" s="53"/>
      <c r="L387" s="53"/>
      <c r="M387" s="53"/>
      <c r="N387" s="53"/>
      <c r="O387" s="53"/>
      <c r="P387" s="53"/>
    </row>
    <row r="388" spans="4:16" x14ac:dyDescent="0.25">
      <c r="D388" s="53"/>
      <c r="E388" s="53"/>
      <c r="F388" s="53"/>
      <c r="G388" s="53"/>
      <c r="H388" s="53"/>
      <c r="I388" s="53"/>
      <c r="J388" s="53"/>
      <c r="K388" s="53"/>
      <c r="L388" s="53"/>
      <c r="M388" s="53"/>
      <c r="N388" s="53"/>
      <c r="O388" s="53"/>
      <c r="P388" s="53"/>
    </row>
    <row r="389" spans="4:16" x14ac:dyDescent="0.25">
      <c r="D389" s="53"/>
      <c r="E389" s="53"/>
      <c r="F389" s="53"/>
      <c r="G389" s="53"/>
      <c r="H389" s="53"/>
      <c r="I389" s="53"/>
      <c r="J389" s="53"/>
      <c r="K389" s="53"/>
      <c r="L389" s="53"/>
      <c r="M389" s="53"/>
      <c r="N389" s="53"/>
      <c r="O389" s="53"/>
      <c r="P389" s="53"/>
    </row>
    <row r="390" spans="4:16" x14ac:dyDescent="0.25">
      <c r="D390" s="53"/>
      <c r="E390" s="53"/>
      <c r="F390" s="53"/>
      <c r="G390" s="53"/>
      <c r="H390" s="53"/>
      <c r="I390" s="53"/>
      <c r="J390" s="53"/>
      <c r="K390" s="53"/>
      <c r="L390" s="53"/>
      <c r="M390" s="53"/>
      <c r="N390" s="53"/>
      <c r="O390" s="53"/>
      <c r="P390" s="53"/>
    </row>
    <row r="391" spans="4:16" x14ac:dyDescent="0.25">
      <c r="D391" s="53"/>
      <c r="E391" s="53"/>
      <c r="F391" s="53"/>
      <c r="G391" s="53"/>
      <c r="H391" s="53"/>
      <c r="I391" s="53"/>
      <c r="J391" s="53"/>
      <c r="K391" s="53"/>
      <c r="L391" s="53"/>
      <c r="M391" s="53"/>
      <c r="N391" s="53"/>
      <c r="O391" s="53"/>
      <c r="P391" s="53"/>
    </row>
    <row r="392" spans="4:16" x14ac:dyDescent="0.25">
      <c r="D392" s="53"/>
      <c r="E392" s="53"/>
      <c r="F392" s="53"/>
      <c r="G392" s="53"/>
      <c r="H392" s="53"/>
      <c r="I392" s="53"/>
      <c r="J392" s="53"/>
      <c r="K392" s="53"/>
      <c r="L392" s="53"/>
      <c r="M392" s="53"/>
      <c r="N392" s="53"/>
      <c r="O392" s="53"/>
      <c r="P392" s="53"/>
    </row>
    <row r="393" spans="4:16" x14ac:dyDescent="0.25">
      <c r="D393" s="53"/>
      <c r="E393" s="53"/>
      <c r="F393" s="53"/>
      <c r="G393" s="53"/>
      <c r="H393" s="53"/>
      <c r="I393" s="53"/>
      <c r="J393" s="53"/>
      <c r="K393" s="53"/>
      <c r="L393" s="53"/>
      <c r="M393" s="53"/>
      <c r="N393" s="53"/>
      <c r="O393" s="53"/>
      <c r="P393" s="53"/>
    </row>
    <row r="394" spans="4:16" x14ac:dyDescent="0.25">
      <c r="D394" s="53"/>
      <c r="E394" s="53"/>
      <c r="F394" s="53"/>
      <c r="G394" s="53"/>
      <c r="H394" s="53"/>
      <c r="I394" s="53"/>
      <c r="J394" s="53"/>
      <c r="K394" s="53"/>
      <c r="L394" s="53"/>
      <c r="M394" s="53"/>
      <c r="N394" s="53"/>
      <c r="O394" s="53"/>
      <c r="P394" s="53"/>
    </row>
    <row r="395" spans="4:16" x14ac:dyDescent="0.25">
      <c r="D395" s="53"/>
      <c r="E395" s="53"/>
      <c r="F395" s="53"/>
      <c r="G395" s="53"/>
      <c r="H395" s="53"/>
      <c r="I395" s="53"/>
      <c r="J395" s="53"/>
      <c r="K395" s="53"/>
      <c r="L395" s="53"/>
      <c r="M395" s="53"/>
      <c r="N395" s="53"/>
      <c r="O395" s="53"/>
      <c r="P395" s="53"/>
    </row>
    <row r="396" spans="4:16" x14ac:dyDescent="0.25">
      <c r="D396" s="53"/>
      <c r="E396" s="53"/>
      <c r="F396" s="53"/>
      <c r="G396" s="53"/>
      <c r="H396" s="53"/>
      <c r="I396" s="53"/>
      <c r="J396" s="53"/>
      <c r="K396" s="53"/>
      <c r="L396" s="53"/>
      <c r="M396" s="53"/>
      <c r="N396" s="53"/>
      <c r="O396" s="53"/>
      <c r="P396" s="53"/>
    </row>
    <row r="397" spans="4:16" x14ac:dyDescent="0.25">
      <c r="D397" s="53"/>
      <c r="E397" s="53"/>
      <c r="F397" s="53"/>
      <c r="G397" s="53"/>
      <c r="H397" s="53"/>
      <c r="I397" s="53"/>
      <c r="J397" s="53"/>
      <c r="K397" s="53"/>
      <c r="L397" s="53"/>
      <c r="M397" s="53"/>
      <c r="N397" s="53"/>
      <c r="O397" s="53"/>
      <c r="P397" s="53"/>
    </row>
    <row r="398" spans="4:16" x14ac:dyDescent="0.25">
      <c r="D398" s="53"/>
      <c r="E398" s="53"/>
      <c r="F398" s="53"/>
      <c r="G398" s="53"/>
      <c r="H398" s="53"/>
      <c r="I398" s="53"/>
      <c r="J398" s="53"/>
      <c r="K398" s="53"/>
      <c r="L398" s="53"/>
      <c r="M398" s="53"/>
      <c r="N398" s="53"/>
      <c r="O398" s="53"/>
      <c r="P398" s="53"/>
    </row>
    <row r="399" spans="4:16" x14ac:dyDescent="0.25">
      <c r="D399" s="53"/>
      <c r="E399" s="53"/>
      <c r="F399" s="53"/>
      <c r="G399" s="53"/>
      <c r="H399" s="53"/>
      <c r="I399" s="53"/>
      <c r="J399" s="53"/>
      <c r="K399" s="53"/>
      <c r="L399" s="53"/>
      <c r="M399" s="53"/>
      <c r="N399" s="53"/>
      <c r="O399" s="53"/>
      <c r="P399" s="53"/>
    </row>
    <row r="400" spans="4:16" x14ac:dyDescent="0.25">
      <c r="D400" s="53"/>
      <c r="E400" s="53"/>
      <c r="F400" s="53"/>
      <c r="G400" s="53"/>
      <c r="H400" s="53"/>
      <c r="I400" s="53"/>
      <c r="J400" s="53"/>
      <c r="K400" s="53"/>
      <c r="L400" s="53"/>
      <c r="M400" s="53"/>
      <c r="N400" s="53"/>
      <c r="O400" s="53"/>
      <c r="P400" s="53"/>
    </row>
    <row r="401" spans="4:16" x14ac:dyDescent="0.25">
      <c r="D401" s="53"/>
      <c r="E401" s="53"/>
      <c r="F401" s="53"/>
      <c r="G401" s="53"/>
      <c r="H401" s="53"/>
      <c r="I401" s="53"/>
      <c r="J401" s="53"/>
      <c r="K401" s="53"/>
      <c r="L401" s="53"/>
      <c r="M401" s="53"/>
      <c r="N401" s="53"/>
      <c r="O401" s="53"/>
      <c r="P401" s="53"/>
    </row>
    <row r="402" spans="4:16" x14ac:dyDescent="0.25">
      <c r="D402" s="53"/>
      <c r="E402" s="53"/>
      <c r="F402" s="53"/>
      <c r="G402" s="53"/>
      <c r="H402" s="53"/>
      <c r="I402" s="53"/>
      <c r="J402" s="53"/>
      <c r="K402" s="53"/>
      <c r="L402" s="53"/>
      <c r="M402" s="53"/>
      <c r="N402" s="53"/>
      <c r="O402" s="53"/>
      <c r="P402" s="53"/>
    </row>
    <row r="403" spans="4:16" x14ac:dyDescent="0.25">
      <c r="D403" s="53"/>
      <c r="E403" s="53"/>
      <c r="F403" s="53"/>
      <c r="G403" s="53"/>
      <c r="H403" s="53"/>
      <c r="I403" s="53"/>
      <c r="J403" s="53"/>
      <c r="K403" s="53"/>
      <c r="L403" s="53"/>
      <c r="M403" s="53"/>
      <c r="N403" s="53"/>
      <c r="O403" s="53"/>
      <c r="P403" s="53"/>
    </row>
    <row r="404" spans="4:16" x14ac:dyDescent="0.25">
      <c r="D404" s="53"/>
      <c r="E404" s="53"/>
      <c r="F404" s="53"/>
      <c r="G404" s="53"/>
      <c r="H404" s="53"/>
      <c r="I404" s="53"/>
      <c r="J404" s="53"/>
      <c r="K404" s="53"/>
      <c r="L404" s="53"/>
      <c r="M404" s="53"/>
      <c r="N404" s="53"/>
      <c r="O404" s="53"/>
      <c r="P404" s="53"/>
    </row>
    <row r="405" spans="4:16" x14ac:dyDescent="0.25">
      <c r="D405" s="53"/>
      <c r="E405" s="53"/>
      <c r="F405" s="53"/>
      <c r="G405" s="53"/>
      <c r="H405" s="53"/>
      <c r="I405" s="53"/>
      <c r="J405" s="53"/>
      <c r="K405" s="53"/>
      <c r="L405" s="53"/>
      <c r="M405" s="53"/>
      <c r="N405" s="53"/>
      <c r="O405" s="53"/>
      <c r="P405" s="53"/>
    </row>
    <row r="406" spans="4:16" x14ac:dyDescent="0.25">
      <c r="D406" s="53"/>
      <c r="E406" s="53"/>
      <c r="F406" s="53"/>
      <c r="G406" s="53"/>
      <c r="H406" s="53"/>
      <c r="I406" s="53"/>
      <c r="J406" s="53"/>
      <c r="K406" s="53"/>
      <c r="L406" s="53"/>
      <c r="M406" s="53"/>
      <c r="N406" s="53"/>
      <c r="O406" s="53"/>
      <c r="P406" s="53"/>
    </row>
    <row r="407" spans="4:16" x14ac:dyDescent="0.25">
      <c r="D407" s="53"/>
      <c r="E407" s="53"/>
      <c r="F407" s="53"/>
      <c r="G407" s="53"/>
      <c r="H407" s="53"/>
      <c r="I407" s="53"/>
      <c r="J407" s="53"/>
      <c r="K407" s="53"/>
      <c r="L407" s="53"/>
      <c r="M407" s="53"/>
      <c r="N407" s="53"/>
      <c r="O407" s="53"/>
      <c r="P407" s="53"/>
    </row>
    <row r="408" spans="4:16" x14ac:dyDescent="0.25">
      <c r="D408" s="53"/>
      <c r="E408" s="53"/>
      <c r="F408" s="53"/>
      <c r="G408" s="53"/>
      <c r="H408" s="53"/>
      <c r="I408" s="53"/>
      <c r="J408" s="53"/>
      <c r="K408" s="53"/>
      <c r="L408" s="53"/>
      <c r="M408" s="53"/>
      <c r="N408" s="53"/>
      <c r="O408" s="53"/>
      <c r="P408" s="53"/>
    </row>
    <row r="409" spans="4:16" x14ac:dyDescent="0.25">
      <c r="D409" s="53"/>
      <c r="E409" s="53"/>
      <c r="F409" s="53"/>
      <c r="G409" s="53"/>
      <c r="H409" s="53"/>
      <c r="I409" s="53"/>
      <c r="J409" s="53"/>
      <c r="K409" s="53"/>
      <c r="L409" s="53"/>
      <c r="M409" s="53"/>
      <c r="N409" s="53"/>
      <c r="O409" s="53"/>
      <c r="P409" s="53"/>
    </row>
    <row r="410" spans="4:16" x14ac:dyDescent="0.25">
      <c r="D410" s="53"/>
      <c r="E410" s="53"/>
      <c r="F410" s="53"/>
      <c r="G410" s="53"/>
      <c r="H410" s="53"/>
      <c r="I410" s="53"/>
      <c r="J410" s="53"/>
      <c r="K410" s="53"/>
      <c r="L410" s="53"/>
      <c r="M410" s="53"/>
      <c r="N410" s="53"/>
      <c r="O410" s="53"/>
      <c r="P410" s="53"/>
    </row>
    <row r="411" spans="4:16" x14ac:dyDescent="0.25">
      <c r="D411" s="53"/>
      <c r="E411" s="53"/>
      <c r="F411" s="53"/>
      <c r="G411" s="53"/>
      <c r="H411" s="53"/>
      <c r="I411" s="53"/>
      <c r="J411" s="53"/>
      <c r="K411" s="53"/>
      <c r="L411" s="53"/>
      <c r="M411" s="53"/>
      <c r="N411" s="53"/>
      <c r="O411" s="53"/>
      <c r="P411" s="53"/>
    </row>
    <row r="412" spans="4:16" x14ac:dyDescent="0.25">
      <c r="D412" s="53"/>
      <c r="E412" s="53"/>
      <c r="F412" s="53"/>
      <c r="G412" s="53"/>
      <c r="H412" s="53"/>
      <c r="I412" s="53"/>
      <c r="J412" s="53"/>
      <c r="K412" s="53"/>
      <c r="L412" s="53"/>
      <c r="M412" s="53"/>
      <c r="N412" s="53"/>
      <c r="O412" s="53"/>
      <c r="P412" s="53"/>
    </row>
    <row r="413" spans="4:16" x14ac:dyDescent="0.25">
      <c r="D413" s="53"/>
      <c r="E413" s="53"/>
      <c r="F413" s="53"/>
      <c r="G413" s="53"/>
      <c r="H413" s="53"/>
      <c r="I413" s="53"/>
      <c r="J413" s="53"/>
      <c r="K413" s="53"/>
      <c r="L413" s="53"/>
      <c r="M413" s="53"/>
      <c r="N413" s="53"/>
      <c r="O413" s="53"/>
      <c r="P413" s="53"/>
    </row>
    <row r="414" spans="4:16" x14ac:dyDescent="0.25">
      <c r="D414" s="53"/>
      <c r="E414" s="53"/>
      <c r="F414" s="53"/>
      <c r="G414" s="53"/>
      <c r="H414" s="53"/>
      <c r="I414" s="53"/>
      <c r="J414" s="53"/>
      <c r="K414" s="53"/>
      <c r="L414" s="53"/>
      <c r="M414" s="53"/>
      <c r="N414" s="53"/>
      <c r="O414" s="53"/>
      <c r="P414" s="53"/>
    </row>
    <row r="415" spans="4:16" x14ac:dyDescent="0.25">
      <c r="D415" s="53"/>
      <c r="E415" s="53"/>
      <c r="F415" s="53"/>
      <c r="G415" s="53"/>
      <c r="H415" s="53"/>
      <c r="I415" s="53"/>
      <c r="J415" s="53"/>
      <c r="K415" s="53"/>
      <c r="L415" s="53"/>
      <c r="M415" s="53"/>
      <c r="N415" s="53"/>
      <c r="O415" s="53"/>
      <c r="P415" s="53"/>
    </row>
    <row r="416" spans="4:16" x14ac:dyDescent="0.25">
      <c r="D416" s="53"/>
      <c r="E416" s="53"/>
      <c r="F416" s="53"/>
      <c r="G416" s="53"/>
      <c r="H416" s="53"/>
      <c r="I416" s="53"/>
      <c r="J416" s="53"/>
      <c r="K416" s="53"/>
      <c r="L416" s="53"/>
      <c r="M416" s="53"/>
      <c r="N416" s="53"/>
      <c r="O416" s="53"/>
      <c r="P416" s="53"/>
    </row>
    <row r="417" spans="4:16" x14ac:dyDescent="0.25">
      <c r="D417" s="53"/>
      <c r="E417" s="53"/>
      <c r="F417" s="53"/>
      <c r="G417" s="53"/>
      <c r="H417" s="53"/>
      <c r="I417" s="53"/>
      <c r="J417" s="53"/>
      <c r="K417" s="53"/>
      <c r="L417" s="53"/>
      <c r="M417" s="53"/>
      <c r="N417" s="53"/>
      <c r="O417" s="53"/>
      <c r="P417" s="53"/>
    </row>
    <row r="418" spans="4:16" x14ac:dyDescent="0.25">
      <c r="D418" s="53"/>
      <c r="E418" s="53"/>
      <c r="F418" s="53"/>
      <c r="G418" s="53"/>
      <c r="H418" s="53"/>
      <c r="I418" s="53"/>
      <c r="J418" s="53"/>
      <c r="K418" s="53"/>
      <c r="L418" s="53"/>
      <c r="M418" s="53"/>
      <c r="N418" s="53"/>
      <c r="O418" s="53"/>
      <c r="P418" s="53"/>
    </row>
    <row r="419" spans="4:16" x14ac:dyDescent="0.25">
      <c r="D419" s="53"/>
      <c r="E419" s="53"/>
      <c r="F419" s="53"/>
      <c r="G419" s="53"/>
      <c r="H419" s="53"/>
      <c r="I419" s="53"/>
      <c r="J419" s="53"/>
      <c r="K419" s="53"/>
      <c r="L419" s="53"/>
      <c r="M419" s="53"/>
      <c r="N419" s="53"/>
      <c r="O419" s="53"/>
      <c r="P419" s="53"/>
    </row>
    <row r="420" spans="4:16" x14ac:dyDescent="0.25">
      <c r="D420" s="53"/>
      <c r="E420" s="53"/>
      <c r="F420" s="53"/>
      <c r="G420" s="53"/>
      <c r="H420" s="53"/>
      <c r="I420" s="53"/>
      <c r="J420" s="53"/>
      <c r="K420" s="53"/>
      <c r="L420" s="53"/>
      <c r="M420" s="53"/>
      <c r="N420" s="53"/>
      <c r="O420" s="53"/>
      <c r="P420" s="53"/>
    </row>
    <row r="421" spans="4:16" x14ac:dyDescent="0.25">
      <c r="D421" s="53"/>
      <c r="E421" s="53"/>
      <c r="F421" s="53"/>
      <c r="G421" s="53"/>
      <c r="H421" s="53"/>
      <c r="I421" s="53"/>
      <c r="J421" s="53"/>
      <c r="K421" s="53"/>
      <c r="L421" s="53"/>
      <c r="M421" s="53"/>
      <c r="N421" s="53"/>
      <c r="O421" s="53"/>
      <c r="P421" s="53"/>
    </row>
    <row r="422" spans="4:16" x14ac:dyDescent="0.25">
      <c r="D422" s="53"/>
      <c r="E422" s="53"/>
      <c r="F422" s="53"/>
      <c r="G422" s="53"/>
      <c r="H422" s="53"/>
      <c r="I422" s="53"/>
      <c r="J422" s="53"/>
      <c r="K422" s="53"/>
      <c r="L422" s="53"/>
      <c r="M422" s="53"/>
      <c r="N422" s="53"/>
      <c r="O422" s="53"/>
      <c r="P422" s="53"/>
    </row>
    <row r="423" spans="4:16" x14ac:dyDescent="0.25">
      <c r="D423" s="53"/>
      <c r="E423" s="53"/>
      <c r="F423" s="53"/>
      <c r="G423" s="53"/>
      <c r="H423" s="53"/>
      <c r="I423" s="53"/>
      <c r="J423" s="53"/>
      <c r="K423" s="53"/>
      <c r="L423" s="53"/>
      <c r="M423" s="53"/>
      <c r="N423" s="53"/>
      <c r="O423" s="53"/>
      <c r="P423" s="53"/>
    </row>
    <row r="424" spans="4:16" x14ac:dyDescent="0.25">
      <c r="D424" s="53"/>
      <c r="E424" s="53"/>
      <c r="F424" s="53"/>
      <c r="G424" s="53"/>
      <c r="H424" s="53"/>
      <c r="I424" s="53"/>
      <c r="J424" s="53"/>
      <c r="K424" s="53"/>
      <c r="L424" s="53"/>
      <c r="M424" s="53"/>
      <c r="N424" s="53"/>
      <c r="O424" s="53"/>
      <c r="P424" s="53"/>
    </row>
    <row r="425" spans="4:16" x14ac:dyDescent="0.25">
      <c r="D425" s="53"/>
      <c r="E425" s="53"/>
      <c r="F425" s="53"/>
      <c r="G425" s="53"/>
      <c r="H425" s="53"/>
      <c r="I425" s="53"/>
      <c r="J425" s="53"/>
      <c r="K425" s="53"/>
      <c r="L425" s="53"/>
      <c r="M425" s="53"/>
      <c r="N425" s="53"/>
      <c r="O425" s="53"/>
      <c r="P425" s="53"/>
    </row>
    <row r="426" spans="4:16" x14ac:dyDescent="0.25">
      <c r="D426" s="53"/>
      <c r="E426" s="53"/>
      <c r="F426" s="53"/>
      <c r="G426" s="53"/>
      <c r="H426" s="53"/>
      <c r="I426" s="53"/>
      <c r="J426" s="53"/>
      <c r="K426" s="53"/>
      <c r="L426" s="53"/>
      <c r="M426" s="53"/>
      <c r="N426" s="53"/>
      <c r="O426" s="53"/>
      <c r="P426" s="53"/>
    </row>
    <row r="427" spans="4:16" x14ac:dyDescent="0.25">
      <c r="D427" s="53"/>
      <c r="E427" s="53"/>
      <c r="F427" s="53"/>
      <c r="G427" s="53"/>
      <c r="H427" s="53"/>
      <c r="I427" s="53"/>
      <c r="J427" s="53"/>
      <c r="K427" s="53"/>
      <c r="L427" s="53"/>
      <c r="M427" s="53"/>
      <c r="N427" s="53"/>
      <c r="O427" s="53"/>
      <c r="P427" s="53"/>
    </row>
    <row r="428" spans="4:16" x14ac:dyDescent="0.25">
      <c r="D428" s="53"/>
      <c r="E428" s="53"/>
      <c r="F428" s="53"/>
      <c r="G428" s="53"/>
      <c r="H428" s="53"/>
      <c r="I428" s="53"/>
      <c r="J428" s="53"/>
      <c r="K428" s="53"/>
      <c r="L428" s="53"/>
      <c r="M428" s="53"/>
      <c r="N428" s="53"/>
      <c r="O428" s="53"/>
      <c r="P428" s="53"/>
    </row>
    <row r="429" spans="4:16" x14ac:dyDescent="0.25">
      <c r="D429" s="53"/>
      <c r="E429" s="53"/>
      <c r="F429" s="53"/>
      <c r="G429" s="53"/>
      <c r="H429" s="53"/>
      <c r="I429" s="53"/>
      <c r="J429" s="53"/>
      <c r="K429" s="53"/>
      <c r="L429" s="53"/>
      <c r="M429" s="53"/>
      <c r="N429" s="53"/>
      <c r="O429" s="53"/>
      <c r="P429" s="53"/>
    </row>
    <row r="430" spans="4:16" x14ac:dyDescent="0.25">
      <c r="D430" s="53"/>
      <c r="E430" s="53"/>
      <c r="F430" s="53"/>
      <c r="G430" s="53"/>
      <c r="H430" s="53"/>
      <c r="I430" s="53"/>
      <c r="J430" s="53"/>
      <c r="K430" s="53"/>
      <c r="L430" s="53"/>
      <c r="M430" s="53"/>
      <c r="N430" s="53"/>
      <c r="O430" s="53"/>
      <c r="P430" s="53"/>
    </row>
    <row r="431" spans="4:16" x14ac:dyDescent="0.25">
      <c r="D431" s="53"/>
      <c r="E431" s="53"/>
      <c r="F431" s="53"/>
      <c r="G431" s="53"/>
      <c r="H431" s="53"/>
      <c r="I431" s="53"/>
      <c r="J431" s="53"/>
      <c r="K431" s="53"/>
      <c r="L431" s="53"/>
      <c r="M431" s="53"/>
      <c r="N431" s="53"/>
      <c r="O431" s="53"/>
      <c r="P431" s="53"/>
    </row>
    <row r="432" spans="4:16" x14ac:dyDescent="0.25">
      <c r="D432" s="53"/>
      <c r="E432" s="53"/>
      <c r="F432" s="53"/>
      <c r="G432" s="53"/>
      <c r="H432" s="53"/>
      <c r="I432" s="53"/>
      <c r="J432" s="53"/>
      <c r="K432" s="53"/>
      <c r="L432" s="53"/>
      <c r="M432" s="53"/>
      <c r="N432" s="53"/>
      <c r="O432" s="53"/>
      <c r="P432" s="53"/>
    </row>
    <row r="433" spans="4:16" x14ac:dyDescent="0.25">
      <c r="D433" s="53"/>
      <c r="E433" s="53"/>
      <c r="F433" s="53"/>
      <c r="G433" s="53"/>
      <c r="H433" s="53"/>
      <c r="I433" s="53"/>
      <c r="J433" s="53"/>
      <c r="K433" s="53"/>
      <c r="L433" s="53"/>
      <c r="M433" s="53"/>
      <c r="N433" s="53"/>
      <c r="O433" s="53"/>
      <c r="P433" s="53"/>
    </row>
    <row r="434" spans="4:16" x14ac:dyDescent="0.25">
      <c r="D434" s="53"/>
      <c r="E434" s="53"/>
      <c r="F434" s="53"/>
      <c r="G434" s="53"/>
      <c r="H434" s="53"/>
      <c r="I434" s="53"/>
      <c r="J434" s="53"/>
      <c r="K434" s="53"/>
      <c r="L434" s="53"/>
      <c r="M434" s="53"/>
      <c r="N434" s="53"/>
      <c r="O434" s="53"/>
      <c r="P434" s="53"/>
    </row>
    <row r="435" spans="4:16" x14ac:dyDescent="0.25">
      <c r="D435" s="53"/>
      <c r="E435" s="53"/>
      <c r="F435" s="53"/>
      <c r="G435" s="53"/>
      <c r="H435" s="53"/>
      <c r="I435" s="53"/>
      <c r="J435" s="53"/>
      <c r="K435" s="53"/>
      <c r="L435" s="53"/>
      <c r="M435" s="53"/>
      <c r="N435" s="53"/>
      <c r="O435" s="53"/>
      <c r="P435" s="53"/>
    </row>
    <row r="436" spans="4:16" x14ac:dyDescent="0.25">
      <c r="D436" s="53"/>
      <c r="E436" s="53"/>
      <c r="F436" s="53"/>
      <c r="G436" s="53"/>
      <c r="H436" s="53"/>
      <c r="I436" s="53"/>
      <c r="J436" s="53"/>
      <c r="K436" s="53"/>
      <c r="L436" s="53"/>
      <c r="M436" s="53"/>
      <c r="N436" s="53"/>
      <c r="O436" s="53"/>
      <c r="P436" s="53"/>
    </row>
    <row r="437" spans="4:16" x14ac:dyDescent="0.25">
      <c r="D437" s="53"/>
      <c r="E437" s="53"/>
      <c r="F437" s="53"/>
      <c r="G437" s="53"/>
      <c r="H437" s="53"/>
      <c r="I437" s="53"/>
      <c r="J437" s="53"/>
      <c r="K437" s="53"/>
      <c r="L437" s="53"/>
      <c r="M437" s="53"/>
      <c r="N437" s="53"/>
      <c r="O437" s="53"/>
      <c r="P437" s="53"/>
    </row>
    <row r="438" spans="4:16" x14ac:dyDescent="0.25">
      <c r="D438" s="53"/>
      <c r="E438" s="53"/>
      <c r="F438" s="53"/>
      <c r="G438" s="53"/>
      <c r="H438" s="53"/>
      <c r="I438" s="53"/>
      <c r="J438" s="53"/>
      <c r="K438" s="53"/>
      <c r="L438" s="53"/>
      <c r="M438" s="53"/>
      <c r="N438" s="53"/>
      <c r="O438" s="53"/>
      <c r="P438" s="53"/>
    </row>
    <row r="439" spans="4:16" x14ac:dyDescent="0.25">
      <c r="D439" s="53"/>
      <c r="E439" s="53"/>
      <c r="F439" s="53"/>
      <c r="G439" s="53"/>
      <c r="H439" s="53"/>
      <c r="I439" s="53"/>
      <c r="J439" s="53"/>
      <c r="K439" s="53"/>
      <c r="L439" s="53"/>
      <c r="M439" s="53"/>
      <c r="N439" s="53"/>
      <c r="O439" s="53"/>
      <c r="P439" s="53"/>
    </row>
    <row r="440" spans="4:16" x14ac:dyDescent="0.25">
      <c r="D440" s="53"/>
      <c r="E440" s="53"/>
      <c r="F440" s="53"/>
      <c r="G440" s="53"/>
      <c r="H440" s="53"/>
      <c r="I440" s="53"/>
      <c r="J440" s="53"/>
      <c r="K440" s="53"/>
      <c r="L440" s="53"/>
      <c r="M440" s="53"/>
      <c r="N440" s="53"/>
      <c r="O440" s="53"/>
      <c r="P440" s="53"/>
    </row>
    <row r="441" spans="4:16" x14ac:dyDescent="0.25">
      <c r="D441" s="53"/>
      <c r="E441" s="53"/>
      <c r="F441" s="53"/>
      <c r="G441" s="53"/>
      <c r="H441" s="53"/>
      <c r="I441" s="53"/>
      <c r="J441" s="53"/>
      <c r="K441" s="53"/>
      <c r="L441" s="53"/>
      <c r="M441" s="53"/>
      <c r="N441" s="53"/>
      <c r="O441" s="53"/>
      <c r="P441" s="53"/>
    </row>
    <row r="442" spans="4:16" x14ac:dyDescent="0.25">
      <c r="D442" s="53"/>
      <c r="E442" s="53"/>
      <c r="F442" s="53"/>
      <c r="G442" s="53"/>
      <c r="H442" s="53"/>
      <c r="I442" s="53"/>
      <c r="J442" s="53"/>
      <c r="K442" s="53"/>
      <c r="L442" s="53"/>
      <c r="M442" s="53"/>
      <c r="N442" s="53"/>
      <c r="O442" s="53"/>
      <c r="P442" s="53"/>
    </row>
    <row r="443" spans="4:16" x14ac:dyDescent="0.25">
      <c r="D443" s="53"/>
      <c r="E443" s="53"/>
      <c r="F443" s="53"/>
      <c r="G443" s="53"/>
      <c r="H443" s="53"/>
      <c r="I443" s="53"/>
      <c r="J443" s="53"/>
      <c r="K443" s="53"/>
      <c r="L443" s="53"/>
      <c r="M443" s="53"/>
      <c r="N443" s="53"/>
      <c r="O443" s="53"/>
      <c r="P443" s="53"/>
    </row>
    <row r="444" spans="4:16" x14ac:dyDescent="0.25">
      <c r="D444" s="53"/>
      <c r="E444" s="53"/>
      <c r="F444" s="53"/>
      <c r="G444" s="53"/>
      <c r="H444" s="53"/>
      <c r="I444" s="53"/>
      <c r="J444" s="53"/>
      <c r="K444" s="53"/>
      <c r="L444" s="53"/>
      <c r="M444" s="53"/>
      <c r="N444" s="53"/>
      <c r="O444" s="53"/>
      <c r="P444" s="53"/>
    </row>
    <row r="445" spans="4:16" x14ac:dyDescent="0.25">
      <c r="D445" s="53"/>
      <c r="E445" s="53"/>
      <c r="F445" s="53"/>
      <c r="G445" s="53"/>
      <c r="H445" s="53"/>
      <c r="I445" s="53"/>
      <c r="J445" s="53"/>
      <c r="K445" s="53"/>
      <c r="L445" s="53"/>
      <c r="M445" s="53"/>
      <c r="N445" s="53"/>
      <c r="O445" s="53"/>
      <c r="P445" s="53"/>
    </row>
    <row r="446" spans="4:16" x14ac:dyDescent="0.25">
      <c r="D446" s="53"/>
      <c r="E446" s="53"/>
      <c r="F446" s="53"/>
      <c r="G446" s="53"/>
      <c r="H446" s="53"/>
      <c r="I446" s="53"/>
      <c r="J446" s="53"/>
      <c r="K446" s="53"/>
      <c r="L446" s="53"/>
      <c r="M446" s="53"/>
      <c r="N446" s="53"/>
      <c r="O446" s="53"/>
      <c r="P446" s="53"/>
    </row>
    <row r="447" spans="4:16" x14ac:dyDescent="0.25">
      <c r="D447" s="53"/>
      <c r="E447" s="53"/>
      <c r="F447" s="53"/>
      <c r="G447" s="53"/>
      <c r="H447" s="53"/>
      <c r="I447" s="53"/>
      <c r="J447" s="53"/>
      <c r="K447" s="53"/>
      <c r="L447" s="53"/>
      <c r="M447" s="53"/>
      <c r="N447" s="53"/>
      <c r="O447" s="53"/>
      <c r="P447" s="53"/>
    </row>
    <row r="448" spans="4:16" x14ac:dyDescent="0.25">
      <c r="D448" s="53"/>
      <c r="E448" s="53"/>
      <c r="F448" s="53"/>
      <c r="G448" s="53"/>
      <c r="H448" s="53"/>
      <c r="I448" s="53"/>
      <c r="J448" s="53"/>
      <c r="K448" s="53"/>
      <c r="L448" s="53"/>
      <c r="M448" s="53"/>
      <c r="N448" s="53"/>
      <c r="O448" s="53"/>
      <c r="P448" s="53"/>
    </row>
    <row r="449" spans="4:16" x14ac:dyDescent="0.25">
      <c r="D449" s="53"/>
      <c r="E449" s="53"/>
      <c r="F449" s="53"/>
      <c r="G449" s="53"/>
      <c r="H449" s="53"/>
      <c r="I449" s="53"/>
      <c r="J449" s="53"/>
      <c r="K449" s="53"/>
      <c r="L449" s="53"/>
      <c r="M449" s="53"/>
      <c r="N449" s="53"/>
      <c r="O449" s="53"/>
      <c r="P449" s="53"/>
    </row>
    <row r="450" spans="4:16" x14ac:dyDescent="0.25">
      <c r="D450" s="53"/>
      <c r="E450" s="53"/>
      <c r="F450" s="53"/>
      <c r="G450" s="53"/>
      <c r="H450" s="53"/>
      <c r="I450" s="53"/>
      <c r="J450" s="53"/>
      <c r="K450" s="53"/>
      <c r="L450" s="53"/>
      <c r="M450" s="53"/>
      <c r="N450" s="53"/>
      <c r="O450" s="53"/>
      <c r="P450" s="53"/>
    </row>
    <row r="451" spans="4:16" x14ac:dyDescent="0.25">
      <c r="D451" s="53"/>
      <c r="E451" s="53"/>
      <c r="F451" s="53"/>
      <c r="G451" s="53"/>
      <c r="H451" s="53"/>
      <c r="I451" s="53"/>
      <c r="J451" s="53"/>
      <c r="K451" s="53"/>
      <c r="L451" s="53"/>
      <c r="M451" s="53"/>
      <c r="N451" s="53"/>
      <c r="O451" s="53"/>
      <c r="P451" s="53"/>
    </row>
    <row r="452" spans="4:16" x14ac:dyDescent="0.25">
      <c r="D452" s="53"/>
      <c r="E452" s="53"/>
      <c r="F452" s="53"/>
      <c r="G452" s="53"/>
      <c r="H452" s="53"/>
      <c r="I452" s="53"/>
      <c r="J452" s="53"/>
      <c r="K452" s="53"/>
      <c r="L452" s="53"/>
      <c r="M452" s="53"/>
      <c r="N452" s="53"/>
      <c r="O452" s="53"/>
      <c r="P452" s="53"/>
    </row>
    <row r="453" spans="4:16" x14ac:dyDescent="0.25">
      <c r="D453" s="53"/>
      <c r="E453" s="53"/>
      <c r="F453" s="53"/>
      <c r="G453" s="53"/>
      <c r="H453" s="53"/>
      <c r="I453" s="53"/>
      <c r="J453" s="53"/>
      <c r="K453" s="53"/>
      <c r="L453" s="53"/>
      <c r="M453" s="53"/>
      <c r="N453" s="53"/>
      <c r="O453" s="53"/>
      <c r="P453" s="53"/>
    </row>
    <row r="454" spans="4:16" x14ac:dyDescent="0.25">
      <c r="D454" s="53"/>
      <c r="E454" s="53"/>
      <c r="F454" s="53"/>
      <c r="G454" s="53"/>
      <c r="H454" s="53"/>
      <c r="I454" s="53"/>
      <c r="J454" s="53"/>
      <c r="K454" s="53"/>
      <c r="L454" s="53"/>
      <c r="M454" s="53"/>
      <c r="N454" s="53"/>
      <c r="O454" s="53"/>
      <c r="P454" s="53"/>
    </row>
    <row r="455" spans="4:16" x14ac:dyDescent="0.25">
      <c r="D455" s="53"/>
      <c r="E455" s="53"/>
      <c r="F455" s="53"/>
      <c r="G455" s="53"/>
      <c r="H455" s="53"/>
      <c r="I455" s="53"/>
      <c r="J455" s="53"/>
      <c r="K455" s="53"/>
      <c r="L455" s="53"/>
      <c r="M455" s="53"/>
      <c r="N455" s="53"/>
      <c r="O455" s="53"/>
      <c r="P455" s="53"/>
    </row>
    <row r="456" spans="4:16" x14ac:dyDescent="0.25">
      <c r="D456" s="53"/>
      <c r="E456" s="53"/>
      <c r="F456" s="53"/>
      <c r="G456" s="53"/>
      <c r="H456" s="53"/>
      <c r="I456" s="53"/>
      <c r="J456" s="53"/>
      <c r="K456" s="53"/>
      <c r="L456" s="53"/>
      <c r="M456" s="53"/>
      <c r="N456" s="53"/>
      <c r="O456" s="53"/>
      <c r="P456" s="53"/>
    </row>
    <row r="457" spans="4:16" x14ac:dyDescent="0.25">
      <c r="D457" s="53"/>
      <c r="E457" s="53"/>
      <c r="F457" s="53"/>
      <c r="G457" s="53"/>
      <c r="H457" s="53"/>
      <c r="I457" s="53"/>
      <c r="J457" s="53"/>
      <c r="K457" s="53"/>
      <c r="L457" s="53"/>
      <c r="M457" s="53"/>
      <c r="N457" s="53"/>
      <c r="O457" s="53"/>
      <c r="P457" s="53"/>
    </row>
    <row r="458" spans="4:16" x14ac:dyDescent="0.25">
      <c r="D458" s="53"/>
      <c r="E458" s="53"/>
      <c r="F458" s="53"/>
      <c r="G458" s="53"/>
      <c r="H458" s="53"/>
      <c r="I458" s="53"/>
      <c r="J458" s="53"/>
      <c r="K458" s="53"/>
      <c r="L458" s="53"/>
      <c r="M458" s="53"/>
      <c r="N458" s="53"/>
      <c r="O458" s="53"/>
      <c r="P458" s="53"/>
    </row>
    <row r="459" spans="4:16" x14ac:dyDescent="0.25">
      <c r="D459" s="53"/>
      <c r="E459" s="53"/>
      <c r="F459" s="53"/>
      <c r="G459" s="53"/>
      <c r="H459" s="53"/>
      <c r="I459" s="53"/>
      <c r="J459" s="53"/>
      <c r="K459" s="53"/>
      <c r="L459" s="53"/>
      <c r="M459" s="53"/>
      <c r="N459" s="53"/>
      <c r="O459" s="53"/>
      <c r="P459" s="53"/>
    </row>
    <row r="460" spans="4:16" x14ac:dyDescent="0.25">
      <c r="D460" s="53"/>
      <c r="E460" s="53"/>
      <c r="F460" s="53"/>
      <c r="G460" s="53"/>
      <c r="H460" s="53"/>
      <c r="I460" s="53"/>
      <c r="J460" s="53"/>
      <c r="K460" s="53"/>
      <c r="L460" s="53"/>
      <c r="M460" s="53"/>
      <c r="N460" s="53"/>
      <c r="O460" s="53"/>
      <c r="P460" s="53"/>
    </row>
    <row r="461" spans="4:16" x14ac:dyDescent="0.25">
      <c r="D461" s="53"/>
      <c r="E461" s="53"/>
      <c r="F461" s="53"/>
      <c r="G461" s="53"/>
      <c r="H461" s="53"/>
      <c r="I461" s="53"/>
      <c r="J461" s="53"/>
      <c r="K461" s="53"/>
      <c r="L461" s="53"/>
      <c r="M461" s="53"/>
      <c r="N461" s="53"/>
      <c r="O461" s="53"/>
      <c r="P461" s="53"/>
    </row>
    <row r="462" spans="4:16" x14ac:dyDescent="0.25">
      <c r="D462" s="53"/>
      <c r="E462" s="53"/>
      <c r="F462" s="53"/>
      <c r="G462" s="53"/>
      <c r="H462" s="53"/>
      <c r="I462" s="53"/>
      <c r="J462" s="53"/>
      <c r="K462" s="53"/>
      <c r="L462" s="53"/>
      <c r="M462" s="53"/>
      <c r="N462" s="53"/>
      <c r="O462" s="53"/>
      <c r="P462" s="53"/>
    </row>
    <row r="463" spans="4:16" x14ac:dyDescent="0.25">
      <c r="D463" s="53"/>
      <c r="E463" s="53"/>
      <c r="F463" s="53"/>
      <c r="G463" s="53"/>
      <c r="H463" s="53"/>
      <c r="I463" s="53"/>
      <c r="J463" s="53"/>
      <c r="K463" s="53"/>
      <c r="L463" s="53"/>
      <c r="M463" s="53"/>
      <c r="N463" s="53"/>
      <c r="O463" s="53"/>
      <c r="P463" s="53"/>
    </row>
    <row r="464" spans="4:16" x14ac:dyDescent="0.25">
      <c r="D464" s="53"/>
      <c r="E464" s="53"/>
      <c r="F464" s="53"/>
      <c r="G464" s="53"/>
      <c r="H464" s="53"/>
      <c r="I464" s="53"/>
      <c r="J464" s="53"/>
      <c r="K464" s="53"/>
      <c r="L464" s="53"/>
      <c r="M464" s="53"/>
      <c r="N464" s="53"/>
      <c r="O464" s="53"/>
      <c r="P464" s="53"/>
    </row>
    <row r="465" spans="4:16" x14ac:dyDescent="0.25">
      <c r="D465" s="53"/>
      <c r="E465" s="53"/>
      <c r="F465" s="53"/>
      <c r="G465" s="53"/>
      <c r="H465" s="53"/>
      <c r="I465" s="53"/>
      <c r="J465" s="53"/>
      <c r="K465" s="53"/>
      <c r="L465" s="53"/>
      <c r="M465" s="53"/>
      <c r="N465" s="53"/>
      <c r="O465" s="53"/>
      <c r="P465" s="53"/>
    </row>
    <row r="466" spans="4:16" x14ac:dyDescent="0.25">
      <c r="D466" s="53"/>
      <c r="E466" s="53"/>
      <c r="F466" s="53"/>
      <c r="G466" s="53"/>
      <c r="H466" s="53"/>
      <c r="I466" s="53"/>
      <c r="J466" s="53"/>
      <c r="K466" s="53"/>
      <c r="L466" s="53"/>
      <c r="M466" s="53"/>
      <c r="N466" s="53"/>
      <c r="O466" s="53"/>
      <c r="P466" s="53"/>
    </row>
    <row r="467" spans="4:16" x14ac:dyDescent="0.25">
      <c r="D467" s="53"/>
      <c r="E467" s="53"/>
      <c r="F467" s="53"/>
      <c r="G467" s="53"/>
      <c r="H467" s="53"/>
      <c r="I467" s="53"/>
      <c r="J467" s="53"/>
      <c r="K467" s="53"/>
      <c r="L467" s="53"/>
      <c r="M467" s="53"/>
      <c r="N467" s="53"/>
      <c r="O467" s="53"/>
      <c r="P467" s="53"/>
    </row>
    <row r="468" spans="4:16" x14ac:dyDescent="0.25">
      <c r="D468" s="53"/>
      <c r="E468" s="53"/>
      <c r="F468" s="53"/>
      <c r="G468" s="53"/>
      <c r="H468" s="53"/>
      <c r="I468" s="53"/>
      <c r="J468" s="53"/>
      <c r="K468" s="53"/>
      <c r="L468" s="53"/>
      <c r="M468" s="53"/>
      <c r="N468" s="53"/>
      <c r="O468" s="53"/>
      <c r="P468" s="53"/>
    </row>
    <row r="469" spans="4:16" x14ac:dyDescent="0.25">
      <c r="D469" s="53"/>
      <c r="E469" s="53"/>
      <c r="F469" s="53"/>
      <c r="G469" s="53"/>
      <c r="H469" s="53"/>
      <c r="I469" s="53"/>
      <c r="J469" s="53"/>
      <c r="K469" s="53"/>
      <c r="L469" s="53"/>
      <c r="M469" s="53"/>
      <c r="N469" s="53"/>
      <c r="O469" s="53"/>
      <c r="P469" s="53"/>
    </row>
    <row r="470" spans="4:16" x14ac:dyDescent="0.25">
      <c r="D470" s="53"/>
      <c r="E470" s="53"/>
      <c r="F470" s="53"/>
      <c r="G470" s="53"/>
      <c r="H470" s="53"/>
      <c r="I470" s="53"/>
      <c r="J470" s="53"/>
      <c r="K470" s="53"/>
      <c r="L470" s="53"/>
      <c r="M470" s="53"/>
      <c r="N470" s="53"/>
      <c r="O470" s="53"/>
      <c r="P470" s="53"/>
    </row>
    <row r="471" spans="4:16" x14ac:dyDescent="0.25">
      <c r="D471" s="53"/>
      <c r="E471" s="53"/>
      <c r="F471" s="53"/>
      <c r="G471" s="53"/>
      <c r="H471" s="53"/>
      <c r="I471" s="53"/>
      <c r="J471" s="53"/>
      <c r="K471" s="53"/>
      <c r="L471" s="53"/>
      <c r="M471" s="53"/>
      <c r="N471" s="53"/>
      <c r="O471" s="53"/>
      <c r="P471" s="53"/>
    </row>
    <row r="472" spans="4:16" x14ac:dyDescent="0.25">
      <c r="D472" s="53"/>
      <c r="E472" s="53"/>
      <c r="F472" s="53"/>
      <c r="G472" s="53"/>
      <c r="H472" s="53"/>
      <c r="I472" s="53"/>
      <c r="J472" s="53"/>
      <c r="K472" s="53"/>
      <c r="L472" s="53"/>
      <c r="M472" s="53"/>
      <c r="N472" s="53"/>
      <c r="O472" s="53"/>
      <c r="P472" s="53"/>
    </row>
    <row r="473" spans="4:16" x14ac:dyDescent="0.25">
      <c r="D473" s="53"/>
      <c r="E473" s="53"/>
      <c r="F473" s="53"/>
      <c r="G473" s="53"/>
      <c r="H473" s="53"/>
      <c r="I473" s="53"/>
      <c r="J473" s="53"/>
      <c r="K473" s="53"/>
      <c r="L473" s="53"/>
      <c r="M473" s="53"/>
      <c r="N473" s="53"/>
      <c r="O473" s="53"/>
      <c r="P473" s="53"/>
    </row>
    <row r="474" spans="4:16" x14ac:dyDescent="0.25">
      <c r="D474" s="53"/>
      <c r="E474" s="53"/>
      <c r="F474" s="53"/>
      <c r="G474" s="53"/>
      <c r="H474" s="53"/>
      <c r="I474" s="53"/>
      <c r="J474" s="53"/>
      <c r="K474" s="53"/>
      <c r="L474" s="53"/>
      <c r="M474" s="53"/>
      <c r="N474" s="53"/>
      <c r="O474" s="53"/>
      <c r="P474" s="53"/>
    </row>
    <row r="475" spans="4:16" x14ac:dyDescent="0.25">
      <c r="D475" s="53"/>
      <c r="E475" s="53"/>
      <c r="F475" s="53"/>
      <c r="G475" s="53"/>
      <c r="H475" s="53"/>
      <c r="I475" s="53"/>
      <c r="J475" s="53"/>
      <c r="K475" s="53"/>
      <c r="L475" s="53"/>
      <c r="M475" s="53"/>
      <c r="N475" s="53"/>
      <c r="O475" s="53"/>
      <c r="P475" s="53"/>
    </row>
    <row r="476" spans="4:16" x14ac:dyDescent="0.25">
      <c r="D476" s="53"/>
      <c r="E476" s="53"/>
      <c r="F476" s="53"/>
      <c r="G476" s="53"/>
      <c r="H476" s="53"/>
      <c r="I476" s="53"/>
      <c r="J476" s="53"/>
      <c r="K476" s="53"/>
      <c r="L476" s="53"/>
      <c r="M476" s="53"/>
      <c r="N476" s="53"/>
      <c r="O476" s="53"/>
      <c r="P476" s="53"/>
    </row>
    <row r="477" spans="4:16" x14ac:dyDescent="0.25">
      <c r="D477" s="53"/>
      <c r="E477" s="53"/>
      <c r="F477" s="53"/>
      <c r="G477" s="53"/>
      <c r="H477" s="53"/>
      <c r="I477" s="53"/>
      <c r="J477" s="53"/>
      <c r="K477" s="53"/>
      <c r="L477" s="53"/>
      <c r="M477" s="53"/>
      <c r="N477" s="53"/>
      <c r="O477" s="53"/>
      <c r="P477" s="53"/>
    </row>
    <row r="478" spans="4:16" x14ac:dyDescent="0.25">
      <c r="D478" s="53"/>
      <c r="E478" s="53"/>
      <c r="F478" s="53"/>
      <c r="G478" s="53"/>
      <c r="H478" s="53"/>
      <c r="I478" s="53"/>
      <c r="J478" s="53"/>
      <c r="K478" s="53"/>
      <c r="L478" s="53"/>
      <c r="M478" s="53"/>
      <c r="N478" s="53"/>
      <c r="O478" s="53"/>
      <c r="P478" s="53"/>
    </row>
    <row r="479" spans="4:16" x14ac:dyDescent="0.25">
      <c r="D479" s="53"/>
      <c r="E479" s="53"/>
      <c r="F479" s="53"/>
      <c r="G479" s="53"/>
      <c r="H479" s="53"/>
      <c r="I479" s="53"/>
      <c r="J479" s="53"/>
      <c r="K479" s="53"/>
      <c r="L479" s="53"/>
      <c r="M479" s="53"/>
      <c r="N479" s="53"/>
      <c r="O479" s="53"/>
      <c r="P479" s="53"/>
    </row>
    <row r="480" spans="4:16" x14ac:dyDescent="0.25">
      <c r="D480" s="53"/>
      <c r="E480" s="53"/>
      <c r="F480" s="53"/>
      <c r="G480" s="53"/>
      <c r="H480" s="53"/>
      <c r="I480" s="53"/>
      <c r="J480" s="53"/>
      <c r="K480" s="53"/>
      <c r="L480" s="53"/>
      <c r="M480" s="53"/>
      <c r="N480" s="53"/>
      <c r="O480" s="53"/>
      <c r="P480" s="53"/>
    </row>
    <row r="481" spans="4:16" x14ac:dyDescent="0.25">
      <c r="D481" s="53"/>
      <c r="E481" s="53"/>
      <c r="F481" s="53"/>
      <c r="G481" s="53"/>
      <c r="H481" s="53"/>
      <c r="I481" s="53"/>
      <c r="J481" s="53"/>
      <c r="K481" s="53"/>
      <c r="L481" s="53"/>
      <c r="M481" s="53"/>
      <c r="N481" s="53"/>
      <c r="O481" s="53"/>
      <c r="P481" s="53"/>
    </row>
    <row r="482" spans="4:16" x14ac:dyDescent="0.25">
      <c r="D482" s="53"/>
      <c r="E482" s="53"/>
      <c r="F482" s="53"/>
      <c r="G482" s="53"/>
      <c r="H482" s="53"/>
      <c r="I482" s="53"/>
      <c r="J482" s="53"/>
      <c r="K482" s="53"/>
      <c r="L482" s="53"/>
      <c r="M482" s="53"/>
      <c r="N482" s="53"/>
      <c r="O482" s="53"/>
      <c r="P482" s="53"/>
    </row>
    <row r="483" spans="4:16" x14ac:dyDescent="0.25">
      <c r="D483" s="53"/>
      <c r="E483" s="53"/>
      <c r="F483" s="53"/>
      <c r="G483" s="53"/>
      <c r="H483" s="53"/>
      <c r="I483" s="53"/>
      <c r="J483" s="53"/>
      <c r="K483" s="53"/>
      <c r="L483" s="53"/>
      <c r="M483" s="53"/>
      <c r="N483" s="53"/>
      <c r="O483" s="53"/>
      <c r="P483" s="53"/>
    </row>
    <row r="484" spans="4:16" x14ac:dyDescent="0.25">
      <c r="D484" s="53"/>
      <c r="E484" s="53"/>
      <c r="F484" s="53"/>
      <c r="G484" s="53"/>
      <c r="H484" s="53"/>
      <c r="I484" s="53"/>
      <c r="J484" s="53"/>
      <c r="K484" s="53"/>
      <c r="L484" s="53"/>
      <c r="M484" s="53"/>
      <c r="N484" s="53"/>
      <c r="O484" s="53"/>
      <c r="P484" s="53"/>
    </row>
    <row r="485" spans="4:16" x14ac:dyDescent="0.25">
      <c r="D485" s="53"/>
      <c r="E485" s="53"/>
      <c r="F485" s="53"/>
      <c r="G485" s="53"/>
      <c r="H485" s="53"/>
      <c r="I485" s="53"/>
      <c r="J485" s="53"/>
      <c r="K485" s="53"/>
      <c r="L485" s="53"/>
      <c r="M485" s="53"/>
      <c r="N485" s="53"/>
      <c r="O485" s="53"/>
      <c r="P485" s="53"/>
    </row>
    <row r="486" spans="4:16" x14ac:dyDescent="0.25">
      <c r="D486" s="53"/>
      <c r="E486" s="53"/>
      <c r="F486" s="53"/>
      <c r="G486" s="53"/>
      <c r="H486" s="53"/>
      <c r="I486" s="53"/>
      <c r="J486" s="53"/>
      <c r="K486" s="53"/>
      <c r="L486" s="53"/>
      <c r="M486" s="53"/>
      <c r="N486" s="53"/>
      <c r="O486" s="53"/>
      <c r="P486" s="53"/>
    </row>
    <row r="487" spans="4:16" x14ac:dyDescent="0.25">
      <c r="D487" s="53"/>
      <c r="E487" s="53"/>
      <c r="F487" s="53"/>
      <c r="G487" s="53"/>
      <c r="H487" s="53"/>
      <c r="I487" s="53"/>
      <c r="J487" s="53"/>
      <c r="K487" s="53"/>
      <c r="L487" s="53"/>
      <c r="M487" s="53"/>
      <c r="N487" s="53"/>
      <c r="O487" s="53"/>
      <c r="P487" s="53"/>
    </row>
    <row r="488" spans="4:16" x14ac:dyDescent="0.25">
      <c r="D488" s="53"/>
      <c r="E488" s="53"/>
      <c r="F488" s="53"/>
      <c r="G488" s="53"/>
      <c r="H488" s="53"/>
      <c r="I488" s="53"/>
      <c r="J488" s="53"/>
      <c r="K488" s="53"/>
      <c r="L488" s="53"/>
      <c r="M488" s="53"/>
      <c r="N488" s="53"/>
      <c r="O488" s="53"/>
      <c r="P488" s="53"/>
    </row>
    <row r="489" spans="4:16" x14ac:dyDescent="0.25">
      <c r="D489" s="53"/>
      <c r="E489" s="53"/>
      <c r="F489" s="53"/>
      <c r="G489" s="53"/>
      <c r="H489" s="53"/>
      <c r="I489" s="53"/>
      <c r="J489" s="53"/>
      <c r="K489" s="53"/>
      <c r="L489" s="53"/>
      <c r="M489" s="53"/>
      <c r="N489" s="53"/>
      <c r="O489" s="53"/>
      <c r="P489" s="53"/>
    </row>
    <row r="490" spans="4:16" x14ac:dyDescent="0.25">
      <c r="D490" s="53"/>
      <c r="E490" s="53"/>
      <c r="F490" s="53"/>
      <c r="G490" s="53"/>
      <c r="H490" s="53"/>
      <c r="I490" s="53"/>
      <c r="J490" s="53"/>
      <c r="K490" s="53"/>
      <c r="L490" s="53"/>
      <c r="M490" s="53"/>
      <c r="N490" s="53"/>
      <c r="O490" s="53"/>
      <c r="P490" s="53"/>
    </row>
    <row r="491" spans="4:16" x14ac:dyDescent="0.25">
      <c r="D491" s="53"/>
      <c r="E491" s="53"/>
      <c r="F491" s="53"/>
      <c r="G491" s="53"/>
      <c r="H491" s="53"/>
      <c r="I491" s="53"/>
      <c r="J491" s="53"/>
      <c r="K491" s="53"/>
      <c r="L491" s="53"/>
      <c r="M491" s="53"/>
      <c r="N491" s="53"/>
      <c r="O491" s="53"/>
      <c r="P491" s="53"/>
    </row>
    <row r="492" spans="4:16" x14ac:dyDescent="0.25">
      <c r="D492" s="53"/>
      <c r="E492" s="53"/>
      <c r="F492" s="53"/>
      <c r="G492" s="53"/>
      <c r="H492" s="53"/>
      <c r="I492" s="53"/>
      <c r="J492" s="53"/>
      <c r="K492" s="53"/>
      <c r="L492" s="53"/>
      <c r="M492" s="53"/>
      <c r="N492" s="53"/>
      <c r="O492" s="53"/>
      <c r="P492" s="53"/>
    </row>
    <row r="493" spans="4:16" x14ac:dyDescent="0.25">
      <c r="D493" s="53"/>
      <c r="E493" s="53"/>
      <c r="F493" s="53"/>
      <c r="G493" s="53"/>
      <c r="H493" s="53"/>
      <c r="I493" s="53"/>
      <c r="J493" s="53"/>
      <c r="K493" s="53"/>
      <c r="L493" s="53"/>
      <c r="M493" s="53"/>
      <c r="N493" s="53"/>
      <c r="O493" s="53"/>
      <c r="P493" s="53"/>
    </row>
    <row r="494" spans="4:16" x14ac:dyDescent="0.25">
      <c r="D494" s="53"/>
      <c r="E494" s="53"/>
      <c r="F494" s="53"/>
      <c r="G494" s="53"/>
      <c r="H494" s="53"/>
      <c r="I494" s="53"/>
      <c r="J494" s="53"/>
      <c r="K494" s="53"/>
      <c r="L494" s="53"/>
      <c r="M494" s="53"/>
      <c r="N494" s="53"/>
      <c r="O494" s="53"/>
      <c r="P494" s="53"/>
    </row>
    <row r="495" spans="4:16" x14ac:dyDescent="0.25">
      <c r="D495" s="53"/>
      <c r="E495" s="53"/>
      <c r="F495" s="53"/>
      <c r="G495" s="53"/>
      <c r="H495" s="53"/>
      <c r="I495" s="53"/>
      <c r="J495" s="53"/>
      <c r="K495" s="53"/>
      <c r="L495" s="53"/>
      <c r="M495" s="53"/>
      <c r="N495" s="53"/>
      <c r="O495" s="53"/>
      <c r="P495" s="53"/>
    </row>
    <row r="496" spans="4:16" x14ac:dyDescent="0.25">
      <c r="D496" s="53"/>
      <c r="E496" s="53"/>
      <c r="F496" s="53"/>
      <c r="G496" s="53"/>
      <c r="H496" s="53"/>
      <c r="I496" s="53"/>
      <c r="J496" s="53"/>
      <c r="K496" s="53"/>
      <c r="L496" s="53"/>
      <c r="M496" s="53"/>
      <c r="N496" s="53"/>
      <c r="O496" s="53"/>
      <c r="P496" s="53"/>
    </row>
    <row r="497" spans="4:16" x14ac:dyDescent="0.25">
      <c r="D497" s="53"/>
      <c r="E497" s="53"/>
      <c r="F497" s="53"/>
      <c r="G497" s="53"/>
      <c r="H497" s="53"/>
      <c r="I497" s="53"/>
      <c r="J497" s="53"/>
      <c r="K497" s="53"/>
      <c r="L497" s="53"/>
      <c r="M497" s="53"/>
      <c r="N497" s="53"/>
      <c r="O497" s="53"/>
      <c r="P497" s="53"/>
    </row>
    <row r="498" spans="4:16" x14ac:dyDescent="0.25">
      <c r="D498" s="53"/>
      <c r="E498" s="53"/>
      <c r="F498" s="53"/>
      <c r="G498" s="53"/>
      <c r="H498" s="53"/>
      <c r="I498" s="53"/>
      <c r="J498" s="53"/>
      <c r="K498" s="53"/>
      <c r="L498" s="53"/>
      <c r="M498" s="53"/>
      <c r="N498" s="53"/>
      <c r="O498" s="53"/>
      <c r="P498" s="53"/>
    </row>
    <row r="499" spans="4:16" x14ac:dyDescent="0.25">
      <c r="D499" s="53"/>
      <c r="E499" s="53"/>
      <c r="F499" s="53"/>
      <c r="G499" s="53"/>
      <c r="H499" s="53"/>
      <c r="I499" s="53"/>
      <c r="J499" s="53"/>
      <c r="K499" s="53"/>
      <c r="L499" s="53"/>
      <c r="M499" s="53"/>
      <c r="N499" s="53"/>
      <c r="O499" s="53"/>
      <c r="P499" s="53"/>
    </row>
    <row r="500" spans="4:16" x14ac:dyDescent="0.25">
      <c r="D500" s="53"/>
      <c r="E500" s="53"/>
      <c r="F500" s="53"/>
      <c r="G500" s="53"/>
      <c r="H500" s="53"/>
      <c r="I500" s="53"/>
      <c r="J500" s="53"/>
      <c r="K500" s="53"/>
      <c r="L500" s="53"/>
      <c r="M500" s="53"/>
      <c r="N500" s="53"/>
      <c r="O500" s="53"/>
      <c r="P500" s="53"/>
    </row>
    <row r="501" spans="4:16" x14ac:dyDescent="0.25">
      <c r="D501" s="53"/>
      <c r="E501" s="53"/>
      <c r="F501" s="53"/>
      <c r="G501" s="53"/>
      <c r="H501" s="53"/>
      <c r="I501" s="53"/>
      <c r="J501" s="53"/>
      <c r="K501" s="53"/>
      <c r="L501" s="53"/>
      <c r="M501" s="53"/>
      <c r="N501" s="53"/>
      <c r="O501" s="53"/>
      <c r="P501" s="53"/>
    </row>
    <row r="502" spans="4:16" x14ac:dyDescent="0.25">
      <c r="D502" s="53"/>
      <c r="E502" s="53"/>
      <c r="F502" s="53"/>
      <c r="G502" s="53"/>
      <c r="H502" s="53"/>
      <c r="I502" s="53"/>
      <c r="J502" s="53"/>
      <c r="K502" s="53"/>
      <c r="L502" s="53"/>
      <c r="M502" s="53"/>
      <c r="N502" s="53"/>
      <c r="O502" s="53"/>
      <c r="P502" s="53"/>
    </row>
    <row r="503" spans="4:16" x14ac:dyDescent="0.25">
      <c r="D503" s="53"/>
      <c r="E503" s="53"/>
      <c r="F503" s="53"/>
      <c r="G503" s="53"/>
      <c r="H503" s="53"/>
      <c r="I503" s="53"/>
      <c r="J503" s="53"/>
      <c r="K503" s="53"/>
      <c r="L503" s="53"/>
      <c r="M503" s="53"/>
      <c r="N503" s="53"/>
      <c r="O503" s="53"/>
      <c r="P503" s="53"/>
    </row>
    <row r="504" spans="4:16" x14ac:dyDescent="0.25">
      <c r="D504" s="53"/>
      <c r="E504" s="53"/>
      <c r="F504" s="53"/>
      <c r="G504" s="53"/>
      <c r="H504" s="53"/>
      <c r="I504" s="53"/>
      <c r="J504" s="53"/>
      <c r="K504" s="53"/>
      <c r="L504" s="53"/>
      <c r="M504" s="53"/>
      <c r="N504" s="53"/>
      <c r="O504" s="53"/>
      <c r="P504" s="53"/>
    </row>
    <row r="505" spans="4:16" x14ac:dyDescent="0.25">
      <c r="D505" s="53"/>
      <c r="E505" s="53"/>
      <c r="F505" s="53"/>
      <c r="G505" s="53"/>
      <c r="H505" s="53"/>
      <c r="I505" s="53"/>
      <c r="J505" s="53"/>
      <c r="K505" s="53"/>
      <c r="L505" s="53"/>
      <c r="M505" s="53"/>
      <c r="N505" s="53"/>
      <c r="O505" s="53"/>
      <c r="P505" s="53"/>
    </row>
    <row r="506" spans="4:16" x14ac:dyDescent="0.25">
      <c r="D506" s="53"/>
      <c r="E506" s="53"/>
      <c r="F506" s="53"/>
      <c r="G506" s="53"/>
      <c r="H506" s="53"/>
      <c r="I506" s="53"/>
      <c r="J506" s="53"/>
      <c r="K506" s="53"/>
      <c r="L506" s="53"/>
      <c r="M506" s="53"/>
      <c r="N506" s="53"/>
      <c r="O506" s="53"/>
      <c r="P506" s="53"/>
    </row>
    <row r="507" spans="4:16" x14ac:dyDescent="0.25">
      <c r="D507" s="53"/>
      <c r="E507" s="53"/>
      <c r="F507" s="53"/>
      <c r="G507" s="53"/>
      <c r="H507" s="53"/>
      <c r="I507" s="53"/>
      <c r="J507" s="53"/>
      <c r="K507" s="53"/>
      <c r="L507" s="53"/>
      <c r="M507" s="53"/>
      <c r="N507" s="53"/>
      <c r="O507" s="53"/>
      <c r="P507" s="53"/>
    </row>
    <row r="508" spans="4:16" x14ac:dyDescent="0.25">
      <c r="D508" s="53"/>
      <c r="E508" s="53"/>
      <c r="F508" s="53"/>
      <c r="G508" s="53"/>
      <c r="H508" s="53"/>
      <c r="I508" s="53"/>
      <c r="J508" s="53"/>
      <c r="K508" s="53"/>
      <c r="L508" s="53"/>
      <c r="M508" s="53"/>
      <c r="N508" s="53"/>
      <c r="O508" s="53"/>
      <c r="P508" s="53"/>
    </row>
    <row r="509" spans="4:16" x14ac:dyDescent="0.25">
      <c r="D509" s="53"/>
      <c r="E509" s="53"/>
      <c r="F509" s="53"/>
      <c r="G509" s="53"/>
      <c r="H509" s="53"/>
      <c r="I509" s="53"/>
      <c r="J509" s="53"/>
      <c r="K509" s="53"/>
      <c r="L509" s="53"/>
      <c r="M509" s="53"/>
      <c r="N509" s="53"/>
      <c r="O509" s="53"/>
      <c r="P509" s="53"/>
    </row>
    <row r="510" spans="4:16" x14ac:dyDescent="0.25">
      <c r="D510" s="53"/>
      <c r="E510" s="53"/>
      <c r="F510" s="53"/>
      <c r="G510" s="53"/>
      <c r="H510" s="53"/>
      <c r="I510" s="53"/>
      <c r="J510" s="53"/>
      <c r="K510" s="53"/>
      <c r="L510" s="53"/>
      <c r="M510" s="53"/>
      <c r="N510" s="53"/>
      <c r="O510" s="53"/>
      <c r="P510" s="53"/>
    </row>
    <row r="511" spans="4:16" x14ac:dyDescent="0.25">
      <c r="D511" s="53"/>
      <c r="E511" s="53"/>
      <c r="F511" s="53"/>
      <c r="G511" s="53"/>
      <c r="H511" s="53"/>
      <c r="I511" s="53"/>
      <c r="J511" s="53"/>
      <c r="K511" s="53"/>
      <c r="L511" s="53"/>
      <c r="M511" s="53"/>
      <c r="N511" s="53"/>
      <c r="O511" s="53"/>
      <c r="P511" s="53"/>
    </row>
    <row r="512" spans="4:16" x14ac:dyDescent="0.25">
      <c r="D512" s="53"/>
      <c r="E512" s="53"/>
      <c r="F512" s="53"/>
      <c r="G512" s="53"/>
      <c r="H512" s="53"/>
      <c r="I512" s="53"/>
      <c r="J512" s="53"/>
      <c r="K512" s="53"/>
      <c r="L512" s="53"/>
      <c r="M512" s="53"/>
      <c r="N512" s="53"/>
      <c r="O512" s="53"/>
      <c r="P512" s="53"/>
    </row>
    <row r="513" spans="4:16" x14ac:dyDescent="0.25">
      <c r="D513" s="53"/>
      <c r="E513" s="53"/>
      <c r="F513" s="53"/>
      <c r="G513" s="53"/>
      <c r="H513" s="53"/>
      <c r="I513" s="53"/>
      <c r="J513" s="53"/>
      <c r="K513" s="53"/>
      <c r="L513" s="53"/>
      <c r="M513" s="53"/>
      <c r="N513" s="53"/>
      <c r="O513" s="53"/>
      <c r="P513" s="53"/>
    </row>
    <row r="514" spans="4:16" x14ac:dyDescent="0.25">
      <c r="D514" s="53"/>
      <c r="E514" s="53"/>
      <c r="F514" s="53"/>
      <c r="G514" s="53"/>
      <c r="H514" s="53"/>
      <c r="I514" s="53"/>
      <c r="J514" s="53"/>
      <c r="K514" s="53"/>
      <c r="L514" s="53"/>
      <c r="M514" s="53"/>
      <c r="N514" s="53"/>
      <c r="O514" s="53"/>
      <c r="P514" s="53"/>
    </row>
    <row r="515" spans="4:16" x14ac:dyDescent="0.25">
      <c r="D515" s="53"/>
      <c r="E515" s="53"/>
      <c r="F515" s="53"/>
      <c r="G515" s="53"/>
      <c r="H515" s="53"/>
      <c r="I515" s="53"/>
      <c r="J515" s="53"/>
      <c r="K515" s="53"/>
      <c r="L515" s="53"/>
      <c r="M515" s="53"/>
      <c r="N515" s="53"/>
      <c r="O515" s="53"/>
      <c r="P515" s="53"/>
    </row>
    <row r="516" spans="4:16" x14ac:dyDescent="0.25">
      <c r="D516" s="53"/>
      <c r="E516" s="53"/>
      <c r="F516" s="53"/>
      <c r="G516" s="53"/>
      <c r="H516" s="53"/>
      <c r="I516" s="53"/>
      <c r="J516" s="53"/>
      <c r="K516" s="53"/>
      <c r="L516" s="53"/>
      <c r="M516" s="53"/>
      <c r="N516" s="53"/>
      <c r="O516" s="53"/>
      <c r="P516" s="53"/>
    </row>
    <row r="517" spans="4:16" x14ac:dyDescent="0.25">
      <c r="D517" s="53"/>
      <c r="E517" s="53"/>
      <c r="F517" s="53"/>
      <c r="G517" s="53"/>
      <c r="H517" s="53"/>
      <c r="I517" s="53"/>
      <c r="J517" s="53"/>
      <c r="K517" s="53"/>
      <c r="L517" s="53"/>
      <c r="M517" s="53"/>
      <c r="N517" s="53"/>
      <c r="O517" s="53"/>
      <c r="P517" s="53"/>
    </row>
    <row r="518" spans="4:16" x14ac:dyDescent="0.25">
      <c r="D518" s="53"/>
      <c r="E518" s="53"/>
      <c r="F518" s="53"/>
      <c r="G518" s="53"/>
      <c r="H518" s="53"/>
      <c r="I518" s="53"/>
      <c r="J518" s="53"/>
      <c r="K518" s="53"/>
      <c r="L518" s="53"/>
      <c r="M518" s="53"/>
      <c r="N518" s="53"/>
      <c r="O518" s="53"/>
      <c r="P518" s="53"/>
    </row>
    <row r="519" spans="4:16" x14ac:dyDescent="0.25">
      <c r="D519" s="53"/>
      <c r="E519" s="53"/>
      <c r="F519" s="53"/>
      <c r="G519" s="53"/>
      <c r="H519" s="53"/>
      <c r="I519" s="53"/>
      <c r="J519" s="53"/>
      <c r="K519" s="53"/>
      <c r="L519" s="53"/>
      <c r="M519" s="53"/>
      <c r="N519" s="53"/>
      <c r="O519" s="53"/>
      <c r="P519" s="53"/>
    </row>
    <row r="520" spans="4:16" x14ac:dyDescent="0.25">
      <c r="D520" s="53"/>
      <c r="E520" s="53"/>
      <c r="F520" s="53"/>
      <c r="G520" s="53"/>
      <c r="H520" s="53"/>
      <c r="I520" s="53"/>
      <c r="J520" s="53"/>
      <c r="K520" s="53"/>
      <c r="L520" s="53"/>
      <c r="M520" s="53"/>
      <c r="N520" s="53"/>
      <c r="O520" s="53"/>
      <c r="P520" s="53"/>
    </row>
    <row r="521" spans="4:16" x14ac:dyDescent="0.25">
      <c r="D521" s="53"/>
      <c r="E521" s="53"/>
      <c r="F521" s="53"/>
      <c r="G521" s="53"/>
      <c r="H521" s="53"/>
      <c r="I521" s="53"/>
      <c r="J521" s="53"/>
      <c r="K521" s="53"/>
      <c r="L521" s="53"/>
      <c r="M521" s="53"/>
      <c r="N521" s="53"/>
      <c r="O521" s="53"/>
      <c r="P521" s="53"/>
    </row>
    <row r="522" spans="4:16" x14ac:dyDescent="0.25">
      <c r="D522" s="53"/>
      <c r="E522" s="53"/>
      <c r="F522" s="53"/>
      <c r="G522" s="53"/>
      <c r="H522" s="53"/>
      <c r="I522" s="53"/>
      <c r="J522" s="53"/>
      <c r="K522" s="53"/>
      <c r="L522" s="53"/>
      <c r="M522" s="53"/>
      <c r="N522" s="53"/>
      <c r="O522" s="53"/>
      <c r="P522" s="53"/>
    </row>
    <row r="523" spans="4:16" x14ac:dyDescent="0.25">
      <c r="D523" s="53"/>
      <c r="E523" s="53"/>
      <c r="F523" s="53"/>
      <c r="G523" s="53"/>
      <c r="H523" s="53"/>
      <c r="I523" s="53"/>
      <c r="J523" s="53"/>
      <c r="K523" s="53"/>
      <c r="L523" s="53"/>
      <c r="M523" s="53"/>
      <c r="N523" s="53"/>
      <c r="O523" s="53"/>
      <c r="P523" s="53"/>
    </row>
    <row r="524" spans="4:16" x14ac:dyDescent="0.25">
      <c r="D524" s="53"/>
      <c r="E524" s="53"/>
      <c r="F524" s="53"/>
      <c r="G524" s="53"/>
      <c r="H524" s="53"/>
      <c r="I524" s="53"/>
      <c r="J524" s="53"/>
      <c r="K524" s="53"/>
      <c r="L524" s="53"/>
      <c r="M524" s="53"/>
      <c r="N524" s="53"/>
      <c r="O524" s="53"/>
      <c r="P524" s="53"/>
    </row>
    <row r="525" spans="4:16" x14ac:dyDescent="0.25">
      <c r="D525" s="53"/>
      <c r="E525" s="53"/>
      <c r="F525" s="53"/>
      <c r="G525" s="53"/>
      <c r="H525" s="53"/>
      <c r="I525" s="53"/>
      <c r="J525" s="53"/>
      <c r="K525" s="53"/>
      <c r="L525" s="53"/>
      <c r="M525" s="53"/>
      <c r="N525" s="53"/>
      <c r="O525" s="53"/>
      <c r="P525" s="53"/>
    </row>
    <row r="526" spans="4:16" x14ac:dyDescent="0.25">
      <c r="D526" s="53"/>
      <c r="E526" s="53"/>
      <c r="F526" s="53"/>
      <c r="G526" s="53"/>
      <c r="H526" s="53"/>
      <c r="I526" s="53"/>
      <c r="J526" s="53"/>
      <c r="K526" s="53"/>
      <c r="L526" s="53"/>
      <c r="M526" s="53"/>
      <c r="N526" s="53"/>
      <c r="O526" s="53"/>
      <c r="P526" s="53"/>
    </row>
    <row r="527" spans="4:16" x14ac:dyDescent="0.25">
      <c r="D527" s="53"/>
      <c r="E527" s="53"/>
      <c r="F527" s="53"/>
      <c r="G527" s="53"/>
      <c r="H527" s="53"/>
      <c r="I527" s="53"/>
      <c r="J527" s="53"/>
      <c r="K527" s="53"/>
      <c r="L527" s="53"/>
      <c r="M527" s="53"/>
      <c r="N527" s="53"/>
      <c r="O527" s="53"/>
      <c r="P527" s="53"/>
    </row>
    <row r="528" spans="4:16" x14ac:dyDescent="0.25">
      <c r="D528" s="53"/>
      <c r="E528" s="53"/>
      <c r="F528" s="53"/>
      <c r="G528" s="53"/>
      <c r="H528" s="53"/>
      <c r="I528" s="53"/>
      <c r="J528" s="53"/>
      <c r="K528" s="53"/>
      <c r="L528" s="53"/>
      <c r="M528" s="53"/>
      <c r="N528" s="53"/>
      <c r="O528" s="53"/>
      <c r="P528" s="53"/>
    </row>
    <row r="529" spans="4:16" x14ac:dyDescent="0.25">
      <c r="D529" s="53"/>
      <c r="E529" s="53"/>
      <c r="F529" s="53"/>
      <c r="G529" s="53"/>
      <c r="H529" s="53"/>
      <c r="I529" s="53"/>
      <c r="J529" s="53"/>
      <c r="K529" s="53"/>
      <c r="L529" s="53"/>
      <c r="M529" s="53"/>
      <c r="N529" s="53"/>
      <c r="O529" s="53"/>
      <c r="P529" s="53"/>
    </row>
    <row r="530" spans="4:16" x14ac:dyDescent="0.25">
      <c r="D530" s="53"/>
      <c r="E530" s="53"/>
      <c r="F530" s="53"/>
      <c r="G530" s="53"/>
      <c r="H530" s="53"/>
      <c r="I530" s="53"/>
      <c r="J530" s="53"/>
      <c r="K530" s="53"/>
      <c r="L530" s="53"/>
      <c r="M530" s="53"/>
      <c r="N530" s="53"/>
      <c r="O530" s="53"/>
      <c r="P530" s="53"/>
    </row>
    <row r="531" spans="4:16" x14ac:dyDescent="0.25">
      <c r="D531" s="53"/>
      <c r="E531" s="53"/>
      <c r="F531" s="53"/>
      <c r="G531" s="53"/>
      <c r="H531" s="53"/>
      <c r="I531" s="53"/>
      <c r="J531" s="53"/>
      <c r="K531" s="53"/>
      <c r="L531" s="53"/>
      <c r="M531" s="53"/>
      <c r="N531" s="53"/>
      <c r="O531" s="53"/>
      <c r="P531" s="53"/>
    </row>
    <row r="532" spans="4:16" x14ac:dyDescent="0.25">
      <c r="D532" s="53"/>
      <c r="E532" s="53"/>
      <c r="F532" s="53"/>
      <c r="G532" s="53"/>
      <c r="H532" s="53"/>
      <c r="I532" s="53"/>
      <c r="J532" s="53"/>
      <c r="K532" s="53"/>
      <c r="L532" s="53"/>
      <c r="M532" s="53"/>
      <c r="N532" s="53"/>
      <c r="O532" s="53"/>
      <c r="P532" s="53"/>
    </row>
    <row r="533" spans="4:16" x14ac:dyDescent="0.25">
      <c r="D533" s="53"/>
      <c r="E533" s="53"/>
      <c r="F533" s="53"/>
      <c r="G533" s="53"/>
      <c r="H533" s="53"/>
      <c r="I533" s="53"/>
      <c r="J533" s="53"/>
      <c r="K533" s="53"/>
      <c r="L533" s="53"/>
      <c r="M533" s="53"/>
      <c r="N533" s="53"/>
      <c r="O533" s="53"/>
      <c r="P533" s="53"/>
    </row>
    <row r="534" spans="4:16" x14ac:dyDescent="0.25">
      <c r="D534" s="53"/>
      <c r="E534" s="53"/>
      <c r="F534" s="53"/>
      <c r="G534" s="53"/>
      <c r="H534" s="53"/>
      <c r="I534" s="53"/>
      <c r="J534" s="53"/>
      <c r="K534" s="53"/>
      <c r="L534" s="53"/>
      <c r="M534" s="53"/>
      <c r="N534" s="53"/>
      <c r="O534" s="53"/>
      <c r="P534" s="53"/>
    </row>
    <row r="535" spans="4:16" x14ac:dyDescent="0.25">
      <c r="D535" s="53"/>
      <c r="E535" s="53"/>
      <c r="F535" s="53"/>
      <c r="G535" s="53"/>
      <c r="H535" s="53"/>
      <c r="I535" s="53"/>
      <c r="J535" s="53"/>
      <c r="K535" s="53"/>
      <c r="L535" s="53"/>
      <c r="M535" s="53"/>
      <c r="N535" s="53"/>
      <c r="O535" s="53"/>
      <c r="P535" s="53"/>
    </row>
    <row r="536" spans="4:16" x14ac:dyDescent="0.25">
      <c r="D536" s="53"/>
      <c r="E536" s="53"/>
      <c r="F536" s="53"/>
      <c r="G536" s="53"/>
      <c r="H536" s="53"/>
      <c r="I536" s="53"/>
      <c r="J536" s="53"/>
      <c r="K536" s="53"/>
      <c r="L536" s="53"/>
      <c r="M536" s="53"/>
      <c r="N536" s="53"/>
      <c r="O536" s="53"/>
      <c r="P536" s="53"/>
    </row>
    <row r="537" spans="4:16" x14ac:dyDescent="0.25">
      <c r="D537" s="53"/>
      <c r="E537" s="53"/>
      <c r="F537" s="53"/>
      <c r="G537" s="53"/>
      <c r="H537" s="53"/>
      <c r="I537" s="53"/>
      <c r="J537" s="53"/>
      <c r="K537" s="53"/>
      <c r="L537" s="53"/>
      <c r="M537" s="53"/>
      <c r="N537" s="53"/>
      <c r="O537" s="53"/>
      <c r="P537" s="53"/>
    </row>
    <row r="538" spans="4:16" x14ac:dyDescent="0.25">
      <c r="D538" s="53"/>
      <c r="E538" s="53"/>
      <c r="F538" s="53"/>
      <c r="G538" s="53"/>
      <c r="H538" s="53"/>
      <c r="I538" s="53"/>
      <c r="J538" s="53"/>
      <c r="K538" s="53"/>
      <c r="L538" s="53"/>
      <c r="M538" s="53"/>
      <c r="N538" s="53"/>
      <c r="O538" s="53"/>
      <c r="P538" s="53"/>
    </row>
    <row r="539" spans="4:16" x14ac:dyDescent="0.25">
      <c r="D539" s="53"/>
      <c r="E539" s="53"/>
      <c r="F539" s="53"/>
      <c r="G539" s="53"/>
      <c r="H539" s="53"/>
      <c r="I539" s="53"/>
      <c r="J539" s="53"/>
      <c r="K539" s="53"/>
      <c r="L539" s="53"/>
      <c r="M539" s="53"/>
      <c r="N539" s="53"/>
      <c r="O539" s="53"/>
      <c r="P539" s="53"/>
    </row>
    <row r="540" spans="4:16" x14ac:dyDescent="0.25">
      <c r="D540" s="53"/>
      <c r="E540" s="53"/>
      <c r="F540" s="53"/>
      <c r="G540" s="53"/>
      <c r="H540" s="53"/>
      <c r="I540" s="53"/>
      <c r="J540" s="53"/>
      <c r="K540" s="53"/>
      <c r="L540" s="53"/>
      <c r="M540" s="53"/>
      <c r="N540" s="53"/>
      <c r="O540" s="53"/>
      <c r="P540" s="53"/>
    </row>
    <row r="541" spans="4:16" x14ac:dyDescent="0.25">
      <c r="D541" s="53"/>
      <c r="E541" s="53"/>
      <c r="F541" s="53"/>
      <c r="G541" s="53"/>
      <c r="H541" s="53"/>
      <c r="I541" s="53"/>
      <c r="J541" s="53"/>
      <c r="K541" s="53"/>
      <c r="L541" s="53"/>
      <c r="M541" s="53"/>
      <c r="N541" s="53"/>
      <c r="O541" s="53"/>
      <c r="P541" s="53"/>
    </row>
    <row r="542" spans="4:16" x14ac:dyDescent="0.25">
      <c r="D542" s="53"/>
      <c r="E542" s="53"/>
      <c r="F542" s="53"/>
      <c r="G542" s="53"/>
      <c r="H542" s="53"/>
      <c r="I542" s="53"/>
      <c r="J542" s="53"/>
      <c r="K542" s="53"/>
      <c r="L542" s="53"/>
      <c r="M542" s="53"/>
      <c r="N542" s="53"/>
      <c r="O542" s="53"/>
      <c r="P542" s="53"/>
    </row>
    <row r="543" spans="4:16" x14ac:dyDescent="0.25">
      <c r="D543" s="53"/>
      <c r="E543" s="53"/>
      <c r="F543" s="53"/>
      <c r="G543" s="53"/>
      <c r="H543" s="53"/>
      <c r="I543" s="53"/>
      <c r="J543" s="53"/>
      <c r="K543" s="53"/>
      <c r="L543" s="53"/>
      <c r="M543" s="53"/>
      <c r="N543" s="53"/>
      <c r="O543" s="53"/>
      <c r="P543" s="53"/>
    </row>
    <row r="544" spans="4:16" x14ac:dyDescent="0.25">
      <c r="D544" s="53"/>
      <c r="E544" s="53"/>
      <c r="F544" s="53"/>
      <c r="G544" s="53"/>
      <c r="H544" s="53"/>
      <c r="I544" s="53"/>
      <c r="J544" s="53"/>
      <c r="K544" s="53"/>
      <c r="L544" s="53"/>
      <c r="M544" s="53"/>
      <c r="N544" s="53"/>
      <c r="O544" s="53"/>
      <c r="P544" s="53"/>
    </row>
    <row r="545" spans="4:16" x14ac:dyDescent="0.25">
      <c r="D545" s="53"/>
      <c r="E545" s="53"/>
      <c r="F545" s="53"/>
      <c r="G545" s="53"/>
      <c r="H545" s="53"/>
      <c r="I545" s="53"/>
      <c r="J545" s="53"/>
      <c r="K545" s="53"/>
      <c r="L545" s="53"/>
      <c r="M545" s="53"/>
      <c r="N545" s="53"/>
      <c r="O545" s="53"/>
      <c r="P545" s="53"/>
    </row>
    <row r="546" spans="4:16" x14ac:dyDescent="0.25">
      <c r="D546" s="53"/>
      <c r="E546" s="53"/>
      <c r="F546" s="53"/>
      <c r="G546" s="53"/>
      <c r="H546" s="53"/>
      <c r="I546" s="53"/>
      <c r="J546" s="53"/>
      <c r="K546" s="53"/>
      <c r="L546" s="53"/>
      <c r="M546" s="53"/>
      <c r="N546" s="53"/>
      <c r="O546" s="53"/>
      <c r="P546" s="53"/>
    </row>
    <row r="547" spans="4:16" x14ac:dyDescent="0.25">
      <c r="D547" s="53"/>
      <c r="E547" s="53"/>
      <c r="F547" s="53"/>
      <c r="G547" s="53"/>
      <c r="H547" s="53"/>
      <c r="I547" s="53"/>
      <c r="J547" s="53"/>
      <c r="K547" s="53"/>
      <c r="L547" s="53"/>
      <c r="M547" s="53"/>
      <c r="N547" s="53"/>
      <c r="O547" s="53"/>
      <c r="P547" s="53"/>
    </row>
    <row r="548" spans="4:16" x14ac:dyDescent="0.25">
      <c r="D548" s="53"/>
      <c r="E548" s="53"/>
      <c r="F548" s="53"/>
      <c r="G548" s="53"/>
      <c r="H548" s="53"/>
      <c r="I548" s="53"/>
      <c r="J548" s="53"/>
      <c r="K548" s="53"/>
      <c r="L548" s="53"/>
      <c r="M548" s="53"/>
      <c r="N548" s="53"/>
      <c r="O548" s="53"/>
      <c r="P548" s="53"/>
    </row>
    <row r="549" spans="4:16" x14ac:dyDescent="0.25">
      <c r="D549" s="53"/>
      <c r="E549" s="53"/>
      <c r="F549" s="53"/>
      <c r="G549" s="53"/>
      <c r="H549" s="53"/>
      <c r="I549" s="53"/>
      <c r="J549" s="53"/>
      <c r="K549" s="53"/>
      <c r="L549" s="53"/>
      <c r="M549" s="53"/>
      <c r="N549" s="53"/>
      <c r="O549" s="53"/>
      <c r="P549" s="53"/>
    </row>
    <row r="550" spans="4:16" x14ac:dyDescent="0.25">
      <c r="D550" s="53"/>
      <c r="E550" s="53"/>
      <c r="F550" s="53"/>
      <c r="G550" s="53"/>
      <c r="H550" s="53"/>
      <c r="I550" s="53"/>
      <c r="J550" s="53"/>
      <c r="K550" s="53"/>
      <c r="L550" s="53"/>
      <c r="M550" s="53"/>
      <c r="N550" s="53"/>
      <c r="O550" s="53"/>
      <c r="P550" s="53"/>
    </row>
    <row r="551" spans="4:16" x14ac:dyDescent="0.25">
      <c r="D551" s="53"/>
      <c r="E551" s="53"/>
      <c r="F551" s="53"/>
      <c r="G551" s="53"/>
      <c r="H551" s="53"/>
      <c r="I551" s="53"/>
      <c r="J551" s="53"/>
      <c r="K551" s="53"/>
      <c r="L551" s="53"/>
      <c r="M551" s="53"/>
      <c r="N551" s="53"/>
      <c r="O551" s="53"/>
      <c r="P551" s="53"/>
    </row>
    <row r="552" spans="4:16" x14ac:dyDescent="0.25">
      <c r="D552" s="53"/>
      <c r="E552" s="53"/>
      <c r="F552" s="53"/>
      <c r="G552" s="53"/>
      <c r="H552" s="53"/>
      <c r="I552" s="53"/>
      <c r="J552" s="53"/>
      <c r="K552" s="53"/>
      <c r="L552" s="53"/>
      <c r="M552" s="53"/>
      <c r="N552" s="53"/>
      <c r="O552" s="53"/>
      <c r="P552" s="53"/>
    </row>
    <row r="553" spans="4:16" x14ac:dyDescent="0.25">
      <c r="D553" s="53"/>
      <c r="E553" s="53"/>
      <c r="F553" s="53"/>
      <c r="G553" s="53"/>
      <c r="H553" s="53"/>
      <c r="I553" s="53"/>
      <c r="J553" s="53"/>
      <c r="K553" s="53"/>
      <c r="L553" s="53"/>
      <c r="M553" s="53"/>
      <c r="N553" s="53"/>
      <c r="O553" s="53"/>
      <c r="P553" s="53"/>
    </row>
    <row r="554" spans="4:16" x14ac:dyDescent="0.25">
      <c r="D554" s="53"/>
      <c r="E554" s="53"/>
      <c r="F554" s="53"/>
      <c r="G554" s="53"/>
      <c r="H554" s="53"/>
      <c r="I554" s="53"/>
      <c r="J554" s="53"/>
      <c r="K554" s="53"/>
      <c r="L554" s="53"/>
      <c r="M554" s="53"/>
      <c r="N554" s="53"/>
      <c r="O554" s="53"/>
      <c r="P554" s="53"/>
    </row>
    <row r="555" spans="4:16" x14ac:dyDescent="0.25">
      <c r="D555" s="53"/>
      <c r="E555" s="53"/>
      <c r="F555" s="53"/>
      <c r="G555" s="53"/>
      <c r="H555" s="53"/>
      <c r="I555" s="53"/>
      <c r="J555" s="53"/>
      <c r="K555" s="53"/>
      <c r="L555" s="53"/>
      <c r="M555" s="53"/>
      <c r="N555" s="53"/>
      <c r="O555" s="53"/>
      <c r="P555" s="53"/>
    </row>
    <row r="556" spans="4:16" x14ac:dyDescent="0.25">
      <c r="D556" s="53"/>
      <c r="E556" s="53"/>
      <c r="F556" s="53"/>
      <c r="G556" s="53"/>
      <c r="H556" s="53"/>
      <c r="I556" s="53"/>
      <c r="J556" s="53"/>
      <c r="K556" s="53"/>
      <c r="L556" s="53"/>
      <c r="M556" s="53"/>
      <c r="N556" s="53"/>
      <c r="O556" s="53"/>
      <c r="P556" s="53"/>
    </row>
    <row r="557" spans="4:16" x14ac:dyDescent="0.25">
      <c r="D557" s="53"/>
      <c r="E557" s="53"/>
      <c r="F557" s="53"/>
      <c r="G557" s="53"/>
      <c r="H557" s="53"/>
      <c r="I557" s="53"/>
      <c r="J557" s="53"/>
      <c r="K557" s="53"/>
      <c r="L557" s="53"/>
      <c r="M557" s="53"/>
      <c r="N557" s="53"/>
      <c r="O557" s="53"/>
      <c r="P557" s="53"/>
    </row>
    <row r="558" spans="4:16" x14ac:dyDescent="0.25">
      <c r="D558" s="53"/>
      <c r="E558" s="53"/>
      <c r="F558" s="53"/>
      <c r="G558" s="53"/>
      <c r="H558" s="53"/>
      <c r="I558" s="53"/>
      <c r="J558" s="53"/>
      <c r="K558" s="53"/>
      <c r="L558" s="53"/>
      <c r="M558" s="53"/>
      <c r="N558" s="53"/>
      <c r="O558" s="53"/>
      <c r="P558" s="53"/>
    </row>
    <row r="559" spans="4:16" x14ac:dyDescent="0.25">
      <c r="D559" s="53"/>
      <c r="E559" s="53"/>
      <c r="F559" s="53"/>
      <c r="G559" s="53"/>
      <c r="H559" s="53"/>
      <c r="I559" s="53"/>
      <c r="J559" s="53"/>
      <c r="K559" s="53"/>
      <c r="L559" s="53"/>
      <c r="M559" s="53"/>
      <c r="N559" s="53"/>
      <c r="O559" s="53"/>
      <c r="P559" s="53"/>
    </row>
    <row r="560" spans="4:16" x14ac:dyDescent="0.25">
      <c r="D560" s="53"/>
      <c r="E560" s="53"/>
      <c r="F560" s="53"/>
      <c r="G560" s="53"/>
      <c r="H560" s="53"/>
      <c r="I560" s="53"/>
      <c r="J560" s="53"/>
      <c r="K560" s="53"/>
      <c r="L560" s="53"/>
      <c r="M560" s="53"/>
      <c r="N560" s="53"/>
      <c r="O560" s="53"/>
      <c r="P560" s="53"/>
    </row>
    <row r="561" spans="4:16" x14ac:dyDescent="0.25">
      <c r="D561" s="53"/>
      <c r="E561" s="53"/>
      <c r="F561" s="53"/>
      <c r="G561" s="53"/>
      <c r="H561" s="53"/>
      <c r="I561" s="53"/>
      <c r="J561" s="53"/>
      <c r="K561" s="53"/>
      <c r="L561" s="53"/>
      <c r="M561" s="53"/>
      <c r="N561" s="53"/>
      <c r="O561" s="53"/>
      <c r="P561" s="53"/>
    </row>
    <row r="562" spans="4:16" x14ac:dyDescent="0.25">
      <c r="D562" s="53"/>
      <c r="E562" s="53"/>
      <c r="F562" s="53"/>
      <c r="G562" s="53"/>
      <c r="H562" s="53"/>
      <c r="I562" s="53"/>
      <c r="J562" s="53"/>
      <c r="K562" s="53"/>
      <c r="L562" s="53"/>
      <c r="M562" s="53"/>
      <c r="N562" s="53"/>
      <c r="O562" s="53"/>
      <c r="P562" s="53"/>
    </row>
    <row r="563" spans="4:16" x14ac:dyDescent="0.25">
      <c r="D563" s="53"/>
      <c r="E563" s="53"/>
      <c r="F563" s="53"/>
      <c r="G563" s="53"/>
      <c r="H563" s="53"/>
      <c r="I563" s="53"/>
      <c r="J563" s="53"/>
      <c r="K563" s="53"/>
      <c r="L563" s="53"/>
      <c r="M563" s="53"/>
      <c r="N563" s="53"/>
      <c r="O563" s="53"/>
      <c r="P563" s="53"/>
    </row>
    <row r="564" spans="4:16" x14ac:dyDescent="0.25">
      <c r="D564" s="53"/>
      <c r="E564" s="53"/>
      <c r="F564" s="53"/>
      <c r="G564" s="53"/>
      <c r="H564" s="53"/>
      <c r="I564" s="53"/>
      <c r="J564" s="53"/>
      <c r="K564" s="53"/>
      <c r="L564" s="53"/>
      <c r="M564" s="53"/>
      <c r="N564" s="53"/>
      <c r="O564" s="53"/>
      <c r="P564" s="53"/>
    </row>
    <row r="565" spans="4:16" x14ac:dyDescent="0.25">
      <c r="D565" s="53"/>
      <c r="E565" s="53"/>
      <c r="F565" s="53"/>
      <c r="G565" s="53"/>
      <c r="H565" s="53"/>
      <c r="I565" s="53"/>
      <c r="J565" s="53"/>
      <c r="K565" s="53"/>
      <c r="L565" s="53"/>
      <c r="M565" s="53"/>
      <c r="N565" s="53"/>
      <c r="O565" s="53"/>
      <c r="P565" s="53"/>
    </row>
    <row r="566" spans="4:16" x14ac:dyDescent="0.25">
      <c r="D566" s="53"/>
      <c r="E566" s="53"/>
      <c r="F566" s="53"/>
      <c r="G566" s="53"/>
      <c r="H566" s="53"/>
      <c r="I566" s="53"/>
      <c r="J566" s="53"/>
      <c r="K566" s="53"/>
      <c r="L566" s="53"/>
      <c r="M566" s="53"/>
      <c r="N566" s="53"/>
      <c r="O566" s="53"/>
      <c r="P566" s="53"/>
    </row>
    <row r="567" spans="4:16" x14ac:dyDescent="0.25">
      <c r="D567" s="53"/>
      <c r="E567" s="53"/>
      <c r="F567" s="53"/>
      <c r="G567" s="53"/>
      <c r="H567" s="53"/>
      <c r="I567" s="53"/>
      <c r="J567" s="53"/>
      <c r="K567" s="53"/>
      <c r="L567" s="53"/>
      <c r="M567" s="53"/>
      <c r="N567" s="53"/>
      <c r="O567" s="53"/>
      <c r="P567" s="53"/>
    </row>
    <row r="568" spans="4:16" x14ac:dyDescent="0.25">
      <c r="D568" s="53"/>
      <c r="E568" s="53"/>
      <c r="F568" s="53"/>
      <c r="G568" s="53"/>
      <c r="H568" s="53"/>
      <c r="I568" s="53"/>
      <c r="J568" s="53"/>
      <c r="K568" s="53"/>
      <c r="L568" s="53"/>
      <c r="M568" s="53"/>
      <c r="N568" s="53"/>
      <c r="O568" s="53"/>
      <c r="P568" s="53"/>
    </row>
    <row r="569" spans="4:16" x14ac:dyDescent="0.25">
      <c r="D569" s="53"/>
      <c r="E569" s="53"/>
      <c r="F569" s="53"/>
      <c r="G569" s="53"/>
      <c r="H569" s="53"/>
      <c r="I569" s="53"/>
      <c r="J569" s="53"/>
      <c r="K569" s="53"/>
      <c r="L569" s="53"/>
      <c r="M569" s="53"/>
      <c r="N569" s="53"/>
      <c r="O569" s="53"/>
      <c r="P569" s="53"/>
    </row>
    <row r="570" spans="4:16" x14ac:dyDescent="0.25">
      <c r="D570" s="53"/>
      <c r="E570" s="53"/>
      <c r="F570" s="53"/>
      <c r="G570" s="53"/>
      <c r="H570" s="53"/>
      <c r="I570" s="53"/>
      <c r="J570" s="53"/>
      <c r="K570" s="53"/>
      <c r="L570" s="53"/>
      <c r="M570" s="53"/>
      <c r="N570" s="53"/>
      <c r="O570" s="53"/>
      <c r="P570" s="53"/>
    </row>
    <row r="571" spans="4:16" x14ac:dyDescent="0.25">
      <c r="D571" s="53"/>
      <c r="E571" s="53"/>
      <c r="F571" s="53"/>
      <c r="G571" s="53"/>
      <c r="H571" s="53"/>
      <c r="I571" s="53"/>
      <c r="J571" s="53"/>
      <c r="K571" s="53"/>
      <c r="L571" s="53"/>
      <c r="M571" s="53"/>
      <c r="N571" s="53"/>
      <c r="O571" s="53"/>
      <c r="P571" s="53"/>
    </row>
    <row r="572" spans="4:16" x14ac:dyDescent="0.25">
      <c r="D572" s="53"/>
      <c r="E572" s="53"/>
      <c r="F572" s="53"/>
      <c r="G572" s="53"/>
      <c r="H572" s="53"/>
      <c r="I572" s="53"/>
      <c r="J572" s="53"/>
      <c r="K572" s="53"/>
      <c r="L572" s="53"/>
      <c r="M572" s="53"/>
      <c r="N572" s="53"/>
      <c r="O572" s="53"/>
      <c r="P572" s="53"/>
    </row>
    <row r="573" spans="4:16" x14ac:dyDescent="0.25">
      <c r="D573" s="53"/>
      <c r="E573" s="53"/>
      <c r="F573" s="53"/>
      <c r="G573" s="53"/>
      <c r="H573" s="53"/>
      <c r="I573" s="53"/>
      <c r="J573" s="53"/>
      <c r="K573" s="53"/>
      <c r="L573" s="53"/>
      <c r="M573" s="53"/>
      <c r="N573" s="53"/>
      <c r="O573" s="53"/>
      <c r="P573" s="53"/>
    </row>
    <row r="574" spans="4:16" x14ac:dyDescent="0.25">
      <c r="D574" s="53"/>
      <c r="E574" s="53"/>
      <c r="F574" s="53"/>
      <c r="G574" s="53"/>
      <c r="H574" s="53"/>
      <c r="I574" s="53"/>
      <c r="J574" s="53"/>
      <c r="K574" s="53"/>
      <c r="L574" s="53"/>
      <c r="M574" s="53"/>
      <c r="N574" s="53"/>
      <c r="O574" s="53"/>
      <c r="P574" s="53"/>
    </row>
    <row r="575" spans="4:16" x14ac:dyDescent="0.25">
      <c r="D575" s="53"/>
      <c r="E575" s="53"/>
      <c r="F575" s="53"/>
      <c r="G575" s="53"/>
      <c r="H575" s="53"/>
      <c r="I575" s="53"/>
      <c r="J575" s="53"/>
      <c r="K575" s="53"/>
      <c r="L575" s="53"/>
      <c r="M575" s="53"/>
      <c r="N575" s="53"/>
      <c r="O575" s="53"/>
      <c r="P575" s="53"/>
    </row>
    <row r="576" spans="4:16" x14ac:dyDescent="0.25">
      <c r="D576" s="53"/>
      <c r="E576" s="53"/>
      <c r="F576" s="53"/>
      <c r="G576" s="53"/>
      <c r="H576" s="53"/>
      <c r="I576" s="53"/>
      <c r="J576" s="53"/>
      <c r="K576" s="53"/>
      <c r="L576" s="53"/>
      <c r="M576" s="53"/>
      <c r="N576" s="53"/>
      <c r="O576" s="53"/>
      <c r="P576" s="53"/>
    </row>
    <row r="577" spans="4:16" x14ac:dyDescent="0.25">
      <c r="D577" s="53"/>
      <c r="E577" s="53"/>
      <c r="F577" s="53"/>
      <c r="G577" s="53"/>
      <c r="H577" s="53"/>
      <c r="I577" s="53"/>
      <c r="J577" s="53"/>
      <c r="K577" s="53"/>
      <c r="L577" s="53"/>
      <c r="M577" s="53"/>
      <c r="N577" s="53"/>
      <c r="O577" s="53"/>
      <c r="P577" s="53"/>
    </row>
    <row r="578" spans="4:16" x14ac:dyDescent="0.25">
      <c r="D578" s="53"/>
      <c r="E578" s="53"/>
      <c r="F578" s="53"/>
      <c r="G578" s="53"/>
      <c r="H578" s="53"/>
      <c r="I578" s="53"/>
      <c r="J578" s="53"/>
      <c r="K578" s="53"/>
      <c r="L578" s="53"/>
      <c r="M578" s="53"/>
      <c r="N578" s="53"/>
      <c r="O578" s="53"/>
      <c r="P578" s="53"/>
    </row>
    <row r="579" spans="4:16" x14ac:dyDescent="0.25">
      <c r="D579" s="53"/>
      <c r="E579" s="53"/>
      <c r="F579" s="53"/>
      <c r="G579" s="53"/>
      <c r="H579" s="53"/>
      <c r="I579" s="53"/>
      <c r="J579" s="53"/>
      <c r="K579" s="53"/>
      <c r="L579" s="53"/>
      <c r="M579" s="53"/>
      <c r="N579" s="53"/>
      <c r="O579" s="53"/>
      <c r="P579" s="53"/>
    </row>
    <row r="580" spans="4:16" x14ac:dyDescent="0.25">
      <c r="D580" s="53"/>
      <c r="E580" s="53"/>
      <c r="F580" s="53"/>
      <c r="G580" s="53"/>
      <c r="H580" s="53"/>
      <c r="I580" s="53"/>
      <c r="J580" s="53"/>
      <c r="K580" s="53"/>
      <c r="L580" s="53"/>
      <c r="M580" s="53"/>
      <c r="N580" s="53"/>
      <c r="O580" s="53"/>
      <c r="P580" s="53"/>
    </row>
    <row r="581" spans="4:16" x14ac:dyDescent="0.25">
      <c r="D581" s="53"/>
      <c r="E581" s="53"/>
      <c r="F581" s="53"/>
      <c r="G581" s="53"/>
      <c r="H581" s="53"/>
      <c r="I581" s="53"/>
      <c r="J581" s="53"/>
      <c r="K581" s="53"/>
      <c r="L581" s="53"/>
      <c r="M581" s="53"/>
      <c r="N581" s="53"/>
      <c r="O581" s="53"/>
      <c r="P581" s="53"/>
    </row>
    <row r="582" spans="4:16" x14ac:dyDescent="0.25">
      <c r="D582" s="53"/>
      <c r="E582" s="53"/>
      <c r="F582" s="53"/>
      <c r="G582" s="53"/>
      <c r="H582" s="53"/>
      <c r="I582" s="53"/>
      <c r="J582" s="53"/>
      <c r="K582" s="53"/>
      <c r="L582" s="53"/>
      <c r="M582" s="53"/>
      <c r="N582" s="53"/>
      <c r="O582" s="53"/>
      <c r="P582" s="53"/>
    </row>
    <row r="583" spans="4:16" x14ac:dyDescent="0.25">
      <c r="D583" s="53"/>
      <c r="E583" s="53"/>
      <c r="F583" s="53"/>
      <c r="G583" s="53"/>
      <c r="H583" s="53"/>
      <c r="I583" s="53"/>
      <c r="J583" s="53"/>
      <c r="K583" s="53"/>
      <c r="L583" s="53"/>
      <c r="M583" s="53"/>
      <c r="N583" s="53"/>
      <c r="O583" s="53"/>
      <c r="P583" s="53"/>
    </row>
    <row r="584" spans="4:16" x14ac:dyDescent="0.25">
      <c r="D584" s="53"/>
      <c r="E584" s="53"/>
      <c r="F584" s="53"/>
      <c r="G584" s="53"/>
      <c r="H584" s="53"/>
      <c r="I584" s="53"/>
      <c r="J584" s="53"/>
      <c r="K584" s="53"/>
      <c r="L584" s="53"/>
      <c r="M584" s="53"/>
      <c r="N584" s="53"/>
      <c r="O584" s="53"/>
      <c r="P584" s="53"/>
    </row>
    <row r="585" spans="4:16" x14ac:dyDescent="0.25">
      <c r="D585" s="53"/>
      <c r="E585" s="53"/>
      <c r="F585" s="53"/>
      <c r="G585" s="53"/>
      <c r="H585" s="53"/>
      <c r="I585" s="53"/>
      <c r="J585" s="53"/>
      <c r="K585" s="53"/>
      <c r="L585" s="53"/>
      <c r="M585" s="53"/>
      <c r="N585" s="53"/>
      <c r="O585" s="53"/>
      <c r="P585" s="53"/>
    </row>
    <row r="586" spans="4:16" x14ac:dyDescent="0.25">
      <c r="D586" s="53"/>
      <c r="E586" s="53"/>
      <c r="F586" s="53"/>
      <c r="G586" s="53"/>
      <c r="H586" s="53"/>
      <c r="I586" s="53"/>
      <c r="J586" s="53"/>
      <c r="K586" s="53"/>
      <c r="L586" s="53"/>
      <c r="M586" s="53"/>
      <c r="N586" s="53"/>
      <c r="O586" s="53"/>
      <c r="P586" s="53"/>
    </row>
    <row r="587" spans="4:16" x14ac:dyDescent="0.25">
      <c r="D587" s="53"/>
      <c r="E587" s="53"/>
      <c r="F587" s="53"/>
      <c r="G587" s="53"/>
      <c r="H587" s="53"/>
      <c r="I587" s="53"/>
      <c r="J587" s="53"/>
      <c r="K587" s="53"/>
      <c r="L587" s="53"/>
      <c r="M587" s="53"/>
      <c r="N587" s="53"/>
      <c r="O587" s="53"/>
      <c r="P587" s="53"/>
    </row>
    <row r="588" spans="4:16" x14ac:dyDescent="0.25">
      <c r="D588" s="53"/>
      <c r="E588" s="53"/>
      <c r="F588" s="53"/>
      <c r="G588" s="53"/>
      <c r="H588" s="53"/>
      <c r="I588" s="53"/>
      <c r="J588" s="53"/>
      <c r="K588" s="53"/>
      <c r="L588" s="53"/>
      <c r="M588" s="53"/>
      <c r="N588" s="53"/>
      <c r="O588" s="53"/>
      <c r="P588" s="53"/>
    </row>
    <row r="589" spans="4:16" x14ac:dyDescent="0.25">
      <c r="D589" s="53"/>
      <c r="E589" s="53"/>
      <c r="F589" s="53"/>
      <c r="G589" s="53"/>
      <c r="H589" s="53"/>
      <c r="I589" s="53"/>
      <c r="J589" s="53"/>
      <c r="K589" s="53"/>
      <c r="L589" s="53"/>
      <c r="M589" s="53"/>
      <c r="N589" s="53"/>
      <c r="O589" s="53"/>
      <c r="P589" s="53"/>
    </row>
    <row r="590" spans="4:16" x14ac:dyDescent="0.25">
      <c r="D590" s="53"/>
      <c r="E590" s="53"/>
      <c r="F590" s="53"/>
      <c r="G590" s="53"/>
      <c r="H590" s="53"/>
      <c r="I590" s="53"/>
      <c r="J590" s="53"/>
      <c r="K590" s="53"/>
      <c r="L590" s="53"/>
      <c r="M590" s="53"/>
      <c r="N590" s="53"/>
      <c r="O590" s="53"/>
      <c r="P590" s="53"/>
    </row>
    <row r="591" spans="4:16" x14ac:dyDescent="0.25">
      <c r="D591" s="53"/>
      <c r="E591" s="53"/>
      <c r="F591" s="53"/>
      <c r="G591" s="53"/>
      <c r="H591" s="53"/>
      <c r="I591" s="53"/>
      <c r="J591" s="53"/>
      <c r="K591" s="53"/>
      <c r="L591" s="53"/>
      <c r="M591" s="53"/>
      <c r="N591" s="53"/>
      <c r="O591" s="53"/>
      <c r="P591" s="53"/>
    </row>
    <row r="592" spans="4:16" x14ac:dyDescent="0.25">
      <c r="D592" s="53"/>
      <c r="E592" s="53"/>
      <c r="F592" s="53"/>
      <c r="G592" s="53"/>
      <c r="H592" s="53"/>
      <c r="I592" s="53"/>
      <c r="J592" s="53"/>
      <c r="K592" s="53"/>
      <c r="L592" s="53"/>
      <c r="M592" s="53"/>
      <c r="N592" s="53"/>
      <c r="O592" s="53"/>
      <c r="P592" s="53"/>
    </row>
    <row r="593" spans="4:16" x14ac:dyDescent="0.25">
      <c r="D593" s="53"/>
      <c r="E593" s="53"/>
      <c r="F593" s="53"/>
      <c r="G593" s="53"/>
      <c r="H593" s="53"/>
      <c r="I593" s="53"/>
      <c r="J593" s="53"/>
      <c r="K593" s="53"/>
      <c r="L593" s="53"/>
      <c r="M593" s="53"/>
      <c r="N593" s="53"/>
      <c r="O593" s="53"/>
      <c r="P593" s="53"/>
    </row>
    <row r="594" spans="4:16" x14ac:dyDescent="0.25">
      <c r="D594" s="53"/>
      <c r="E594" s="53"/>
      <c r="F594" s="53"/>
      <c r="G594" s="53"/>
      <c r="H594" s="53"/>
      <c r="I594" s="53"/>
      <c r="J594" s="53"/>
      <c r="K594" s="53"/>
      <c r="L594" s="53"/>
      <c r="M594" s="53"/>
      <c r="N594" s="53"/>
      <c r="O594" s="53"/>
      <c r="P594" s="53"/>
    </row>
    <row r="595" spans="4:16" x14ac:dyDescent="0.25">
      <c r="D595" s="53"/>
      <c r="E595" s="53"/>
      <c r="F595" s="53"/>
      <c r="G595" s="53"/>
      <c r="H595" s="53"/>
      <c r="I595" s="53"/>
      <c r="J595" s="53"/>
      <c r="K595" s="53"/>
      <c r="L595" s="53"/>
      <c r="M595" s="53"/>
      <c r="N595" s="53"/>
      <c r="O595" s="53"/>
      <c r="P595" s="53"/>
    </row>
    <row r="596" spans="4:16" x14ac:dyDescent="0.25">
      <c r="D596" s="53"/>
      <c r="E596" s="53"/>
      <c r="F596" s="53"/>
      <c r="G596" s="53"/>
      <c r="H596" s="53"/>
      <c r="I596" s="53"/>
      <c r="J596" s="53"/>
      <c r="K596" s="53"/>
      <c r="L596" s="53"/>
      <c r="M596" s="53"/>
      <c r="N596" s="53"/>
      <c r="O596" s="53"/>
      <c r="P596" s="53"/>
    </row>
    <row r="597" spans="4:16" x14ac:dyDescent="0.25">
      <c r="D597" s="53"/>
      <c r="E597" s="53"/>
      <c r="F597" s="53"/>
      <c r="G597" s="53"/>
      <c r="H597" s="53"/>
      <c r="I597" s="53"/>
      <c r="J597" s="53"/>
      <c r="K597" s="53"/>
      <c r="L597" s="53"/>
      <c r="M597" s="53"/>
      <c r="N597" s="53"/>
      <c r="O597" s="53"/>
      <c r="P597" s="53"/>
    </row>
    <row r="598" spans="4:16" x14ac:dyDescent="0.25">
      <c r="D598" s="53"/>
      <c r="E598" s="53"/>
      <c r="F598" s="53"/>
      <c r="G598" s="53"/>
      <c r="H598" s="53"/>
      <c r="I598" s="53"/>
      <c r="J598" s="53"/>
      <c r="K598" s="53"/>
      <c r="L598" s="53"/>
      <c r="M598" s="53"/>
      <c r="N598" s="53"/>
      <c r="O598" s="53"/>
      <c r="P598" s="53"/>
    </row>
    <row r="599" spans="4:16" x14ac:dyDescent="0.25">
      <c r="D599" s="53"/>
      <c r="E599" s="53"/>
      <c r="F599" s="53"/>
      <c r="G599" s="53"/>
      <c r="H599" s="53"/>
      <c r="I599" s="53"/>
      <c r="J599" s="53"/>
      <c r="K599" s="53"/>
      <c r="L599" s="53"/>
      <c r="M599" s="53"/>
      <c r="N599" s="53"/>
      <c r="O599" s="53"/>
      <c r="P599" s="53"/>
    </row>
    <row r="600" spans="4:16" x14ac:dyDescent="0.25">
      <c r="D600" s="53"/>
      <c r="E600" s="53"/>
      <c r="F600" s="53"/>
      <c r="G600" s="53"/>
      <c r="H600" s="53"/>
      <c r="I600" s="53"/>
      <c r="J600" s="53"/>
      <c r="K600" s="53"/>
      <c r="L600" s="53"/>
      <c r="M600" s="53"/>
      <c r="N600" s="53"/>
      <c r="O600" s="53"/>
      <c r="P600" s="53"/>
    </row>
    <row r="601" spans="4:16" x14ac:dyDescent="0.25">
      <c r="D601" s="53"/>
      <c r="E601" s="53"/>
      <c r="F601" s="53"/>
      <c r="G601" s="53"/>
      <c r="H601" s="53"/>
      <c r="I601" s="53"/>
      <c r="J601" s="53"/>
      <c r="K601" s="53"/>
      <c r="L601" s="53"/>
      <c r="M601" s="53"/>
      <c r="N601" s="53"/>
      <c r="O601" s="53"/>
      <c r="P601" s="53"/>
    </row>
    <row r="602" spans="4:16" x14ac:dyDescent="0.25">
      <c r="D602" s="53"/>
      <c r="E602" s="53"/>
      <c r="F602" s="53"/>
      <c r="G602" s="53"/>
      <c r="H602" s="53"/>
      <c r="I602" s="53"/>
      <c r="J602" s="53"/>
      <c r="K602" s="53"/>
      <c r="L602" s="53"/>
      <c r="M602" s="53"/>
      <c r="N602" s="53"/>
      <c r="O602" s="53"/>
      <c r="P602" s="53"/>
    </row>
    <row r="603" spans="4:16" x14ac:dyDescent="0.25">
      <c r="D603" s="53"/>
      <c r="E603" s="53"/>
      <c r="F603" s="53"/>
      <c r="G603" s="53"/>
      <c r="H603" s="53"/>
      <c r="I603" s="53"/>
      <c r="J603" s="53"/>
      <c r="K603" s="53"/>
      <c r="L603" s="53"/>
      <c r="M603" s="53"/>
      <c r="N603" s="53"/>
      <c r="O603" s="53"/>
      <c r="P603" s="53"/>
    </row>
    <row r="604" spans="4:16" x14ac:dyDescent="0.25">
      <c r="D604" s="53"/>
      <c r="E604" s="53"/>
      <c r="F604" s="53"/>
      <c r="G604" s="53"/>
      <c r="H604" s="53"/>
      <c r="I604" s="53"/>
      <c r="J604" s="53"/>
      <c r="K604" s="53"/>
      <c r="L604" s="53"/>
      <c r="M604" s="53"/>
      <c r="N604" s="53"/>
      <c r="O604" s="53"/>
      <c r="P604" s="53"/>
    </row>
    <row r="605" spans="4:16" x14ac:dyDescent="0.25">
      <c r="D605" s="53"/>
      <c r="E605" s="53"/>
      <c r="F605" s="53"/>
      <c r="G605" s="53"/>
      <c r="H605" s="53"/>
      <c r="I605" s="53"/>
      <c r="J605" s="53"/>
      <c r="K605" s="53"/>
      <c r="L605" s="53"/>
      <c r="M605" s="53"/>
      <c r="N605" s="53"/>
      <c r="O605" s="53"/>
      <c r="P605" s="53"/>
    </row>
    <row r="606" spans="4:16" x14ac:dyDescent="0.25">
      <c r="D606" s="53"/>
      <c r="E606" s="53"/>
      <c r="F606" s="53"/>
      <c r="G606" s="53"/>
      <c r="H606" s="53"/>
      <c r="I606" s="53"/>
      <c r="J606" s="53"/>
      <c r="K606" s="53"/>
      <c r="L606" s="53"/>
      <c r="M606" s="53"/>
      <c r="N606" s="53"/>
      <c r="O606" s="53"/>
      <c r="P606" s="53"/>
    </row>
    <row r="607" spans="4:16" x14ac:dyDescent="0.25">
      <c r="D607" s="53"/>
      <c r="E607" s="53"/>
      <c r="F607" s="53"/>
      <c r="G607" s="53"/>
      <c r="H607" s="53"/>
      <c r="I607" s="53"/>
      <c r="J607" s="53"/>
      <c r="K607" s="53"/>
      <c r="L607" s="53"/>
      <c r="M607" s="53"/>
      <c r="N607" s="53"/>
      <c r="O607" s="53"/>
      <c r="P607" s="53"/>
    </row>
    <row r="608" spans="4:16" x14ac:dyDescent="0.25">
      <c r="D608" s="53"/>
      <c r="E608" s="53"/>
      <c r="F608" s="53"/>
      <c r="G608" s="53"/>
      <c r="H608" s="53"/>
      <c r="I608" s="53"/>
      <c r="J608" s="53"/>
      <c r="K608" s="53"/>
      <c r="L608" s="53"/>
      <c r="M608" s="53"/>
      <c r="N608" s="53"/>
      <c r="O608" s="53"/>
      <c r="P608" s="53"/>
    </row>
    <row r="609" spans="4:16" x14ac:dyDescent="0.25">
      <c r="D609" s="53"/>
      <c r="E609" s="53"/>
      <c r="F609" s="53"/>
      <c r="G609" s="53"/>
      <c r="H609" s="53"/>
      <c r="I609" s="53"/>
      <c r="J609" s="53"/>
      <c r="K609" s="53"/>
      <c r="L609" s="53"/>
      <c r="M609" s="53"/>
      <c r="N609" s="53"/>
      <c r="O609" s="53"/>
      <c r="P609" s="53"/>
    </row>
    <row r="610" spans="4:16" x14ac:dyDescent="0.25">
      <c r="D610" s="53"/>
      <c r="E610" s="53"/>
      <c r="F610" s="53"/>
      <c r="G610" s="53"/>
      <c r="H610" s="53"/>
      <c r="I610" s="53"/>
      <c r="J610" s="53"/>
      <c r="K610" s="53"/>
      <c r="L610" s="53"/>
      <c r="M610" s="53"/>
      <c r="N610" s="53"/>
      <c r="O610" s="53"/>
      <c r="P610" s="53"/>
    </row>
    <row r="611" spans="4:16" x14ac:dyDescent="0.25">
      <c r="D611" s="53"/>
      <c r="E611" s="53"/>
      <c r="F611" s="53"/>
      <c r="G611" s="53"/>
      <c r="H611" s="53"/>
      <c r="I611" s="53"/>
      <c r="J611" s="53"/>
      <c r="K611" s="53"/>
      <c r="L611" s="53"/>
      <c r="M611" s="53"/>
      <c r="N611" s="53"/>
      <c r="O611" s="53"/>
      <c r="P611" s="53"/>
    </row>
    <row r="612" spans="4:16" x14ac:dyDescent="0.25">
      <c r="D612" s="53"/>
      <c r="E612" s="53"/>
      <c r="F612" s="53"/>
      <c r="G612" s="53"/>
      <c r="H612" s="53"/>
      <c r="I612" s="53"/>
      <c r="J612" s="53"/>
      <c r="K612" s="53"/>
      <c r="L612" s="53"/>
      <c r="M612" s="53"/>
      <c r="N612" s="53"/>
      <c r="O612" s="53"/>
      <c r="P612" s="53"/>
    </row>
    <row r="613" spans="4:16" x14ac:dyDescent="0.25">
      <c r="D613" s="53"/>
      <c r="E613" s="53"/>
      <c r="F613" s="53"/>
      <c r="G613" s="53"/>
      <c r="H613" s="53"/>
      <c r="I613" s="53"/>
      <c r="J613" s="53"/>
      <c r="K613" s="53"/>
      <c r="L613" s="53"/>
      <c r="M613" s="53"/>
      <c r="N613" s="53"/>
      <c r="O613" s="53"/>
      <c r="P613" s="53"/>
    </row>
    <row r="614" spans="4:16" x14ac:dyDescent="0.25">
      <c r="D614" s="53"/>
      <c r="E614" s="53"/>
      <c r="F614" s="53"/>
      <c r="G614" s="53"/>
      <c r="H614" s="53"/>
      <c r="I614" s="53"/>
      <c r="J614" s="53"/>
      <c r="K614" s="53"/>
      <c r="L614" s="53"/>
      <c r="M614" s="53"/>
      <c r="N614" s="53"/>
      <c r="O614" s="53"/>
      <c r="P614" s="53"/>
    </row>
    <row r="615" spans="4:16" x14ac:dyDescent="0.25">
      <c r="D615" s="53"/>
      <c r="E615" s="53"/>
      <c r="F615" s="53"/>
      <c r="G615" s="53"/>
      <c r="H615" s="53"/>
      <c r="I615" s="53"/>
      <c r="J615" s="53"/>
      <c r="K615" s="53"/>
      <c r="L615" s="53"/>
      <c r="M615" s="53"/>
      <c r="N615" s="53"/>
      <c r="O615" s="53"/>
      <c r="P615" s="53"/>
    </row>
    <row r="616" spans="4:16" x14ac:dyDescent="0.25">
      <c r="D616" s="53"/>
      <c r="E616" s="53"/>
      <c r="F616" s="53"/>
      <c r="G616" s="53"/>
      <c r="H616" s="53"/>
      <c r="I616" s="53"/>
      <c r="J616" s="53"/>
      <c r="K616" s="53"/>
      <c r="L616" s="53"/>
      <c r="M616" s="53"/>
      <c r="N616" s="53"/>
      <c r="O616" s="53"/>
      <c r="P616" s="53"/>
    </row>
    <row r="617" spans="4:16" x14ac:dyDescent="0.25">
      <c r="D617" s="53"/>
      <c r="E617" s="53"/>
      <c r="F617" s="53"/>
      <c r="G617" s="53"/>
      <c r="H617" s="53"/>
      <c r="I617" s="53"/>
      <c r="J617" s="53"/>
      <c r="K617" s="53"/>
      <c r="L617" s="53"/>
      <c r="M617" s="53"/>
      <c r="N617" s="53"/>
      <c r="O617" s="53"/>
      <c r="P617" s="53"/>
    </row>
    <row r="618" spans="4:16" x14ac:dyDescent="0.25">
      <c r="D618" s="53"/>
      <c r="E618" s="53"/>
      <c r="F618" s="53"/>
      <c r="G618" s="53"/>
      <c r="H618" s="53"/>
      <c r="I618" s="53"/>
      <c r="J618" s="53"/>
      <c r="K618" s="53"/>
      <c r="L618" s="53"/>
      <c r="M618" s="53"/>
      <c r="N618" s="53"/>
      <c r="O618" s="53"/>
      <c r="P618" s="53"/>
    </row>
    <row r="619" spans="4:16" x14ac:dyDescent="0.25">
      <c r="D619" s="53"/>
      <c r="E619" s="53"/>
      <c r="F619" s="53"/>
      <c r="G619" s="53"/>
      <c r="H619" s="53"/>
      <c r="I619" s="53"/>
      <c r="J619" s="53"/>
      <c r="K619" s="53"/>
      <c r="L619" s="53"/>
      <c r="M619" s="53"/>
      <c r="N619" s="53"/>
      <c r="O619" s="53"/>
      <c r="P619" s="53"/>
    </row>
    <row r="620" spans="4:16" x14ac:dyDescent="0.25">
      <c r="D620" s="53"/>
      <c r="E620" s="53"/>
      <c r="F620" s="53"/>
      <c r="G620" s="53"/>
      <c r="H620" s="53"/>
      <c r="I620" s="53"/>
      <c r="J620" s="53"/>
      <c r="K620" s="53"/>
      <c r="L620" s="53"/>
      <c r="M620" s="53"/>
      <c r="N620" s="53"/>
      <c r="O620" s="53"/>
      <c r="P620" s="53"/>
    </row>
    <row r="621" spans="4:16" x14ac:dyDescent="0.25">
      <c r="D621" s="53"/>
      <c r="E621" s="53"/>
      <c r="F621" s="53"/>
      <c r="G621" s="53"/>
      <c r="H621" s="53"/>
      <c r="I621" s="53"/>
      <c r="J621" s="53"/>
      <c r="K621" s="53"/>
      <c r="L621" s="53"/>
      <c r="M621" s="53"/>
      <c r="N621" s="53"/>
      <c r="O621" s="53"/>
      <c r="P621" s="53"/>
    </row>
    <row r="622" spans="4:16" x14ac:dyDescent="0.25">
      <c r="D622" s="53"/>
      <c r="E622" s="53"/>
      <c r="F622" s="53"/>
      <c r="G622" s="53"/>
      <c r="H622" s="53"/>
      <c r="I622" s="53"/>
      <c r="J622" s="53"/>
      <c r="K622" s="53"/>
      <c r="L622" s="53"/>
      <c r="M622" s="53"/>
      <c r="N622" s="53"/>
      <c r="O622" s="53"/>
      <c r="P622" s="53"/>
    </row>
    <row r="623" spans="4:16" x14ac:dyDescent="0.25">
      <c r="D623" s="53"/>
      <c r="E623" s="53"/>
      <c r="F623" s="53"/>
      <c r="G623" s="53"/>
      <c r="H623" s="53"/>
      <c r="I623" s="53"/>
      <c r="J623" s="53"/>
      <c r="K623" s="53"/>
      <c r="L623" s="53"/>
      <c r="M623" s="53"/>
      <c r="N623" s="53"/>
      <c r="O623" s="53"/>
      <c r="P623" s="53"/>
    </row>
    <row r="624" spans="4:16" x14ac:dyDescent="0.25">
      <c r="D624" s="53"/>
      <c r="E624" s="53"/>
      <c r="F624" s="53"/>
      <c r="G624" s="53"/>
      <c r="H624" s="53"/>
      <c r="I624" s="53"/>
      <c r="J624" s="53"/>
      <c r="K624" s="53"/>
      <c r="L624" s="53"/>
      <c r="M624" s="53"/>
      <c r="N624" s="53"/>
      <c r="O624" s="53"/>
      <c r="P624" s="53"/>
    </row>
  </sheetData>
  <phoneticPr fontId="10" type="noConversion"/>
  <dataValidations disablePrompts="1" count="1">
    <dataValidation type="list" allowBlank="1" showInputMessage="1" showErrorMessage="1" sqref="N49 D116" xr:uid="{6B0188F4-3A45-432B-B920-8C3A6C56B12F}">
      <formula1>DOMAINES</formula1>
    </dataValidation>
  </dataValidations>
  <hyperlinks>
    <hyperlink ref="J26" r:id="rId1" xr:uid="{3D5C9CBE-59A5-4141-9482-25EA17C69E81}"/>
    <hyperlink ref="J28" r:id="rId2" xr:uid="{0E2B643A-EE3B-4772-BA95-C16A14D59D60}"/>
    <hyperlink ref="J29" r:id="rId3" xr:uid="{A2612AB4-E5EC-4B23-B726-DE3D07333C05}"/>
    <hyperlink ref="J30" r:id="rId4" xr:uid="{60CF5F71-85EC-4DA5-BA14-5F4763EB0B99}"/>
    <hyperlink ref="J31" r:id="rId5" xr:uid="{93808FA8-A277-4B16-B2F7-1AC63CBCA86B}"/>
    <hyperlink ref="J32" r:id="rId6" xr:uid="{E4F7CC03-2321-48E3-89F5-5F02F18ACC8D}"/>
    <hyperlink ref="J33" r:id="rId7" xr:uid="{1ABD1E98-B021-4D4D-8A65-CC4091D3614C}"/>
    <hyperlink ref="J34" r:id="rId8" xr:uid="{221BEC3E-FF0A-4FAA-B1D9-B34E9268062A}"/>
    <hyperlink ref="J35" r:id="rId9" xr:uid="{8EFEB892-726C-4A72-805C-CB4E44A86799}"/>
    <hyperlink ref="J36" r:id="rId10" xr:uid="{8B0F2101-0659-4209-A334-61A3D656BEC4}"/>
    <hyperlink ref="J37" r:id="rId11" xr:uid="{0B3C8ABC-721D-48A8-BD21-E367FEAA5CBA}"/>
    <hyperlink ref="J38" r:id="rId12" xr:uid="{3C7F9A62-3BD1-4B57-A459-C3A8BCB8D762}"/>
    <hyperlink ref="J39" r:id="rId13" xr:uid="{7E93B5E3-C47A-4763-8FB7-A3DCBFB127B9}"/>
    <hyperlink ref="J40" r:id="rId14" xr:uid="{F99D0EEC-681D-4D33-993E-A84EA0873E55}"/>
    <hyperlink ref="J41" r:id="rId15" xr:uid="{DE370095-6409-4087-9818-FFD3C047675D}"/>
    <hyperlink ref="J42" r:id="rId16" xr:uid="{3E7E5582-1130-4F1A-87A0-F97E8A949C73}"/>
    <hyperlink ref="J43" r:id="rId17" xr:uid="{540A1635-A25B-48CC-AD20-B35F6DF6FACC}"/>
    <hyperlink ref="J44" r:id="rId18" xr:uid="{5BFE384C-D33B-48CA-96DD-08B42882977A}"/>
    <hyperlink ref="J45" r:id="rId19" xr:uid="{4FBCCEAB-68E3-433A-B9DF-1D7FF6238147}"/>
    <hyperlink ref="J46" r:id="rId20" xr:uid="{6980C7F8-D822-4480-B972-D443B7BBD99C}"/>
    <hyperlink ref="J47" r:id="rId21" xr:uid="{F7DC9F8D-97D0-4B5E-AB30-1A4544DD1397}"/>
    <hyperlink ref="J48" r:id="rId22" xr:uid="{8D88CD8D-1306-4E64-BAC2-ECB12A084C27}"/>
    <hyperlink ref="J49" r:id="rId23" xr:uid="{37C02CBF-5690-4E4A-B2B8-998E1DBCA426}"/>
    <hyperlink ref="J50" r:id="rId24" xr:uid="{2D068AC8-A120-401F-9D88-338E6CDFA286}"/>
    <hyperlink ref="J51" r:id="rId25" xr:uid="{181290F3-E26F-42E0-BA88-D87676A9671A}"/>
    <hyperlink ref="J52" r:id="rId26" xr:uid="{EFD04BDD-EF19-47D1-92A8-3398061BDFAF}"/>
    <hyperlink ref="J53" r:id="rId27" xr:uid="{F637A546-1F5B-4AB2-998F-9ECB234DEC97}"/>
    <hyperlink ref="J54" r:id="rId28" xr:uid="{FD1A33B5-2064-4E7F-96AE-3B03B6B911D3}"/>
    <hyperlink ref="J55" r:id="rId29" xr:uid="{47C15CF1-9F83-407A-8A2D-CBA83AF02C20}"/>
    <hyperlink ref="J56" r:id="rId30" xr:uid="{97AB5954-9FCA-4B42-917B-5C23E6052F10}"/>
    <hyperlink ref="J57" r:id="rId31" xr:uid="{49057685-5282-476C-95DD-82F67B3BF1B5}"/>
    <hyperlink ref="J58" r:id="rId32" xr:uid="{28E59CCD-36D6-4750-B8C9-DF9A8F5E9446}"/>
    <hyperlink ref="J59" r:id="rId33" xr:uid="{2A8DAAF9-0B80-43AF-A538-66229CAC0652}"/>
    <hyperlink ref="J61" r:id="rId34" xr:uid="{514B4D08-979B-4E50-9852-7793A6592491}"/>
    <hyperlink ref="J62" r:id="rId35" xr:uid="{78845E9A-FB22-406C-86CA-1ABCD018E8B7}"/>
    <hyperlink ref="J63" r:id="rId36" xr:uid="{4DCBDEB9-D4F6-4295-B344-6B5BC3AC2EE0}"/>
    <hyperlink ref="J64" r:id="rId37" xr:uid="{13595BAD-86EC-4955-807B-EEF4838FAE70}"/>
    <hyperlink ref="J65" r:id="rId38" xr:uid="{B731037A-BCDC-4112-B58B-30F706983A13}"/>
    <hyperlink ref="J66" r:id="rId39" xr:uid="{EE2C98F8-B3F2-4B59-AFA0-2588DEED64C9}"/>
    <hyperlink ref="J67" r:id="rId40" xr:uid="{820FE533-B42D-4841-90FD-423E93937EF8}"/>
    <hyperlink ref="J68" r:id="rId41" xr:uid="{33022AD7-A780-424B-8846-43F59F801B5F}"/>
    <hyperlink ref="J69" r:id="rId42" xr:uid="{A2669615-AE03-4A30-BD4F-971E9B06CBC7}"/>
    <hyperlink ref="J70" r:id="rId43" xr:uid="{E60862AF-54DC-4892-8DAA-AA7B8DDB9A93}"/>
    <hyperlink ref="J71" r:id="rId44" xr:uid="{4D7E839C-5C20-4C59-8544-4CCF78946C90}"/>
    <hyperlink ref="J72" r:id="rId45" xr:uid="{86DDCC49-2FBD-4EE3-8D2D-A00ADDFA651F}"/>
    <hyperlink ref="J73" r:id="rId46" xr:uid="{D8836D64-FA99-4930-A1FC-E9D471F38EC6}"/>
    <hyperlink ref="J74" r:id="rId47" xr:uid="{FEC4BA76-5015-487C-95FB-DAD5292C6125}"/>
    <hyperlink ref="J76" r:id="rId48" xr:uid="{3740CA66-700A-4E9B-9D63-4DBB26DDC6F0}"/>
    <hyperlink ref="J75" r:id="rId49" xr:uid="{418E4226-A880-4824-B721-17D5B07FF78B}"/>
    <hyperlink ref="J77" r:id="rId50" xr:uid="{47263E8E-2995-466E-A917-7551305E01CC}"/>
    <hyperlink ref="J78" r:id="rId51" xr:uid="{1D1FE8D0-BC79-4A0A-88FB-97A777A52429}"/>
    <hyperlink ref="J79" r:id="rId52" xr:uid="{A69E9E74-6C84-4617-B7F8-37C5CAD37143}"/>
    <hyperlink ref="J80" r:id="rId53" xr:uid="{EE33CD78-E8F4-46E3-97B8-E43F6412AEC9}"/>
    <hyperlink ref="J81" r:id="rId54" xr:uid="{A85DF7A6-CAF0-46B7-A1DB-B22092A44DCE}"/>
    <hyperlink ref="J82" r:id="rId55" xr:uid="{E264A8B9-0FBA-4271-B084-9D2D44A73C47}"/>
    <hyperlink ref="J83" r:id="rId56" display="https://fr.media.amundi.com/actualites/r3-reseau-recharge-rapide-amundi-transition-energetique-et-la-banque-des-territoires-creent-r3-infra-invest-une-plateforme-dinvestissement-dedie-au-deploiement-de-projets-dinfrastructures-de-recharge-pour-vehicules-electriques-irve-d5c2-22f29.html" xr:uid="{1C260E26-6202-4578-BB9A-0108561CF63F}"/>
    <hyperlink ref="J84" r:id="rId57" xr:uid="{943C9098-CF31-4B74-9CEF-D21012B2C8A3}"/>
    <hyperlink ref="J85" r:id="rId58" xr:uid="{6BBE8F66-8DB5-4260-AEC9-079DA61E2BA2}"/>
    <hyperlink ref="J87" r:id="rId59" xr:uid="{3097D61A-CA64-49F4-AA89-247A7DD43585}"/>
    <hyperlink ref="J88" r:id="rId60" xr:uid="{0548699F-2CFD-48D4-9027-9F02799940E3}"/>
    <hyperlink ref="J89" r:id="rId61" xr:uid="{B7C2E851-E66E-4B07-9DE4-8A19936AA3FA}"/>
    <hyperlink ref="J90" r:id="rId62" xr:uid="{30280EBB-F8CB-411A-9EC1-BDA403E82A55}"/>
    <hyperlink ref="J91" r:id="rId63" xr:uid="{CDCAAD83-656A-4EE4-B0E9-CCF21B42D9E2}"/>
    <hyperlink ref="J92" r:id="rId64" xr:uid="{1A7E41CC-A068-40D6-842B-336E4B60924C}"/>
    <hyperlink ref="J86" r:id="rId65" xr:uid="{049994E8-5348-42D8-B90B-0845E86BDD07}"/>
    <hyperlink ref="J94" r:id="rId66" xr:uid="{3138C2BF-730F-4832-BB97-000C33840F8E}"/>
    <hyperlink ref="J93" r:id="rId67" xr:uid="{7D9DEAC8-F3C5-4378-A213-EA37378B46BF}"/>
    <hyperlink ref="J95" r:id="rId68" location="/" xr:uid="{CD2E46AA-6FFC-45F1-9092-E7D6143FBCEE}"/>
    <hyperlink ref="J96" r:id="rId69" xr:uid="{EC672A0B-4453-4B7A-9ED9-B3375BE94BFD}"/>
    <hyperlink ref="J97" r:id="rId70" location="/" xr:uid="{D8C4FA92-10F9-46CA-BE1F-E96CED9906CC}"/>
    <hyperlink ref="J98" r:id="rId71" location="/" xr:uid="{50386829-69C5-4B92-9D10-535B648B8BDA}"/>
    <hyperlink ref="J99" r:id="rId72" xr:uid="{C7453180-4C96-4C44-A5BD-B08B481CF1E3}"/>
    <hyperlink ref="J101" r:id="rId73" xr:uid="{7C9DB9C5-5FDA-4712-9F97-1C0CE7DB0E92}"/>
    <hyperlink ref="J100" r:id="rId74" xr:uid="{3CA08710-BB3B-4162-B138-5369F798779B}"/>
    <hyperlink ref="J102" r:id="rId75" xr:uid="{D233EBE0-1A6B-4808-B024-54FB80A12DE5}"/>
    <hyperlink ref="J103" r:id="rId76" xr:uid="{A6C87327-9C37-45B8-BCF4-B0B2C572B5E6}"/>
    <hyperlink ref="J104" r:id="rId77" xr:uid="{0CD0ECCF-9294-4A97-8053-73C49E32014E}"/>
    <hyperlink ref="J105" r:id="rId78" xr:uid="{B766D09C-DB89-4906-9094-3B9130E5A1F9}"/>
    <hyperlink ref="J106" r:id="rId79" xr:uid="{89533583-0D0D-4891-9A50-C462FE45A8DF}"/>
    <hyperlink ref="J107" r:id="rId80" xr:uid="{8AF90AB5-B4C5-4476-848F-FEA8DAEB11BF}"/>
    <hyperlink ref="J108" r:id="rId81" xr:uid="{0BF838AC-D50E-414A-AF4C-F6A8880E1E9A}"/>
    <hyperlink ref="J109" r:id="rId82" xr:uid="{7CF99BC4-BC47-4980-9FF0-EA4611E7FD3A}"/>
    <hyperlink ref="J110" r:id="rId83" xr:uid="{D1D8FC60-953E-4EF1-8E18-AD0447E05A3B}"/>
    <hyperlink ref="J111" r:id="rId84" xr:uid="{6BCC14FE-98D8-4EBD-AB97-5DAAB4FAD26B}"/>
    <hyperlink ref="J112" r:id="rId85" xr:uid="{8FC7E642-1C1B-41AE-A101-28640AAD6EF5}"/>
    <hyperlink ref="J113" r:id="rId86" xr:uid="{DA1FFEB8-A320-4453-B9C5-BBB4B4E58C5A}"/>
    <hyperlink ref="J114" r:id="rId87" xr:uid="{737EBEFF-BD6A-4E59-93D5-F7A2A24AC21A}"/>
    <hyperlink ref="J115" r:id="rId88" xr:uid="{4AD72157-F7DE-4ABE-8724-BBDBBA31B395}"/>
    <hyperlink ref="J116" r:id="rId89" xr:uid="{3E348607-F624-4EEA-B728-B54DD97FA1FC}"/>
    <hyperlink ref="J118" r:id="rId90" xr:uid="{BB116D09-CB9F-4851-AF1D-427AFC463442}"/>
    <hyperlink ref="J119" r:id="rId91" xr:uid="{3981B17F-640E-4751-8F4E-2A5BF1AF2DE7}"/>
    <hyperlink ref="J120" r:id="rId92" xr:uid="{D7DF2699-97F7-421E-8F88-9F4431475C5B}"/>
    <hyperlink ref="J121" r:id="rId93" xr:uid="{3D9A6CA4-842F-4F86-8A49-3C53081D46F8}"/>
    <hyperlink ref="J122" r:id="rId94" xr:uid="{2F60B368-EA9C-4695-AF99-B87E0FF2936C}"/>
    <hyperlink ref="J123" r:id="rId95" xr:uid="{E185F4A1-1828-4A31-8943-6372E9156249}"/>
    <hyperlink ref="J124" r:id="rId96" xr:uid="{E3E92A4E-2CDD-4A35-B89D-F9D66231D61B}"/>
    <hyperlink ref="J125" r:id="rId97" xr:uid="{A50DC3F3-F6E4-407D-A3A8-03EBF937EB83}"/>
    <hyperlink ref="J126" r:id="rId98" xr:uid="{E291653C-C7D6-4103-B6B8-3390BB5322A9}"/>
    <hyperlink ref="J127" r:id="rId99" xr:uid="{B3C04ED7-335E-40A4-9DB7-7A45B1EA1E71}"/>
    <hyperlink ref="J128" r:id="rId100" xr:uid="{AC8BE199-CBDA-4FF6-AADE-B98430DAE4DC}"/>
    <hyperlink ref="J129" r:id="rId101" xr:uid="{5B09CB62-28B6-4D10-8141-2709734F1316}"/>
    <hyperlink ref="J130" r:id="rId102" xr:uid="{5BF7D679-DB13-4A13-A883-BECDA911D05B}"/>
    <hyperlink ref="J131" r:id="rId103" xr:uid="{BBB621BA-E585-4054-B900-13BED0B2EB75}"/>
    <hyperlink ref="J132" r:id="rId104" xr:uid="{BC7CFFF5-F666-4182-8E21-4D6A30339D0D}"/>
    <hyperlink ref="J133" r:id="rId105" xr:uid="{F906FB16-0741-425A-9578-1A20E407085C}"/>
    <hyperlink ref="J134" r:id="rId106" xr:uid="{5DF436DB-F9CB-4F4B-9142-F83E2AC9E26F}"/>
    <hyperlink ref="J135" r:id="rId107" xr:uid="{07054375-06F7-4F44-81AB-8519012C56BB}"/>
    <hyperlink ref="J136" r:id="rId108" xr:uid="{8827E65B-12EF-45DE-8BB3-2A0D0FCAD7F1}"/>
  </hyperlinks>
  <pageMargins left="0.7" right="0.7" top="0.75" bottom="0.75" header="0.3" footer="0.3"/>
  <headerFooter>
    <oddFooter>&amp;L_x000D_&amp;1#&amp;"Calibri"&amp;10&amp;KFF0000 Interne</oddFooter>
  </headerFooter>
  <drawing r:id="rId109"/>
  <tableParts count="1">
    <tablePart r:id="rId11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50D5-09D2-4602-A568-61897C5C47CD}">
  <dimension ref="A1:BD262"/>
  <sheetViews>
    <sheetView zoomScale="55" zoomScaleNormal="55" workbookViewId="0">
      <selection activeCell="W132" sqref="W132"/>
    </sheetView>
  </sheetViews>
  <sheetFormatPr baseColWidth="10" defaultRowHeight="15" x14ac:dyDescent="0.25"/>
  <sheetData>
    <row r="1" spans="1:56"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row>
    <row r="2" spans="1:56" ht="92.25" x14ac:dyDescent="0.25">
      <c r="A2" s="53"/>
      <c r="B2" s="53"/>
      <c r="C2" s="53"/>
      <c r="D2" s="53"/>
      <c r="E2" s="27" t="s">
        <v>771</v>
      </c>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row>
    <row r="3" spans="1:56"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row>
    <row r="4" spans="1:56" x14ac:dyDescent="0.2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row>
    <row r="5" spans="1:56"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row>
    <row r="6" spans="1:56"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row>
    <row r="7" spans="1:56"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row>
    <row r="8" spans="1:56"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row>
    <row r="9" spans="1:56" x14ac:dyDescent="0.2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row>
    <row r="10" spans="1:56" x14ac:dyDescent="0.25">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row>
    <row r="11" spans="1:56" x14ac:dyDescent="0.2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row>
    <row r="12" spans="1:56"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row>
    <row r="13" spans="1:56"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row>
    <row r="14" spans="1:56"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row>
    <row r="15" spans="1:56" ht="36" x14ac:dyDescent="0.25">
      <c r="A15" s="170" t="s">
        <v>772</v>
      </c>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row>
    <row r="16" spans="1:56"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row>
    <row r="17" spans="1:55"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row>
    <row r="18" spans="1:55"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row>
    <row r="19" spans="1:55"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row>
    <row r="20" spans="1:55"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row>
    <row r="21" spans="1:55"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row>
    <row r="22" spans="1:55"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row>
    <row r="23" spans="1:55"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row>
    <row r="24" spans="1:55"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row>
    <row r="25" spans="1:55"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row>
    <row r="26" spans="1:55"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row>
    <row r="27" spans="1:55"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row>
    <row r="28" spans="1:55"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row>
    <row r="29" spans="1:55"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row>
    <row r="30" spans="1:55"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row>
    <row r="31" spans="1:55"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row>
    <row r="32" spans="1:55"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row>
    <row r="33" spans="1:55"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row>
    <row r="34" spans="1:55"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row>
    <row r="35" spans="1:55"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row>
    <row r="36" spans="1:55"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row>
    <row r="37" spans="1:55"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row>
    <row r="38" spans="1:55"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row>
    <row r="39" spans="1:55"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row>
    <row r="40" spans="1:55"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row>
    <row r="41" spans="1:55"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row>
    <row r="42" spans="1:55"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row>
    <row r="43" spans="1:55"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row>
    <row r="44" spans="1:55"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row>
    <row r="45" spans="1:55"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row>
    <row r="46" spans="1:55"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row>
    <row r="47" spans="1:55"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row>
    <row r="48" spans="1:55"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row>
    <row r="49" spans="1:55"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row>
    <row r="50" spans="1:55"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row>
    <row r="51" spans="1:55"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row>
    <row r="52" spans="1:55"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row>
    <row r="53" spans="1:55"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row>
    <row r="54" spans="1:55"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row>
    <row r="55" spans="1:55" ht="18.75" x14ac:dyDescent="0.3">
      <c r="A55" s="183"/>
      <c r="B55" s="183"/>
      <c r="C55" s="183"/>
      <c r="D55" s="183"/>
      <c r="E55" s="183"/>
      <c r="F55" s="183"/>
      <c r="G55" s="18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row>
    <row r="56" spans="1:55" ht="18.75" x14ac:dyDescent="0.3">
      <c r="A56" s="183" t="s">
        <v>776</v>
      </c>
      <c r="B56" s="183"/>
      <c r="C56" s="183"/>
      <c r="D56" s="183"/>
      <c r="E56" s="53"/>
      <c r="F56" s="53"/>
      <c r="G56" s="53"/>
      <c r="H56" s="53"/>
      <c r="I56" s="184" t="s">
        <v>775</v>
      </c>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row>
    <row r="57" spans="1:55"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row>
    <row r="58" spans="1:55" ht="36" x14ac:dyDescent="0.25">
      <c r="A58" s="170" t="s">
        <v>749</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row>
    <row r="59" spans="1:55" ht="46.5" x14ac:dyDescent="0.25">
      <c r="A59" s="53"/>
      <c r="B59" s="53"/>
      <c r="C59" s="53"/>
      <c r="D59" s="53"/>
      <c r="E59" s="53"/>
      <c r="F59" s="53"/>
      <c r="G59" s="13" t="s">
        <v>811</v>
      </c>
      <c r="I59" s="53"/>
      <c r="J59" s="53"/>
      <c r="K59" s="53"/>
      <c r="L59" s="53"/>
      <c r="M59" s="53"/>
      <c r="N59" s="53"/>
      <c r="O59" s="53"/>
      <c r="P59" s="53"/>
      <c r="Q59" s="53"/>
      <c r="R59" s="53"/>
      <c r="S59" s="53"/>
      <c r="T59" s="53"/>
      <c r="U59" s="53"/>
      <c r="V59" s="53"/>
      <c r="W59" s="13" t="s">
        <v>812</v>
      </c>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row>
    <row r="60" spans="1:55"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row>
    <row r="61" spans="1:55"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row>
    <row r="62" spans="1:55"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row>
    <row r="63" spans="1:55"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row>
    <row r="64" spans="1:55"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row>
    <row r="65" spans="1:55"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row>
    <row r="66" spans="1:55"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row>
    <row r="67" spans="1:55"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row>
    <row r="68" spans="1:55"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row>
    <row r="69" spans="1:55"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row>
    <row r="70" spans="1:55"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row>
    <row r="71" spans="1:55"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row>
    <row r="72" spans="1:55"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row>
    <row r="73" spans="1:55"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row>
    <row r="74" spans="1:55"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row>
    <row r="75" spans="1:55"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row>
    <row r="76" spans="1:55"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row>
    <row r="77" spans="1:55"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row>
    <row r="78" spans="1:55"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row>
    <row r="79" spans="1:55"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row>
    <row r="80" spans="1:55"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row>
    <row r="81" spans="1:55"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row>
    <row r="82" spans="1:55"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row>
    <row r="83" spans="1:55"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row>
    <row r="84" spans="1:55"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row>
    <row r="85" spans="1:55"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row>
    <row r="86" spans="1:55"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row>
    <row r="87" spans="1:55"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row>
    <row r="88" spans="1:55"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row>
    <row r="89" spans="1:55"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row>
    <row r="90" spans="1:55"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row>
    <row r="91" spans="1:55"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row>
    <row r="92" spans="1:55"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row>
    <row r="93" spans="1:55"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row>
    <row r="94" spans="1:55" ht="46.5" x14ac:dyDescent="0.25">
      <c r="A94" s="53"/>
      <c r="B94" s="53"/>
      <c r="C94" s="53"/>
      <c r="D94" s="53"/>
      <c r="E94" s="53"/>
      <c r="F94" s="53"/>
      <c r="G94" s="53"/>
      <c r="H94" s="13" t="s">
        <v>813</v>
      </c>
      <c r="I94" s="53"/>
      <c r="J94" s="53"/>
      <c r="K94" s="53"/>
      <c r="L94" s="53"/>
      <c r="M94" s="53"/>
      <c r="N94" s="53"/>
      <c r="O94" s="53"/>
      <c r="P94" s="53"/>
      <c r="Q94" s="53"/>
      <c r="R94" s="53"/>
      <c r="S94" s="53"/>
      <c r="T94" s="53"/>
      <c r="U94" s="53"/>
      <c r="V94" s="53"/>
      <c r="W94" s="13" t="s">
        <v>823</v>
      </c>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row>
    <row r="95" spans="1:55"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row>
    <row r="96" spans="1:55" x14ac:dyDescent="0.25">
      <c r="A96" s="53"/>
      <c r="B96" s="53"/>
      <c r="C96" s="53"/>
      <c r="D96" s="53"/>
      <c r="E96" s="53"/>
      <c r="F96" s="53"/>
      <c r="G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row>
    <row r="97" spans="1:55"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row>
    <row r="98" spans="1:55"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row>
    <row r="99" spans="1:55"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row>
    <row r="100" spans="1:55"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row>
    <row r="101" spans="1:55"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row>
    <row r="102" spans="1:55"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row>
    <row r="103" spans="1:55"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row>
    <row r="104" spans="1:55"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row>
    <row r="105" spans="1:55"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row>
    <row r="106" spans="1:55"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row>
    <row r="107" spans="1:55"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row>
    <row r="108" spans="1:55"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row>
    <row r="109" spans="1:55"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row>
    <row r="110" spans="1:55"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row>
    <row r="111" spans="1:55"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row>
    <row r="112" spans="1:55"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row>
    <row r="113" spans="1:55"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row>
    <row r="114" spans="1:55"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row>
    <row r="115" spans="1:55"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row>
    <row r="116" spans="1:55"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row>
    <row r="117" spans="1:55"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row>
    <row r="118" spans="1:55"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row>
    <row r="119" spans="1:55"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row>
    <row r="120" spans="1:55"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row>
    <row r="121" spans="1:55"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row>
    <row r="122" spans="1:55"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row>
    <row r="123" spans="1:55"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row>
    <row r="124" spans="1:55"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row>
    <row r="125" spans="1:55"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row>
    <row r="126" spans="1:55"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row>
    <row r="127" spans="1:55"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row>
    <row r="128" spans="1:55"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row>
    <row r="129" spans="1:55"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row>
    <row r="130" spans="1:55"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row>
    <row r="131" spans="1:55" ht="46.5" x14ac:dyDescent="0.25">
      <c r="A131" s="53"/>
      <c r="B131" s="53"/>
      <c r="C131" s="53"/>
      <c r="D131" s="53"/>
      <c r="E131" s="53"/>
      <c r="F131" s="53"/>
      <c r="G131" s="53"/>
      <c r="H131" s="13" t="s">
        <v>134</v>
      </c>
      <c r="I131" s="53"/>
      <c r="J131" s="53"/>
      <c r="K131" s="53"/>
      <c r="L131" s="53"/>
      <c r="M131" s="53"/>
      <c r="N131" s="53"/>
      <c r="O131" s="53"/>
      <c r="P131" s="53"/>
      <c r="Q131" s="53"/>
      <c r="R131" s="53"/>
      <c r="S131" s="53"/>
      <c r="T131" s="53"/>
      <c r="U131" s="53"/>
      <c r="V131" s="53"/>
      <c r="W131" s="13" t="s">
        <v>814</v>
      </c>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row>
    <row r="132" spans="1:55"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row>
    <row r="133" spans="1:55" x14ac:dyDescent="0.25">
      <c r="A133" s="53"/>
      <c r="B133" s="53"/>
      <c r="C133" s="53"/>
      <c r="D133" s="53"/>
      <c r="E133" s="53"/>
      <c r="F133" s="53"/>
      <c r="G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row>
    <row r="134" spans="1:55"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row>
    <row r="135" spans="1:55"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row>
    <row r="136" spans="1:55"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row>
    <row r="137" spans="1:55"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row>
    <row r="138" spans="1:55"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row>
    <row r="139" spans="1:55"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row>
    <row r="140" spans="1:55"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row>
    <row r="141" spans="1:55"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row>
    <row r="142" spans="1:55"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row>
    <row r="143" spans="1:55"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row>
    <row r="144" spans="1:55"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row>
    <row r="145" spans="1:55"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row>
    <row r="146" spans="1:55"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row>
    <row r="147" spans="1:55"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row>
    <row r="148" spans="1:55"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row>
    <row r="149" spans="1:55"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row>
    <row r="150" spans="1:55"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row>
    <row r="151" spans="1:55"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row>
    <row r="152" spans="1:55"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row>
    <row r="153" spans="1:55"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row>
    <row r="154" spans="1:55"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row>
    <row r="155" spans="1:55"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row>
    <row r="156" spans="1:55"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row>
    <row r="157" spans="1:55"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row>
    <row r="158" spans="1:55"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row>
    <row r="159" spans="1:55"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row>
    <row r="160" spans="1:55"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row>
    <row r="161" spans="1:55"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row>
    <row r="162" spans="1:55"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row>
    <row r="163" spans="1:55"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row>
    <row r="164" spans="1:55"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row>
    <row r="165" spans="1:55"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row>
    <row r="166" spans="1:55"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row>
    <row r="167" spans="1:55"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row>
    <row r="168" spans="1:55"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row>
    <row r="169" spans="1:55"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row>
    <row r="170" spans="1:55"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row>
    <row r="171" spans="1:55"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row>
    <row r="172" spans="1:55"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row>
    <row r="173" spans="1:55"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row>
    <row r="174" spans="1:55"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row>
    <row r="175" spans="1:55"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row>
    <row r="176" spans="1:55"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row>
    <row r="177" spans="1:55"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row>
    <row r="178" spans="1:55"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row>
    <row r="179" spans="1:55"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row>
    <row r="180" spans="1:55"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row>
    <row r="181" spans="1:55"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row>
    <row r="182" spans="1:55"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row>
    <row r="183" spans="1:55"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row>
    <row r="184" spans="1:55"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row>
    <row r="185" spans="1:55"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row>
    <row r="186" spans="1:55"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row>
    <row r="187" spans="1:55"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row>
    <row r="188" spans="1:55"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row>
    <row r="189" spans="1:55"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row>
    <row r="190" spans="1:55"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row>
    <row r="191" spans="1:55"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row>
    <row r="192" spans="1:55"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row>
    <row r="193" spans="1:55"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row>
    <row r="194" spans="1:55"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row>
    <row r="195" spans="1:55"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row>
    <row r="196" spans="1:55"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row>
    <row r="197" spans="1:55"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row>
    <row r="198" spans="1:55"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row>
    <row r="199" spans="1:55"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row>
    <row r="200" spans="1:55"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row>
    <row r="201" spans="1:55"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row>
    <row r="202" spans="1:55"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row>
    <row r="203" spans="1:55"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row>
    <row r="204" spans="1:55"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row>
    <row r="205" spans="1:55"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row>
    <row r="206" spans="1:55"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row>
    <row r="207" spans="1:55"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row>
    <row r="208" spans="1:55"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row>
    <row r="209" spans="1:55"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row>
    <row r="210" spans="1:55"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row>
    <row r="211" spans="1:55"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row>
    <row r="212" spans="1:55"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row>
    <row r="213" spans="1:55"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row>
    <row r="214" spans="1:55"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row>
    <row r="215" spans="1:55"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row>
    <row r="216" spans="1:55"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row>
    <row r="217" spans="1:55"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row>
    <row r="218" spans="1:55"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row>
    <row r="219" spans="1:55"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row>
    <row r="220" spans="1:55"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row>
    <row r="221" spans="1:55"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row>
    <row r="222" spans="1:55"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row>
    <row r="223" spans="1:55"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row>
    <row r="224" spans="1:55"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row>
    <row r="225" spans="1:55"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row>
    <row r="226" spans="1:55"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row>
    <row r="227" spans="1:55"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row>
    <row r="228" spans="1:55"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row>
    <row r="229" spans="1:55"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row>
    <row r="230" spans="1:55"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row>
    <row r="231" spans="1:55"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row>
    <row r="232" spans="1:55"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row>
    <row r="233" spans="1:55"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row>
    <row r="234" spans="1:55"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row>
    <row r="235" spans="1:55"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row>
    <row r="236" spans="1:55"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row>
    <row r="237" spans="1:55"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row>
    <row r="238" spans="1:55"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row>
    <row r="239" spans="1:55"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row>
    <row r="240" spans="1:55"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row>
    <row r="241" spans="1:55"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row>
    <row r="242" spans="1:55"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row>
    <row r="243" spans="1:55"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row>
    <row r="244" spans="1:55"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row>
    <row r="245" spans="1:55"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row>
    <row r="246" spans="1:55"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row>
    <row r="247" spans="1:55"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row>
    <row r="248" spans="1:55"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row>
    <row r="249" spans="1:55"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row>
    <row r="250" spans="1:55"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row>
    <row r="251" spans="1:55"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row>
    <row r="252" spans="1:55"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row>
    <row r="253" spans="1:55"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row>
    <row r="254" spans="1:55"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row>
    <row r="255" spans="1:55"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row>
    <row r="256" spans="1:55"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row>
    <row r="257" spans="1:55"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row>
    <row r="258" spans="1:55"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row>
    <row r="259" spans="1:55"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row>
    <row r="260" spans="1:55"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row>
    <row r="261" spans="1:55"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row>
    <row r="262" spans="1:55"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row>
  </sheetData>
  <hyperlinks>
    <hyperlink ref="I56" r:id="rId1" xr:uid="{B8FED2D4-0A7A-4B2C-8280-D15956FB6B05}"/>
  </hyperlinks>
  <pageMargins left="0.7" right="0.7" top="0.75" bottom="0.75" header="0.3" footer="0.3"/>
  <headerFooter>
    <oddFooter>&amp;L_x000D_&amp;1#&amp;"Calibri"&amp;10&amp;KFF0000 Interne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62D5-00FA-4069-8F3C-4AA7D0F6DC4A}">
  <sheetPr>
    <tabColor theme="4"/>
  </sheetPr>
  <dimension ref="A1:BR101"/>
  <sheetViews>
    <sheetView zoomScale="65" zoomScaleNormal="55" workbookViewId="0">
      <selection activeCell="E82" sqref="E82"/>
    </sheetView>
  </sheetViews>
  <sheetFormatPr baseColWidth="10" defaultRowHeight="15" x14ac:dyDescent="0.25"/>
  <cols>
    <col min="1" max="1" width="26.5703125" customWidth="1"/>
    <col min="2" max="2" width="19" customWidth="1"/>
    <col min="3" max="3" width="30.42578125" customWidth="1"/>
    <col min="4" max="4" width="27.28515625" customWidth="1"/>
    <col min="5" max="5" width="36.140625" customWidth="1"/>
    <col min="6" max="6" width="22.85546875" customWidth="1"/>
    <col min="7" max="7" width="29.42578125" customWidth="1"/>
    <col min="8" max="8" width="27.28515625" customWidth="1"/>
    <col min="9" max="10" width="22.42578125" customWidth="1"/>
    <col min="11" max="11" width="29.42578125" customWidth="1"/>
    <col min="12" max="12" width="18.28515625" customWidth="1"/>
    <col min="13" max="13" width="18.5703125" customWidth="1"/>
    <col min="14" max="14" width="15.42578125" customWidth="1"/>
  </cols>
  <sheetData>
    <row r="1" spans="1:69"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row>
    <row r="2" spans="1:69" x14ac:dyDescent="0.25">
      <c r="A2" s="53"/>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row>
    <row r="3" spans="1:69"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row>
    <row r="4" spans="1:69" x14ac:dyDescent="0.2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row>
    <row r="5" spans="1:69"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row>
    <row r="6" spans="1:69"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row>
    <row r="7" spans="1:69"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row>
    <row r="8" spans="1:69"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row>
    <row r="9" spans="1:69" x14ac:dyDescent="0.2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row>
    <row r="10" spans="1:69"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row>
    <row r="11" spans="1:69" ht="92.25" x14ac:dyDescent="0.25">
      <c r="A11" s="53"/>
      <c r="B11" s="53"/>
      <c r="C11" s="53"/>
      <c r="D11" s="53"/>
      <c r="E11" s="111" t="s">
        <v>748</v>
      </c>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row>
    <row r="12" spans="1:69"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row>
    <row r="13" spans="1:69"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row>
    <row r="14" spans="1:69"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row>
    <row r="15" spans="1:69"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row>
    <row r="16" spans="1:69" ht="46.5" x14ac:dyDescent="0.25">
      <c r="A16" s="194" t="s">
        <v>118</v>
      </c>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row>
    <row r="17" spans="1:70" ht="75" x14ac:dyDescent="0.25">
      <c r="A17" s="164" t="s">
        <v>116</v>
      </c>
      <c r="B17" s="165" t="s">
        <v>39</v>
      </c>
      <c r="C17" s="165" t="s">
        <v>822</v>
      </c>
      <c r="D17" s="165" t="s">
        <v>38</v>
      </c>
      <c r="E17" s="165" t="s">
        <v>113</v>
      </c>
      <c r="F17" s="52" t="s">
        <v>40</v>
      </c>
      <c r="G17" s="294" t="s">
        <v>721</v>
      </c>
      <c r="H17" s="295" t="s">
        <v>486</v>
      </c>
      <c r="I17" s="294" t="s">
        <v>534</v>
      </c>
      <c r="J17" s="118" t="s">
        <v>722</v>
      </c>
      <c r="K17" s="118" t="s">
        <v>532</v>
      </c>
      <c r="L17" s="118" t="s">
        <v>840</v>
      </c>
      <c r="M17" s="118" t="s">
        <v>530</v>
      </c>
      <c r="N17" s="118" t="s">
        <v>529</v>
      </c>
      <c r="O17" s="296" t="s">
        <v>528</v>
      </c>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row>
    <row r="18" spans="1:70" x14ac:dyDescent="0.25">
      <c r="A18" s="24" t="s">
        <v>824</v>
      </c>
      <c r="B18" s="97" t="s">
        <v>22</v>
      </c>
      <c r="C18" s="97" t="s">
        <v>816</v>
      </c>
      <c r="D18" s="97" t="s">
        <v>21</v>
      </c>
      <c r="E18" s="97" t="s">
        <v>74</v>
      </c>
      <c r="F18" s="23" t="s">
        <v>7</v>
      </c>
      <c r="G18" s="23" t="s">
        <v>336</v>
      </c>
      <c r="H18" s="23" t="s">
        <v>724</v>
      </c>
      <c r="I18" s="97">
        <v>6</v>
      </c>
      <c r="J18" s="157">
        <v>388387458.00823331</v>
      </c>
      <c r="K18" s="159">
        <v>386448224.61583328</v>
      </c>
      <c r="L18" s="159">
        <v>816650.4</v>
      </c>
      <c r="M18" s="159">
        <v>387264875.01583332</v>
      </c>
      <c r="N18" s="159">
        <v>1122583</v>
      </c>
      <c r="O18" s="290">
        <v>0.73964417895651668</v>
      </c>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row>
    <row r="19" spans="1:70" ht="45" x14ac:dyDescent="0.25">
      <c r="A19" s="19" t="s">
        <v>824</v>
      </c>
      <c r="B19" s="144" t="s">
        <v>22</v>
      </c>
      <c r="C19" s="144" t="s">
        <v>816</v>
      </c>
      <c r="D19" s="144" t="s">
        <v>21</v>
      </c>
      <c r="E19" s="144" t="s">
        <v>74</v>
      </c>
      <c r="F19" s="5" t="s">
        <v>6</v>
      </c>
      <c r="G19" s="5" t="s">
        <v>316</v>
      </c>
      <c r="H19" s="5" t="s">
        <v>723</v>
      </c>
      <c r="I19" s="144">
        <v>2</v>
      </c>
      <c r="J19" s="161">
        <v>33962301.125533901</v>
      </c>
      <c r="K19" s="161">
        <v>16690415.9195769</v>
      </c>
      <c r="L19" s="161">
        <v>4342400</v>
      </c>
      <c r="M19" s="161">
        <v>21032815.919576913</v>
      </c>
      <c r="N19" s="161">
        <v>12929485.205956999</v>
      </c>
      <c r="O19" s="291">
        <v>0.25105</v>
      </c>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row>
    <row r="20" spans="1:70" ht="30" x14ac:dyDescent="0.25">
      <c r="A20" s="171" t="s">
        <v>824</v>
      </c>
      <c r="B20" s="98" t="s">
        <v>22</v>
      </c>
      <c r="C20" s="98" t="s">
        <v>816</v>
      </c>
      <c r="D20" s="98" t="s">
        <v>21</v>
      </c>
      <c r="E20" s="98" t="s">
        <v>74</v>
      </c>
      <c r="F20" s="7" t="s">
        <v>23</v>
      </c>
      <c r="G20" s="7" t="s">
        <v>725</v>
      </c>
      <c r="H20" s="7" t="s">
        <v>276</v>
      </c>
      <c r="I20" s="98">
        <v>1</v>
      </c>
      <c r="J20" s="160">
        <v>12074700</v>
      </c>
      <c r="K20" s="162">
        <v>6334675</v>
      </c>
      <c r="L20" s="162">
        <v>5398502</v>
      </c>
      <c r="M20" s="162">
        <v>11733177</v>
      </c>
      <c r="N20" s="162">
        <v>341523</v>
      </c>
      <c r="O20" s="292">
        <v>0.33</v>
      </c>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row>
    <row r="21" spans="1:70" ht="45" x14ac:dyDescent="0.25">
      <c r="A21" s="19" t="s">
        <v>824</v>
      </c>
      <c r="B21" s="144" t="s">
        <v>22</v>
      </c>
      <c r="C21" s="144" t="s">
        <v>816</v>
      </c>
      <c r="D21" s="144" t="s">
        <v>21</v>
      </c>
      <c r="E21" s="144" t="s">
        <v>74</v>
      </c>
      <c r="F21" s="5" t="s">
        <v>5</v>
      </c>
      <c r="G21" s="5" t="s">
        <v>425</v>
      </c>
      <c r="H21" s="5" t="s">
        <v>437</v>
      </c>
      <c r="I21" s="144">
        <v>2</v>
      </c>
      <c r="J21" s="161">
        <v>44557188</v>
      </c>
      <c r="K21" s="161">
        <v>43757739</v>
      </c>
      <c r="L21" s="161">
        <v>45276</v>
      </c>
      <c r="M21" s="161">
        <v>43803015</v>
      </c>
      <c r="N21" s="161">
        <v>754173</v>
      </c>
      <c r="O21" s="291">
        <v>0.4945</v>
      </c>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row>
    <row r="22" spans="1:70" ht="30" x14ac:dyDescent="0.25">
      <c r="A22" s="171" t="s">
        <v>824</v>
      </c>
      <c r="B22" s="98" t="s">
        <v>22</v>
      </c>
      <c r="C22" s="98" t="s">
        <v>816</v>
      </c>
      <c r="D22" s="98" t="s">
        <v>21</v>
      </c>
      <c r="E22" s="98" t="s">
        <v>45</v>
      </c>
      <c r="F22" s="7" t="s">
        <v>4</v>
      </c>
      <c r="G22" s="7" t="s">
        <v>4</v>
      </c>
      <c r="H22" s="7" t="s">
        <v>196</v>
      </c>
      <c r="I22" s="98">
        <v>3</v>
      </c>
      <c r="J22" s="160">
        <v>41267181.899999999</v>
      </c>
      <c r="K22" s="162">
        <v>41125206.899999999</v>
      </c>
      <c r="L22" s="162">
        <v>0</v>
      </c>
      <c r="M22" s="162">
        <v>41125206.899999999</v>
      </c>
      <c r="N22" s="162">
        <v>141975</v>
      </c>
      <c r="O22" s="292">
        <v>0.28316666666666662</v>
      </c>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row>
    <row r="23" spans="1:70" ht="30" x14ac:dyDescent="0.25">
      <c r="A23" s="77" t="s">
        <v>824</v>
      </c>
      <c r="B23" s="144" t="s">
        <v>22</v>
      </c>
      <c r="C23" s="144" t="s">
        <v>816</v>
      </c>
      <c r="D23" s="144" t="s">
        <v>21</v>
      </c>
      <c r="E23" s="144" t="s">
        <v>45</v>
      </c>
      <c r="F23" s="5" t="s">
        <v>3</v>
      </c>
      <c r="G23" s="5" t="s">
        <v>726</v>
      </c>
      <c r="H23" s="5" t="s">
        <v>727</v>
      </c>
      <c r="I23" s="144">
        <v>3</v>
      </c>
      <c r="J23" s="161">
        <v>16201850</v>
      </c>
      <c r="K23" s="161">
        <v>14726950</v>
      </c>
      <c r="L23" s="161">
        <v>343000</v>
      </c>
      <c r="M23" s="161">
        <v>15069950</v>
      </c>
      <c r="N23" s="161">
        <v>1131900</v>
      </c>
      <c r="O23" s="291">
        <v>0.44333333333333336</v>
      </c>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row>
    <row r="24" spans="1:70" x14ac:dyDescent="0.25">
      <c r="A24" s="171" t="s">
        <v>825</v>
      </c>
      <c r="B24" s="98" t="s">
        <v>20</v>
      </c>
      <c r="C24" s="98" t="s">
        <v>817</v>
      </c>
      <c r="D24" s="98" t="s">
        <v>19</v>
      </c>
      <c r="E24" s="98" t="s">
        <v>74</v>
      </c>
      <c r="F24" s="7" t="s">
        <v>7</v>
      </c>
      <c r="G24" s="7" t="s">
        <v>336</v>
      </c>
      <c r="H24" s="7" t="s">
        <v>724</v>
      </c>
      <c r="I24" s="98">
        <v>5</v>
      </c>
      <c r="J24" s="160">
        <v>288674108.42900002</v>
      </c>
      <c r="K24" s="162">
        <v>262398690.6706</v>
      </c>
      <c r="L24" s="162">
        <v>4858462.3997333329</v>
      </c>
      <c r="M24" s="162">
        <v>267257153.07033336</v>
      </c>
      <c r="N24" s="162">
        <v>21416955.358666662</v>
      </c>
      <c r="O24" s="292">
        <v>0.79197789131498697</v>
      </c>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row>
    <row r="25" spans="1:70" ht="45" x14ac:dyDescent="0.25">
      <c r="A25" s="77" t="s">
        <v>825</v>
      </c>
      <c r="B25" s="144" t="s">
        <v>20</v>
      </c>
      <c r="C25" s="144" t="s">
        <v>817</v>
      </c>
      <c r="D25" s="144" t="s">
        <v>19</v>
      </c>
      <c r="E25" s="144" t="s">
        <v>74</v>
      </c>
      <c r="F25" s="5" t="s">
        <v>6</v>
      </c>
      <c r="G25" s="5" t="s">
        <v>316</v>
      </c>
      <c r="H25" s="5" t="s">
        <v>723</v>
      </c>
      <c r="I25" s="144">
        <v>4</v>
      </c>
      <c r="J25" s="161">
        <v>9616369.2600000016</v>
      </c>
      <c r="K25" s="161">
        <v>9425568.620000001</v>
      </c>
      <c r="L25" s="161">
        <v>12512.64</v>
      </c>
      <c r="M25" s="161">
        <v>9438081.2600000016</v>
      </c>
      <c r="N25" s="161">
        <v>178288</v>
      </c>
      <c r="O25" s="291">
        <v>0.20250000000000001</v>
      </c>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row>
    <row r="26" spans="1:70" ht="45" x14ac:dyDescent="0.25">
      <c r="A26" s="171" t="s">
        <v>825</v>
      </c>
      <c r="B26" s="98" t="s">
        <v>20</v>
      </c>
      <c r="C26" s="98" t="s">
        <v>817</v>
      </c>
      <c r="D26" s="98" t="s">
        <v>19</v>
      </c>
      <c r="E26" s="98" t="s">
        <v>74</v>
      </c>
      <c r="F26" s="7" t="s">
        <v>5</v>
      </c>
      <c r="G26" s="7" t="s">
        <v>425</v>
      </c>
      <c r="H26" s="7" t="s">
        <v>729</v>
      </c>
      <c r="I26" s="98">
        <v>7</v>
      </c>
      <c r="J26" s="160">
        <v>20518276.219999999</v>
      </c>
      <c r="K26" s="162">
        <v>15429416.23</v>
      </c>
      <c r="L26" s="162">
        <v>752210</v>
      </c>
      <c r="M26" s="162">
        <v>16181626.23</v>
      </c>
      <c r="N26" s="162">
        <v>4336649.99</v>
      </c>
      <c r="O26" s="292">
        <v>0.42188435374149658</v>
      </c>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row>
    <row r="27" spans="1:70" ht="30" x14ac:dyDescent="0.25">
      <c r="A27" s="77" t="s">
        <v>825</v>
      </c>
      <c r="B27" s="144" t="s">
        <v>20</v>
      </c>
      <c r="C27" s="144" t="s">
        <v>817</v>
      </c>
      <c r="D27" s="144" t="s">
        <v>19</v>
      </c>
      <c r="E27" s="144" t="s">
        <v>45</v>
      </c>
      <c r="F27" s="5" t="s">
        <v>4</v>
      </c>
      <c r="G27" s="5" t="s">
        <v>4</v>
      </c>
      <c r="H27" s="5" t="s">
        <v>196</v>
      </c>
      <c r="I27" s="144">
        <v>7</v>
      </c>
      <c r="J27" s="161">
        <v>201805089</v>
      </c>
      <c r="K27" s="161">
        <v>183819318</v>
      </c>
      <c r="L27" s="161">
        <v>11657131</v>
      </c>
      <c r="M27" s="161">
        <v>195476449</v>
      </c>
      <c r="N27" s="161">
        <v>6328640</v>
      </c>
      <c r="O27" s="291">
        <v>0.26</v>
      </c>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row>
    <row r="28" spans="1:70" ht="30" x14ac:dyDescent="0.25">
      <c r="A28" s="171" t="s">
        <v>825</v>
      </c>
      <c r="B28" s="98" t="s">
        <v>20</v>
      </c>
      <c r="C28" s="98" t="s">
        <v>817</v>
      </c>
      <c r="D28" s="98" t="s">
        <v>19</v>
      </c>
      <c r="E28" s="98" t="s">
        <v>45</v>
      </c>
      <c r="F28" s="7" t="s">
        <v>3</v>
      </c>
      <c r="G28" s="7" t="s">
        <v>726</v>
      </c>
      <c r="H28" s="7" t="s">
        <v>730</v>
      </c>
      <c r="I28" s="98">
        <v>3</v>
      </c>
      <c r="J28" s="160">
        <v>19331671</v>
      </c>
      <c r="K28" s="162">
        <v>18931671.23</v>
      </c>
      <c r="L28" s="162">
        <v>0</v>
      </c>
      <c r="M28" s="162">
        <v>18931671.23</v>
      </c>
      <c r="N28" s="162">
        <v>399999.77000000142</v>
      </c>
      <c r="O28" s="292">
        <v>0.40389999999999998</v>
      </c>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row>
    <row r="29" spans="1:70" ht="30" x14ac:dyDescent="0.25">
      <c r="A29" s="77" t="s">
        <v>825</v>
      </c>
      <c r="B29" s="144" t="s">
        <v>20</v>
      </c>
      <c r="C29" s="144" t="s">
        <v>817</v>
      </c>
      <c r="D29" s="144" t="s">
        <v>19</v>
      </c>
      <c r="E29" s="144" t="s">
        <v>45</v>
      </c>
      <c r="F29" s="5" t="s">
        <v>12</v>
      </c>
      <c r="G29" s="5" t="s">
        <v>526</v>
      </c>
      <c r="H29" s="5" t="s">
        <v>731</v>
      </c>
      <c r="I29" s="144">
        <v>2</v>
      </c>
      <c r="J29" s="161">
        <v>2092868.48</v>
      </c>
      <c r="K29" s="161">
        <v>2092868.48</v>
      </c>
      <c r="L29" s="161">
        <v>0</v>
      </c>
      <c r="M29" s="161">
        <v>2092868.48</v>
      </c>
      <c r="N29" s="161">
        <v>0</v>
      </c>
      <c r="O29" s="291">
        <v>6.2717370705059103E-2</v>
      </c>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row>
    <row r="30" spans="1:70" x14ac:dyDescent="0.25">
      <c r="A30" s="171" t="s">
        <v>826</v>
      </c>
      <c r="B30" s="98" t="s">
        <v>16</v>
      </c>
      <c r="C30" s="98" t="s">
        <v>818</v>
      </c>
      <c r="D30" s="98" t="s">
        <v>15</v>
      </c>
      <c r="E30" s="98" t="s">
        <v>74</v>
      </c>
      <c r="F30" s="7" t="s">
        <v>7</v>
      </c>
      <c r="G30" s="7" t="s">
        <v>336</v>
      </c>
      <c r="H30" s="7" t="s">
        <v>346</v>
      </c>
      <c r="I30" s="98">
        <v>3</v>
      </c>
      <c r="J30" s="160">
        <v>147341211.19999999</v>
      </c>
      <c r="K30" s="162">
        <v>131726299.77</v>
      </c>
      <c r="L30" s="162">
        <v>7657697.9399999995</v>
      </c>
      <c r="M30" s="162">
        <v>139383997.70999998</v>
      </c>
      <c r="N30" s="162">
        <v>7957213.4900000039</v>
      </c>
      <c r="O30" s="292">
        <v>0.98679643116711391</v>
      </c>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row>
    <row r="31" spans="1:70" ht="45" x14ac:dyDescent="0.25">
      <c r="A31" s="77" t="s">
        <v>826</v>
      </c>
      <c r="B31" s="144" t="s">
        <v>16</v>
      </c>
      <c r="C31" s="144" t="s">
        <v>818</v>
      </c>
      <c r="D31" s="144" t="s">
        <v>15</v>
      </c>
      <c r="E31" s="144" t="s">
        <v>50</v>
      </c>
      <c r="F31" s="5" t="s">
        <v>6</v>
      </c>
      <c r="G31" s="5" t="s">
        <v>280</v>
      </c>
      <c r="H31" s="5" t="s">
        <v>723</v>
      </c>
      <c r="I31" s="144">
        <v>5</v>
      </c>
      <c r="J31" s="161">
        <v>91136573.780000001</v>
      </c>
      <c r="K31" s="161">
        <v>47131807.579999998</v>
      </c>
      <c r="L31" s="161">
        <v>36212014.200000003</v>
      </c>
      <c r="M31" s="161">
        <v>83343821.780000001</v>
      </c>
      <c r="N31" s="161">
        <v>7792752.0000000009</v>
      </c>
      <c r="O31" s="291">
        <v>0.57899999999999996</v>
      </c>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row>
    <row r="32" spans="1:70" ht="45" x14ac:dyDescent="0.25">
      <c r="A32" s="171" t="s">
        <v>826</v>
      </c>
      <c r="B32" s="98" t="s">
        <v>16</v>
      </c>
      <c r="C32" s="98" t="s">
        <v>818</v>
      </c>
      <c r="D32" s="98" t="s">
        <v>15</v>
      </c>
      <c r="E32" s="98" t="s">
        <v>50</v>
      </c>
      <c r="F32" s="7" t="s">
        <v>5</v>
      </c>
      <c r="G32" s="7" t="s">
        <v>425</v>
      </c>
      <c r="H32" s="7" t="s">
        <v>732</v>
      </c>
      <c r="I32" s="98">
        <v>3</v>
      </c>
      <c r="J32" s="160">
        <v>136868377.07999998</v>
      </c>
      <c r="K32" s="162">
        <v>35089367.230000004</v>
      </c>
      <c r="L32" s="162">
        <v>6565500.2599999998</v>
      </c>
      <c r="M32" s="162">
        <v>41654867.490000002</v>
      </c>
      <c r="N32" s="162">
        <v>95213509.589999989</v>
      </c>
      <c r="O32" s="292">
        <v>0.46333333333333337</v>
      </c>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row>
    <row r="33" spans="1:70" x14ac:dyDescent="0.25">
      <c r="A33" s="77" t="s">
        <v>826</v>
      </c>
      <c r="B33" s="144" t="s">
        <v>16</v>
      </c>
      <c r="C33" s="144" t="s">
        <v>818</v>
      </c>
      <c r="D33" s="144" t="s">
        <v>15</v>
      </c>
      <c r="E33" s="144" t="s">
        <v>50</v>
      </c>
      <c r="F33" s="5" t="s">
        <v>14</v>
      </c>
      <c r="G33" s="5" t="s">
        <v>271</v>
      </c>
      <c r="H33" s="5" t="s">
        <v>270</v>
      </c>
      <c r="I33" s="144">
        <v>1</v>
      </c>
      <c r="J33" s="161">
        <v>66129043.329999998</v>
      </c>
      <c r="K33" s="161">
        <v>48860956.670000002</v>
      </c>
      <c r="L33" s="161">
        <v>13127250</v>
      </c>
      <c r="M33" s="161">
        <v>61988206.670000002</v>
      </c>
      <c r="N33" s="161">
        <v>4140836.6599999983</v>
      </c>
      <c r="O33" s="291">
        <v>0.25</v>
      </c>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row>
    <row r="34" spans="1:70" ht="45" x14ac:dyDescent="0.25">
      <c r="A34" s="171" t="s">
        <v>826</v>
      </c>
      <c r="B34" s="98" t="s">
        <v>16</v>
      </c>
      <c r="C34" s="98" t="s">
        <v>818</v>
      </c>
      <c r="D34" s="98" t="s">
        <v>15</v>
      </c>
      <c r="E34" s="98" t="s">
        <v>50</v>
      </c>
      <c r="F34" s="7" t="s">
        <v>13</v>
      </c>
      <c r="G34" s="7" t="s">
        <v>525</v>
      </c>
      <c r="H34" s="7" t="s">
        <v>733</v>
      </c>
      <c r="I34" s="98">
        <v>3</v>
      </c>
      <c r="J34" s="160">
        <v>1772498.79</v>
      </c>
      <c r="K34" s="162">
        <v>1772498.79</v>
      </c>
      <c r="L34" s="162">
        <v>0</v>
      </c>
      <c r="M34" s="162">
        <v>1772498.79</v>
      </c>
      <c r="N34" s="162">
        <v>0</v>
      </c>
      <c r="O34" s="292">
        <v>0.33</v>
      </c>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row>
    <row r="35" spans="1:70" ht="30" x14ac:dyDescent="0.25">
      <c r="A35" s="77" t="s">
        <v>826</v>
      </c>
      <c r="B35" s="144" t="s">
        <v>16</v>
      </c>
      <c r="C35" s="144" t="s">
        <v>818</v>
      </c>
      <c r="D35" s="144" t="s">
        <v>15</v>
      </c>
      <c r="E35" s="144" t="s">
        <v>45</v>
      </c>
      <c r="F35" s="5" t="s">
        <v>4</v>
      </c>
      <c r="G35" s="5" t="s">
        <v>4</v>
      </c>
      <c r="H35" s="5" t="s">
        <v>196</v>
      </c>
      <c r="I35" s="144">
        <v>6</v>
      </c>
      <c r="J35" s="161">
        <v>120646492.43466298</v>
      </c>
      <c r="K35" s="161">
        <v>113473742.99962173</v>
      </c>
      <c r="L35" s="161">
        <v>0</v>
      </c>
      <c r="M35" s="161">
        <v>113473742.99962173</v>
      </c>
      <c r="N35" s="161">
        <v>7172749.4350412516</v>
      </c>
      <c r="O35" s="291">
        <v>0.33</v>
      </c>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row>
    <row r="36" spans="1:70" ht="30" x14ac:dyDescent="0.25">
      <c r="A36" s="171" t="s">
        <v>826</v>
      </c>
      <c r="B36" s="98" t="s">
        <v>16</v>
      </c>
      <c r="C36" s="98" t="s">
        <v>818</v>
      </c>
      <c r="D36" s="98" t="s">
        <v>15</v>
      </c>
      <c r="E36" s="98" t="s">
        <v>45</v>
      </c>
      <c r="F36" s="7" t="s">
        <v>3</v>
      </c>
      <c r="G36" s="7" t="s">
        <v>726</v>
      </c>
      <c r="H36" s="7" t="s">
        <v>734</v>
      </c>
      <c r="I36" s="98">
        <v>3</v>
      </c>
      <c r="J36" s="160">
        <v>17443512</v>
      </c>
      <c r="K36" s="162">
        <v>9016000</v>
      </c>
      <c r="L36" s="162">
        <v>3694400</v>
      </c>
      <c r="M36" s="162">
        <v>12710400</v>
      </c>
      <c r="N36" s="162">
        <v>4733112</v>
      </c>
      <c r="O36" s="292">
        <v>0.49</v>
      </c>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row>
    <row r="37" spans="1:70" ht="30" x14ac:dyDescent="0.25">
      <c r="A37" s="77" t="s">
        <v>826</v>
      </c>
      <c r="B37" s="144" t="s">
        <v>16</v>
      </c>
      <c r="C37" s="144" t="s">
        <v>818</v>
      </c>
      <c r="D37" s="144" t="s">
        <v>15</v>
      </c>
      <c r="E37" s="144" t="s">
        <v>45</v>
      </c>
      <c r="F37" s="5" t="s">
        <v>17</v>
      </c>
      <c r="G37" s="5" t="s">
        <v>735</v>
      </c>
      <c r="H37" s="5" t="s">
        <v>527</v>
      </c>
      <c r="I37" s="144">
        <v>2</v>
      </c>
      <c r="J37" s="161">
        <v>1900327.2999999998</v>
      </c>
      <c r="K37" s="161">
        <v>1900318.2999999998</v>
      </c>
      <c r="L37" s="161">
        <v>0</v>
      </c>
      <c r="M37" s="161">
        <v>1900318.2999999998</v>
      </c>
      <c r="N37" s="161">
        <v>9</v>
      </c>
      <c r="O37" s="291">
        <v>0.10349999999999999</v>
      </c>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row>
    <row r="38" spans="1:70" ht="30" x14ac:dyDescent="0.25">
      <c r="A38" s="171" t="s">
        <v>826</v>
      </c>
      <c r="B38" s="98" t="s">
        <v>16</v>
      </c>
      <c r="C38" s="98" t="s">
        <v>818</v>
      </c>
      <c r="D38" s="98" t="s">
        <v>15</v>
      </c>
      <c r="E38" s="98" t="s">
        <v>45</v>
      </c>
      <c r="F38" s="7" t="s">
        <v>12</v>
      </c>
      <c r="G38" s="7" t="s">
        <v>736</v>
      </c>
      <c r="H38" s="7" t="s">
        <v>2</v>
      </c>
      <c r="I38" s="98">
        <v>1</v>
      </c>
      <c r="J38" s="160">
        <v>7400000.2000000002</v>
      </c>
      <c r="K38" s="162">
        <v>5000000</v>
      </c>
      <c r="L38" s="162">
        <v>0</v>
      </c>
      <c r="M38" s="162">
        <v>5000000</v>
      </c>
      <c r="N38" s="162">
        <v>2400000.2000000002</v>
      </c>
      <c r="O38" s="292">
        <v>0.1764</v>
      </c>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row>
    <row r="39" spans="1:70" ht="60" x14ac:dyDescent="0.25">
      <c r="A39" s="77" t="s">
        <v>827</v>
      </c>
      <c r="B39" s="144" t="s">
        <v>11</v>
      </c>
      <c r="C39" s="144" t="s">
        <v>819</v>
      </c>
      <c r="D39" s="144" t="s">
        <v>10</v>
      </c>
      <c r="E39" s="144" t="s">
        <v>50</v>
      </c>
      <c r="F39" s="5" t="s">
        <v>7</v>
      </c>
      <c r="G39" s="5" t="s">
        <v>336</v>
      </c>
      <c r="H39" s="5" t="s">
        <v>738</v>
      </c>
      <c r="I39" s="144">
        <v>4</v>
      </c>
      <c r="J39" s="161">
        <v>128165200</v>
      </c>
      <c r="K39" s="161">
        <v>65715567.43</v>
      </c>
      <c r="L39" s="161">
        <v>34065034.130000003</v>
      </c>
      <c r="M39" s="161">
        <v>99780601.560000002</v>
      </c>
      <c r="N39" s="161">
        <v>28384598.439999998</v>
      </c>
      <c r="O39" s="291">
        <v>0.4485813309697172</v>
      </c>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row>
    <row r="40" spans="1:70" ht="45" x14ac:dyDescent="0.25">
      <c r="A40" s="171" t="s">
        <v>827</v>
      </c>
      <c r="B40" s="98" t="s">
        <v>11</v>
      </c>
      <c r="C40" s="98" t="s">
        <v>819</v>
      </c>
      <c r="D40" s="98" t="s">
        <v>10</v>
      </c>
      <c r="E40" s="98" t="s">
        <v>50</v>
      </c>
      <c r="F40" s="7" t="s">
        <v>6</v>
      </c>
      <c r="G40" s="7" t="s">
        <v>280</v>
      </c>
      <c r="H40" s="7" t="s">
        <v>723</v>
      </c>
      <c r="I40" s="98">
        <v>2</v>
      </c>
      <c r="J40" s="160">
        <v>170000000</v>
      </c>
      <c r="K40" s="162">
        <v>30571636.199999999</v>
      </c>
      <c r="L40" s="162">
        <v>9595510.4900000002</v>
      </c>
      <c r="M40" s="162">
        <v>40167146.689999998</v>
      </c>
      <c r="N40" s="158">
        <v>129832853.31</v>
      </c>
      <c r="O40" s="292">
        <v>1</v>
      </c>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row>
    <row r="41" spans="1:70" ht="45" x14ac:dyDescent="0.25">
      <c r="A41" s="77" t="s">
        <v>827</v>
      </c>
      <c r="B41" s="144" t="s">
        <v>11</v>
      </c>
      <c r="C41" s="144" t="s">
        <v>819</v>
      </c>
      <c r="D41" s="144" t="s">
        <v>10</v>
      </c>
      <c r="E41" s="144" t="s">
        <v>50</v>
      </c>
      <c r="F41" s="5" t="s">
        <v>5</v>
      </c>
      <c r="G41" s="5" t="s">
        <v>425</v>
      </c>
      <c r="H41" s="5" t="s">
        <v>737</v>
      </c>
      <c r="I41" s="144">
        <v>2</v>
      </c>
      <c r="J41" s="161">
        <v>24487500</v>
      </c>
      <c r="K41" s="161">
        <v>9186052.5800000001</v>
      </c>
      <c r="L41" s="161">
        <v>2410606</v>
      </c>
      <c r="M41" s="161">
        <v>11596658.58</v>
      </c>
      <c r="N41" s="161">
        <v>12890841.42</v>
      </c>
      <c r="O41" s="291">
        <v>0.44</v>
      </c>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row>
    <row r="42" spans="1:70" ht="30" x14ac:dyDescent="0.25">
      <c r="A42" s="171" t="s">
        <v>827</v>
      </c>
      <c r="B42" s="98" t="s">
        <v>11</v>
      </c>
      <c r="C42" s="98" t="s">
        <v>819</v>
      </c>
      <c r="D42" s="98" t="s">
        <v>10</v>
      </c>
      <c r="E42" s="98" t="s">
        <v>50</v>
      </c>
      <c r="F42" s="7" t="s">
        <v>14</v>
      </c>
      <c r="G42" s="7" t="s">
        <v>271</v>
      </c>
      <c r="H42" s="7" t="s">
        <v>739</v>
      </c>
      <c r="I42" s="98">
        <v>1</v>
      </c>
      <c r="J42" s="160">
        <v>50000000</v>
      </c>
      <c r="K42" s="162">
        <v>2000000</v>
      </c>
      <c r="L42" s="162">
        <v>4000000</v>
      </c>
      <c r="M42" s="162">
        <v>6000000</v>
      </c>
      <c r="N42" s="162">
        <v>44000000</v>
      </c>
      <c r="O42" s="292">
        <v>0.25</v>
      </c>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row>
    <row r="43" spans="1:70" ht="30" x14ac:dyDescent="0.25">
      <c r="A43" s="77" t="s">
        <v>827</v>
      </c>
      <c r="B43" s="144" t="s">
        <v>11</v>
      </c>
      <c r="C43" s="144" t="s">
        <v>819</v>
      </c>
      <c r="D43" s="144" t="s">
        <v>10</v>
      </c>
      <c r="E43" s="144" t="s">
        <v>50</v>
      </c>
      <c r="F43" s="5" t="s">
        <v>13</v>
      </c>
      <c r="G43" s="5" t="s">
        <v>525</v>
      </c>
      <c r="H43" s="5" t="s">
        <v>740</v>
      </c>
      <c r="I43" s="144">
        <v>1</v>
      </c>
      <c r="J43" s="161">
        <v>6500000</v>
      </c>
      <c r="K43" s="161">
        <v>2973227.16</v>
      </c>
      <c r="L43" s="161">
        <v>414580</v>
      </c>
      <c r="M43" s="161">
        <v>3387807.16</v>
      </c>
      <c r="N43" s="161">
        <v>3112192.84</v>
      </c>
      <c r="O43" s="291">
        <v>0.11</v>
      </c>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row>
    <row r="44" spans="1:70" ht="30" x14ac:dyDescent="0.25">
      <c r="A44" s="171" t="s">
        <v>827</v>
      </c>
      <c r="B44" s="98" t="s">
        <v>11</v>
      </c>
      <c r="C44" s="98" t="s">
        <v>819</v>
      </c>
      <c r="D44" s="98" t="s">
        <v>10</v>
      </c>
      <c r="E44" s="98" t="s">
        <v>45</v>
      </c>
      <c r="F44" s="7" t="s">
        <v>4</v>
      </c>
      <c r="G44" s="7" t="s">
        <v>4</v>
      </c>
      <c r="H44" s="7" t="s">
        <v>196</v>
      </c>
      <c r="I44" s="98">
        <v>3</v>
      </c>
      <c r="J44" s="160">
        <v>131430536.45116918</v>
      </c>
      <c r="K44" s="162">
        <v>123616647.40182257</v>
      </c>
      <c r="L44" s="162">
        <v>0</v>
      </c>
      <c r="M44" s="162">
        <v>123616647.40182257</v>
      </c>
      <c r="N44" s="162">
        <v>7813889.0493466174</v>
      </c>
      <c r="O44" s="292">
        <v>0.17</v>
      </c>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row>
    <row r="45" spans="1:70" ht="30" x14ac:dyDescent="0.25">
      <c r="A45" s="77" t="s">
        <v>827</v>
      </c>
      <c r="B45" s="144" t="s">
        <v>11</v>
      </c>
      <c r="C45" s="144" t="s">
        <v>819</v>
      </c>
      <c r="D45" s="144" t="s">
        <v>10</v>
      </c>
      <c r="E45" s="144" t="s">
        <v>45</v>
      </c>
      <c r="F45" s="5" t="s">
        <v>3</v>
      </c>
      <c r="G45" s="5" t="s">
        <v>726</v>
      </c>
      <c r="H45" s="5" t="s">
        <v>734</v>
      </c>
      <c r="I45" s="144">
        <v>1</v>
      </c>
      <c r="J45" s="161">
        <v>9308837.6500000004</v>
      </c>
      <c r="K45" s="161">
        <v>2555321.62</v>
      </c>
      <c r="L45" s="161">
        <v>4462969</v>
      </c>
      <c r="M45" s="161">
        <v>7018290.6200000001</v>
      </c>
      <c r="N45" s="161">
        <v>2290547.0300000003</v>
      </c>
      <c r="O45" s="291">
        <v>0.49</v>
      </c>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row>
    <row r="46" spans="1:70" ht="30" x14ac:dyDescent="0.25">
      <c r="A46" s="171" t="s">
        <v>827</v>
      </c>
      <c r="B46" s="98" t="s">
        <v>11</v>
      </c>
      <c r="C46" s="98" t="s">
        <v>819</v>
      </c>
      <c r="D46" s="98" t="s">
        <v>10</v>
      </c>
      <c r="E46" s="98" t="s">
        <v>45</v>
      </c>
      <c r="F46" s="7" t="s">
        <v>12</v>
      </c>
      <c r="G46" s="7" t="s">
        <v>526</v>
      </c>
      <c r="H46" s="7" t="s">
        <v>177</v>
      </c>
      <c r="I46" s="98">
        <v>1</v>
      </c>
      <c r="J46" s="160">
        <v>21283391</v>
      </c>
      <c r="K46" s="162">
        <v>15401642.643199999</v>
      </c>
      <c r="L46" s="162">
        <v>866250</v>
      </c>
      <c r="M46" s="162">
        <v>16267892.643199999</v>
      </c>
      <c r="N46" s="162">
        <v>5015498.3568000011</v>
      </c>
      <c r="O46" s="292">
        <v>0.15</v>
      </c>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row>
    <row r="47" spans="1:70" x14ac:dyDescent="0.25">
      <c r="A47" s="77" t="s">
        <v>828</v>
      </c>
      <c r="B47" s="144" t="s">
        <v>9</v>
      </c>
      <c r="C47" s="144" t="s">
        <v>820</v>
      </c>
      <c r="D47" s="144" t="s">
        <v>8</v>
      </c>
      <c r="E47" s="144" t="s">
        <v>50</v>
      </c>
      <c r="F47" s="5" t="s">
        <v>7</v>
      </c>
      <c r="G47" s="5" t="s">
        <v>336</v>
      </c>
      <c r="H47" s="5" t="s">
        <v>346</v>
      </c>
      <c r="I47" s="144">
        <v>3</v>
      </c>
      <c r="J47" s="161">
        <v>130061958.34999999</v>
      </c>
      <c r="K47" s="161">
        <v>90538023.895999998</v>
      </c>
      <c r="L47" s="161">
        <v>33235113.550000001</v>
      </c>
      <c r="M47" s="161">
        <v>123773137.44599998</v>
      </c>
      <c r="N47" s="161">
        <v>6288820.9039999992</v>
      </c>
      <c r="O47" s="291">
        <v>0.46032371688344947</v>
      </c>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row>
    <row r="48" spans="1:70" ht="30" x14ac:dyDescent="0.25">
      <c r="A48" s="171" t="s">
        <v>828</v>
      </c>
      <c r="B48" s="98" t="s">
        <v>9</v>
      </c>
      <c r="C48" s="98" t="s">
        <v>820</v>
      </c>
      <c r="D48" s="98" t="s">
        <v>8</v>
      </c>
      <c r="E48" s="98" t="s">
        <v>45</v>
      </c>
      <c r="F48" s="7" t="s">
        <v>4</v>
      </c>
      <c r="G48" s="7" t="s">
        <v>4</v>
      </c>
      <c r="H48" s="7" t="s">
        <v>196</v>
      </c>
      <c r="I48" s="98">
        <v>1</v>
      </c>
      <c r="J48" s="160">
        <v>25072902</v>
      </c>
      <c r="K48" s="162">
        <v>23582253</v>
      </c>
      <c r="L48" s="162">
        <v>0</v>
      </c>
      <c r="M48" s="162">
        <v>23582253</v>
      </c>
      <c r="N48" s="162">
        <v>1490520</v>
      </c>
      <c r="O48" s="292">
        <v>0.17</v>
      </c>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row>
    <row r="49" spans="1:70" ht="30" x14ac:dyDescent="0.25">
      <c r="A49" s="77" t="s">
        <v>828</v>
      </c>
      <c r="B49" s="144" t="s">
        <v>9</v>
      </c>
      <c r="C49" s="144" t="s">
        <v>820</v>
      </c>
      <c r="D49" s="144" t="s">
        <v>8</v>
      </c>
      <c r="E49" s="144" t="s">
        <v>45</v>
      </c>
      <c r="F49" s="5" t="s">
        <v>3</v>
      </c>
      <c r="G49" s="5" t="s">
        <v>726</v>
      </c>
      <c r="H49" s="5" t="s">
        <v>734</v>
      </c>
      <c r="I49" s="144">
        <v>1</v>
      </c>
      <c r="J49" s="161">
        <v>11029900</v>
      </c>
      <c r="K49" s="161">
        <v>7403900</v>
      </c>
      <c r="L49" s="161">
        <v>940800</v>
      </c>
      <c r="M49" s="161">
        <v>8344700</v>
      </c>
      <c r="N49" s="161">
        <v>2685200</v>
      </c>
      <c r="O49" s="291">
        <v>0.49</v>
      </c>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row>
    <row r="50" spans="1:70" ht="30" x14ac:dyDescent="0.25">
      <c r="A50" s="171" t="s">
        <v>828</v>
      </c>
      <c r="B50" s="98" t="s">
        <v>9</v>
      </c>
      <c r="C50" s="98" t="s">
        <v>820</v>
      </c>
      <c r="D50" s="98" t="s">
        <v>8</v>
      </c>
      <c r="E50" s="98" t="s">
        <v>45</v>
      </c>
      <c r="F50" s="7" t="s">
        <v>2</v>
      </c>
      <c r="G50" s="7" t="s">
        <v>741</v>
      </c>
      <c r="H50" s="7" t="s">
        <v>742</v>
      </c>
      <c r="I50" s="98">
        <v>1</v>
      </c>
      <c r="J50" s="160">
        <v>215797800.78</v>
      </c>
      <c r="K50" s="162">
        <v>189731466.03</v>
      </c>
      <c r="L50" s="162">
        <v>2895354.3499999344</v>
      </c>
      <c r="M50" s="162">
        <v>192626820.37999994</v>
      </c>
      <c r="N50" s="162">
        <v>0</v>
      </c>
      <c r="O50" s="292">
        <v>1</v>
      </c>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row>
    <row r="51" spans="1:70" ht="30" x14ac:dyDescent="0.25">
      <c r="A51" s="77" t="s">
        <v>828</v>
      </c>
      <c r="B51" s="144" t="s">
        <v>9</v>
      </c>
      <c r="C51" s="144" t="s">
        <v>820</v>
      </c>
      <c r="D51" s="144" t="s">
        <v>8</v>
      </c>
      <c r="E51" s="144" t="s">
        <v>45</v>
      </c>
      <c r="F51" s="5" t="s">
        <v>2</v>
      </c>
      <c r="G51" s="5" t="s">
        <v>165</v>
      </c>
      <c r="H51" s="5" t="s">
        <v>165</v>
      </c>
      <c r="I51" s="144">
        <v>1</v>
      </c>
      <c r="J51" s="161">
        <v>190324287</v>
      </c>
      <c r="K51" s="161">
        <v>175605128.18000001</v>
      </c>
      <c r="L51" s="161">
        <v>6504908.5199999213</v>
      </c>
      <c r="M51" s="161">
        <v>182110036.69999993</v>
      </c>
      <c r="N51" s="161">
        <v>0</v>
      </c>
      <c r="O51" s="291">
        <v>1</v>
      </c>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row>
    <row r="52" spans="1:70" x14ac:dyDescent="0.25">
      <c r="A52" s="171" t="s">
        <v>830</v>
      </c>
      <c r="B52" s="98" t="s">
        <v>1</v>
      </c>
      <c r="C52" s="98" t="s">
        <v>821</v>
      </c>
      <c r="D52" s="98" t="s">
        <v>0</v>
      </c>
      <c r="E52" s="98" t="s">
        <v>50</v>
      </c>
      <c r="F52" s="7" t="s">
        <v>7</v>
      </c>
      <c r="G52" s="7" t="s">
        <v>336</v>
      </c>
      <c r="H52" s="7" t="s">
        <v>744</v>
      </c>
      <c r="I52" s="98">
        <v>6</v>
      </c>
      <c r="J52" s="160">
        <v>410876570</v>
      </c>
      <c r="K52" s="162">
        <v>239858616.07499999</v>
      </c>
      <c r="L52" s="162">
        <v>39625315.26958333</v>
      </c>
      <c r="M52" s="162">
        <v>265091185.73458332</v>
      </c>
      <c r="N52" s="162">
        <v>145785384.26541668</v>
      </c>
      <c r="O52" s="292">
        <v>0.48079435510279889</v>
      </c>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row>
    <row r="53" spans="1:70" ht="60" x14ac:dyDescent="0.25">
      <c r="A53" s="77" t="s">
        <v>830</v>
      </c>
      <c r="B53" s="144" t="s">
        <v>1</v>
      </c>
      <c r="C53" s="144" t="s">
        <v>821</v>
      </c>
      <c r="D53" s="144" t="s">
        <v>0</v>
      </c>
      <c r="E53" s="144" t="s">
        <v>50</v>
      </c>
      <c r="F53" s="5" t="s">
        <v>6</v>
      </c>
      <c r="G53" s="5" t="s">
        <v>316</v>
      </c>
      <c r="H53" s="5" t="s">
        <v>284</v>
      </c>
      <c r="I53" s="144">
        <v>5</v>
      </c>
      <c r="J53" s="161">
        <v>164284524</v>
      </c>
      <c r="K53" s="161">
        <v>4461210</v>
      </c>
      <c r="L53" s="161">
        <v>8485113.9499999993</v>
      </c>
      <c r="M53" s="161">
        <v>12946323.949999999</v>
      </c>
      <c r="N53" s="161">
        <v>151338200.05000001</v>
      </c>
      <c r="O53" s="291">
        <v>0.50600000000000001</v>
      </c>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row>
    <row r="54" spans="1:70" ht="45" x14ac:dyDescent="0.25">
      <c r="A54" s="171" t="s">
        <v>830</v>
      </c>
      <c r="B54" s="98" t="s">
        <v>1</v>
      </c>
      <c r="C54" s="98" t="s">
        <v>821</v>
      </c>
      <c r="D54" s="98" t="s">
        <v>0</v>
      </c>
      <c r="E54" s="98" t="s">
        <v>50</v>
      </c>
      <c r="F54" s="7" t="s">
        <v>5</v>
      </c>
      <c r="G54" s="7" t="s">
        <v>425</v>
      </c>
      <c r="H54" s="7" t="s">
        <v>743</v>
      </c>
      <c r="I54" s="98">
        <v>2</v>
      </c>
      <c r="J54" s="160">
        <v>122702988.06000002</v>
      </c>
      <c r="K54" s="162">
        <v>71822400</v>
      </c>
      <c r="L54" s="162">
        <v>23902988.059999999</v>
      </c>
      <c r="M54" s="162">
        <v>95725388.460000008</v>
      </c>
      <c r="N54" s="162">
        <v>26977599.600000005</v>
      </c>
      <c r="O54" s="292">
        <v>0.49</v>
      </c>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row>
    <row r="55" spans="1:70" ht="30" x14ac:dyDescent="0.25">
      <c r="A55" s="77" t="s">
        <v>830</v>
      </c>
      <c r="B55" s="144" t="s">
        <v>1</v>
      </c>
      <c r="C55" s="144" t="s">
        <v>821</v>
      </c>
      <c r="D55" s="144" t="s">
        <v>0</v>
      </c>
      <c r="E55" s="144" t="s">
        <v>45</v>
      </c>
      <c r="F55" s="5" t="s">
        <v>4</v>
      </c>
      <c r="G55" s="5" t="s">
        <v>4</v>
      </c>
      <c r="H55" s="5" t="s">
        <v>196</v>
      </c>
      <c r="I55" s="144">
        <v>1</v>
      </c>
      <c r="J55" s="161">
        <v>13958285</v>
      </c>
      <c r="K55" s="161">
        <v>13958285</v>
      </c>
      <c r="L55" s="161"/>
      <c r="M55" s="161">
        <v>13958285</v>
      </c>
      <c r="N55" s="161"/>
      <c r="O55" s="291">
        <v>0.32</v>
      </c>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row>
    <row r="56" spans="1:70" ht="30" x14ac:dyDescent="0.25">
      <c r="A56" s="171" t="s">
        <v>830</v>
      </c>
      <c r="B56" s="98" t="s">
        <v>1</v>
      </c>
      <c r="C56" s="98" t="s">
        <v>821</v>
      </c>
      <c r="D56" s="98" t="s">
        <v>0</v>
      </c>
      <c r="E56" s="98" t="s">
        <v>45</v>
      </c>
      <c r="F56" s="7" t="s">
        <v>3</v>
      </c>
      <c r="G56" s="7" t="s">
        <v>726</v>
      </c>
      <c r="H56" s="7"/>
      <c r="I56" s="98">
        <v>2</v>
      </c>
      <c r="J56" s="160">
        <v>50949295.350000001</v>
      </c>
      <c r="K56" s="162">
        <v>17541109</v>
      </c>
      <c r="L56" s="162">
        <v>9208372.8099999987</v>
      </c>
      <c r="M56" s="162">
        <v>26749481.810000002</v>
      </c>
      <c r="N56" s="162">
        <v>24199813.539999999</v>
      </c>
      <c r="O56" s="292">
        <v>0.49</v>
      </c>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row>
    <row r="57" spans="1:70" ht="30" x14ac:dyDescent="0.25">
      <c r="A57" s="77" t="s">
        <v>830</v>
      </c>
      <c r="B57" s="144" t="s">
        <v>1</v>
      </c>
      <c r="C57" s="144" t="s">
        <v>821</v>
      </c>
      <c r="D57" s="144" t="s">
        <v>0</v>
      </c>
      <c r="E57" s="144" t="s">
        <v>43</v>
      </c>
      <c r="F57" s="5" t="s">
        <v>2</v>
      </c>
      <c r="G57" s="5" t="s">
        <v>745</v>
      </c>
      <c r="H57" s="5" t="s">
        <v>742</v>
      </c>
      <c r="I57" s="144">
        <v>1</v>
      </c>
      <c r="J57" s="161">
        <v>289302656</v>
      </c>
      <c r="K57" s="161">
        <v>202956228.67999998</v>
      </c>
      <c r="L57" s="156">
        <v>-16.797625109999998</v>
      </c>
      <c r="M57" s="161">
        <v>186158603.56999996</v>
      </c>
      <c r="N57" s="161"/>
      <c r="O57" s="291">
        <v>1</v>
      </c>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row>
    <row r="58" spans="1:70" ht="30" x14ac:dyDescent="0.25">
      <c r="A58" s="171" t="s">
        <v>830</v>
      </c>
      <c r="B58" s="98" t="s">
        <v>1</v>
      </c>
      <c r="C58" s="98" t="s">
        <v>821</v>
      </c>
      <c r="D58" s="98" t="s">
        <v>0</v>
      </c>
      <c r="E58" s="98" t="s">
        <v>43</v>
      </c>
      <c r="F58" s="7" t="s">
        <v>2</v>
      </c>
      <c r="G58" s="7" t="s">
        <v>746</v>
      </c>
      <c r="H58" s="7" t="s">
        <v>165</v>
      </c>
      <c r="I58" s="98">
        <v>1</v>
      </c>
      <c r="J58" s="160">
        <v>202956228.67999998</v>
      </c>
      <c r="K58" s="162">
        <v>289302656</v>
      </c>
      <c r="L58" s="293">
        <v>-15.157876099999999</v>
      </c>
      <c r="M58" s="162">
        <v>274144779.89999998</v>
      </c>
      <c r="N58" s="158"/>
      <c r="O58" s="292">
        <v>1</v>
      </c>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row>
    <row r="59" spans="1:70" ht="21" x14ac:dyDescent="0.35">
      <c r="A59" s="246" t="s">
        <v>538</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row>
    <row r="60" spans="1:70" ht="18.75" x14ac:dyDescent="0.3">
      <c r="A60" s="245" t="s">
        <v>841</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row>
    <row r="61" spans="1:70"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row>
    <row r="62" spans="1:70" ht="46.5" x14ac:dyDescent="0.25">
      <c r="A62" s="194" t="s">
        <v>747</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row>
    <row r="63" spans="1:70" ht="45" x14ac:dyDescent="0.25">
      <c r="A63" s="164" t="s">
        <v>116</v>
      </c>
      <c r="B63" s="165" t="s">
        <v>39</v>
      </c>
      <c r="C63" s="165" t="s">
        <v>822</v>
      </c>
      <c r="D63" s="52" t="s">
        <v>38</v>
      </c>
      <c r="E63" s="300" t="s">
        <v>534</v>
      </c>
      <c r="F63" s="118" t="s">
        <v>722</v>
      </c>
      <c r="G63" s="118" t="s">
        <v>532</v>
      </c>
      <c r="H63" s="118" t="s">
        <v>728</v>
      </c>
      <c r="I63" s="118" t="s">
        <v>530</v>
      </c>
      <c r="J63" s="118" t="s">
        <v>529</v>
      </c>
      <c r="K63" s="301" t="s">
        <v>528</v>
      </c>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row>
    <row r="64" spans="1:70" x14ac:dyDescent="0.25">
      <c r="A64" s="297" t="s">
        <v>842</v>
      </c>
      <c r="B64" s="97" t="s">
        <v>22</v>
      </c>
      <c r="C64" s="97" t="s">
        <v>816</v>
      </c>
      <c r="D64" s="23" t="s">
        <v>21</v>
      </c>
      <c r="E64" s="163">
        <v>17</v>
      </c>
      <c r="F64" s="167">
        <v>536450679.03376716</v>
      </c>
      <c r="G64" s="167">
        <v>509083211.43541014</v>
      </c>
      <c r="H64" s="167">
        <v>10945828.4</v>
      </c>
      <c r="I64" s="167">
        <v>520029039.83541024</v>
      </c>
      <c r="J64" s="167">
        <v>16421639.198356982</v>
      </c>
      <c r="K64" s="298">
        <v>0.49640000000000001</v>
      </c>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row>
    <row r="65" spans="1:70" x14ac:dyDescent="0.25">
      <c r="A65" s="77" t="s">
        <v>825</v>
      </c>
      <c r="B65" s="144" t="s">
        <v>20</v>
      </c>
      <c r="C65" s="144" t="s">
        <v>817</v>
      </c>
      <c r="D65" s="5" t="s">
        <v>19</v>
      </c>
      <c r="E65" s="185">
        <v>28</v>
      </c>
      <c r="F65" s="168">
        <v>542038382.38900006</v>
      </c>
      <c r="G65" s="168">
        <v>492097533.23060006</v>
      </c>
      <c r="H65" s="168">
        <v>17280316.039733332</v>
      </c>
      <c r="I65" s="168">
        <v>509377849.27033341</v>
      </c>
      <c r="J65" s="168">
        <v>32660533.118666664</v>
      </c>
      <c r="K65" s="299">
        <v>0.38857417481703499</v>
      </c>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row>
    <row r="66" spans="1:70" x14ac:dyDescent="0.25">
      <c r="A66" s="171" t="s">
        <v>826</v>
      </c>
      <c r="B66" s="98" t="s">
        <v>16</v>
      </c>
      <c r="C66" s="98" t="s">
        <v>818</v>
      </c>
      <c r="D66" s="7" t="s">
        <v>15</v>
      </c>
      <c r="E66" s="16">
        <v>27</v>
      </c>
      <c r="F66" s="169">
        <v>590638036.11466289</v>
      </c>
      <c r="G66" s="169">
        <v>393970991.33962172</v>
      </c>
      <c r="H66" s="169">
        <v>67256862.400000006</v>
      </c>
      <c r="I66" s="169">
        <v>461227853.73962176</v>
      </c>
      <c r="J66" s="169">
        <v>129410182.37504125</v>
      </c>
      <c r="K66" s="298">
        <v>0.45625145531486455</v>
      </c>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row>
    <row r="67" spans="1:70" x14ac:dyDescent="0.25">
      <c r="A67" s="77" t="s">
        <v>827</v>
      </c>
      <c r="B67" s="144" t="s">
        <v>11</v>
      </c>
      <c r="C67" s="144" t="s">
        <v>819</v>
      </c>
      <c r="D67" s="5" t="s">
        <v>10</v>
      </c>
      <c r="E67" s="186">
        <v>15</v>
      </c>
      <c r="F67" s="168">
        <v>541175465.10116911</v>
      </c>
      <c r="G67" s="168">
        <v>252020095.03502259</v>
      </c>
      <c r="H67" s="168">
        <v>55814949.620000005</v>
      </c>
      <c r="I67" s="168">
        <v>307835044.65502256</v>
      </c>
      <c r="J67" s="168">
        <v>233340420.44614664</v>
      </c>
      <c r="K67" s="299">
        <v>0.41228835492525795</v>
      </c>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row>
    <row r="68" spans="1:70" x14ac:dyDescent="0.25">
      <c r="A68" s="171" t="s">
        <v>828</v>
      </c>
      <c r="B68" s="98" t="s">
        <v>9</v>
      </c>
      <c r="C68" s="98" t="s">
        <v>820</v>
      </c>
      <c r="D68" s="7" t="s">
        <v>8</v>
      </c>
      <c r="E68" s="187">
        <v>7</v>
      </c>
      <c r="F68" s="169">
        <v>572286848.13</v>
      </c>
      <c r="G68" s="169">
        <v>486860771.10600001</v>
      </c>
      <c r="H68" s="169">
        <v>43576176.419999853</v>
      </c>
      <c r="I68" s="169">
        <v>530436947.52599984</v>
      </c>
      <c r="J68" s="169">
        <v>10464540.903999999</v>
      </c>
      <c r="K68" s="298">
        <v>0.5776</v>
      </c>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row>
    <row r="69" spans="1:70" x14ac:dyDescent="0.25">
      <c r="A69" s="77" t="s">
        <v>830</v>
      </c>
      <c r="B69" s="144" t="s">
        <v>1</v>
      </c>
      <c r="C69" s="144" t="s">
        <v>821</v>
      </c>
      <c r="D69" s="5" t="s">
        <v>0</v>
      </c>
      <c r="E69" s="186">
        <v>18</v>
      </c>
      <c r="F69" s="168">
        <v>1255030547.0899999</v>
      </c>
      <c r="G69" s="168">
        <v>839900504.755</v>
      </c>
      <c r="H69" s="168">
        <v>49266288.879583299</v>
      </c>
      <c r="I69" s="168">
        <v>874774048.4245832</v>
      </c>
      <c r="J69" s="168">
        <v>348300997.45541674</v>
      </c>
      <c r="K69" s="299">
        <v>0.53859811836759974</v>
      </c>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row>
    <row r="70" spans="1:70" ht="21" x14ac:dyDescent="0.35">
      <c r="A70" s="246" t="s">
        <v>538</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row>
    <row r="71" spans="1:70"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row>
    <row r="72" spans="1:70"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row>
    <row r="73" spans="1:70"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row>
    <row r="74" spans="1:70"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row>
    <row r="75" spans="1:70"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row>
    <row r="76" spans="1:70"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row>
    <row r="77" spans="1:70"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row>
    <row r="78" spans="1:70"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row>
    <row r="79" spans="1:70"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row>
    <row r="80" spans="1:70"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row>
    <row r="81" spans="1:69"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row>
    <row r="82" spans="1:69"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row>
    <row r="83" spans="1:69"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row>
    <row r="84" spans="1:69"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row>
    <row r="85" spans="1:69"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row>
    <row r="86" spans="1:69"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row>
    <row r="87" spans="1:69"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row>
    <row r="88" spans="1:69"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row>
    <row r="89" spans="1:69"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row>
    <row r="90" spans="1:69"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row>
    <row r="91" spans="1:69"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row>
    <row r="92" spans="1:69"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row>
    <row r="93" spans="1:69"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row>
    <row r="94" spans="1:69"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row>
    <row r="95" spans="1:69"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row>
    <row r="96" spans="1:69"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row>
    <row r="97" spans="1:44"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row>
    <row r="98" spans="1:44"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row>
    <row r="99" spans="1:44"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row>
    <row r="100" spans="1:44"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row>
    <row r="101" spans="1:44"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row>
  </sheetData>
  <pageMargins left="0.7" right="0.7" top="0.75" bottom="0.75" header="0.3" footer="0.3"/>
  <headerFooter>
    <oddFooter>&amp;L_x000D_&amp;1#&amp;"Calibri"&amp;10&amp;KFF0000 Interne</oddFooter>
  </headerFooter>
  <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B3B2-1FBB-44A3-87CB-035405F23744}">
  <sheetPr>
    <tabColor theme="1" tint="0.499984740745262"/>
  </sheetPr>
  <dimension ref="A1:CE316"/>
  <sheetViews>
    <sheetView zoomScale="53" zoomScaleNormal="70" workbookViewId="0">
      <selection activeCell="D18" sqref="D18"/>
    </sheetView>
  </sheetViews>
  <sheetFormatPr baseColWidth="10" defaultRowHeight="15" x14ac:dyDescent="0.25"/>
  <cols>
    <col min="1" max="1" width="41.42578125" customWidth="1"/>
    <col min="2" max="2" width="67.42578125" customWidth="1"/>
    <col min="3" max="3" width="58" customWidth="1"/>
    <col min="4" max="4" width="112" customWidth="1"/>
    <col min="5" max="5" width="53.85546875" customWidth="1"/>
    <col min="6" max="6" width="77.42578125" customWidth="1"/>
  </cols>
  <sheetData>
    <row r="1" spans="1:83"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row>
    <row r="2" spans="1:83" ht="92.25" x14ac:dyDescent="0.25">
      <c r="A2" s="53"/>
      <c r="B2" s="53"/>
      <c r="C2" s="111" t="s">
        <v>692</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row>
    <row r="3" spans="1:83"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row>
    <row r="4" spans="1:83" x14ac:dyDescent="0.2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row>
    <row r="5" spans="1:83"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row>
    <row r="6" spans="1:83"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row>
    <row r="7" spans="1:83"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row>
    <row r="8" spans="1:83"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row>
    <row r="9" spans="1:83" x14ac:dyDescent="0.2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row>
    <row r="10" spans="1:83"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row>
    <row r="11" spans="1:83" ht="46.5" x14ac:dyDescent="0.25">
      <c r="A11" s="194" t="s">
        <v>769</v>
      </c>
      <c r="B11" s="227"/>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row>
    <row r="12" spans="1:83" x14ac:dyDescent="0.25">
      <c r="A12" s="119" t="s">
        <v>113</v>
      </c>
      <c r="B12" s="118" t="s">
        <v>40</v>
      </c>
      <c r="C12" s="108" t="s">
        <v>665</v>
      </c>
      <c r="D12" s="108" t="s">
        <v>666</v>
      </c>
      <c r="E12" s="108" t="s">
        <v>675</v>
      </c>
      <c r="F12" s="25" t="s">
        <v>666</v>
      </c>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row>
    <row r="13" spans="1:83" ht="128.1" customHeight="1" x14ac:dyDescent="0.25">
      <c r="A13" s="121" t="s">
        <v>74</v>
      </c>
      <c r="B13" s="90" t="s">
        <v>7</v>
      </c>
      <c r="C13" s="92" t="s">
        <v>695</v>
      </c>
      <c r="D13" s="120" t="s">
        <v>693</v>
      </c>
      <c r="E13" s="112" t="s">
        <v>697</v>
      </c>
      <c r="F13" s="122" t="s">
        <v>783</v>
      </c>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row>
    <row r="14" spans="1:83" ht="236.45" customHeight="1" x14ac:dyDescent="0.25">
      <c r="A14" s="123" t="s">
        <v>74</v>
      </c>
      <c r="B14" s="104" t="s">
        <v>6</v>
      </c>
      <c r="C14" s="106" t="s">
        <v>669</v>
      </c>
      <c r="D14" s="106" t="s">
        <v>670</v>
      </c>
      <c r="E14" s="124" t="s">
        <v>676</v>
      </c>
      <c r="F14" s="125" t="s">
        <v>691</v>
      </c>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row>
    <row r="15" spans="1:83" x14ac:dyDescent="0.25">
      <c r="A15" s="126" t="s">
        <v>74</v>
      </c>
      <c r="B15" s="101" t="s">
        <v>23</v>
      </c>
      <c r="C15" s="102"/>
      <c r="D15" s="100"/>
      <c r="E15" s="100"/>
      <c r="F15" s="127"/>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row>
    <row r="16" spans="1:83" ht="119.1" customHeight="1" x14ac:dyDescent="0.25">
      <c r="A16" s="123" t="s">
        <v>74</v>
      </c>
      <c r="B16" s="104" t="s">
        <v>5</v>
      </c>
      <c r="C16" s="107" t="s">
        <v>668</v>
      </c>
      <c r="D16" s="114" t="s">
        <v>667</v>
      </c>
      <c r="E16" s="107" t="s">
        <v>794</v>
      </c>
      <c r="F16" s="130" t="s">
        <v>720</v>
      </c>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row>
    <row r="17" spans="1:82" ht="140.1" customHeight="1" x14ac:dyDescent="0.25">
      <c r="A17" s="126" t="s">
        <v>74</v>
      </c>
      <c r="B17" s="101" t="s">
        <v>525</v>
      </c>
      <c r="C17" s="103" t="s">
        <v>673</v>
      </c>
      <c r="D17" s="115" t="s">
        <v>677</v>
      </c>
      <c r="E17" s="117" t="s">
        <v>704</v>
      </c>
      <c r="F17" s="128" t="s">
        <v>698</v>
      </c>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row>
    <row r="18" spans="1:82" ht="90" x14ac:dyDescent="0.25">
      <c r="A18" s="123" t="s">
        <v>74</v>
      </c>
      <c r="B18" s="104" t="s">
        <v>672</v>
      </c>
      <c r="C18" s="107" t="s">
        <v>671</v>
      </c>
      <c r="D18" s="114" t="s">
        <v>674</v>
      </c>
      <c r="E18" s="116" t="s">
        <v>700</v>
      </c>
      <c r="F18" s="134" t="s">
        <v>699</v>
      </c>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row>
    <row r="19" spans="1:82" ht="83.45" customHeight="1" x14ac:dyDescent="0.25">
      <c r="A19" s="126" t="s">
        <v>45</v>
      </c>
      <c r="B19" s="101" t="s">
        <v>4</v>
      </c>
      <c r="C19" s="103" t="s">
        <v>680</v>
      </c>
      <c r="D19" s="103" t="s">
        <v>683</v>
      </c>
      <c r="E19" s="117" t="s">
        <v>702</v>
      </c>
      <c r="F19" s="128" t="s">
        <v>701</v>
      </c>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row>
    <row r="20" spans="1:82" ht="65.099999999999994" customHeight="1" x14ac:dyDescent="0.25">
      <c r="A20" s="123" t="s">
        <v>45</v>
      </c>
      <c r="B20" s="104" t="s">
        <v>3</v>
      </c>
      <c r="C20" s="107" t="s">
        <v>681</v>
      </c>
      <c r="D20" s="107" t="s">
        <v>682</v>
      </c>
      <c r="E20" s="116" t="s">
        <v>694</v>
      </c>
      <c r="F20" s="130" t="s">
        <v>684</v>
      </c>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row>
    <row r="21" spans="1:82" ht="72.95" customHeight="1" x14ac:dyDescent="0.25">
      <c r="A21" s="126" t="s">
        <v>45</v>
      </c>
      <c r="B21" s="101" t="s">
        <v>2</v>
      </c>
      <c r="C21" s="103" t="s">
        <v>685</v>
      </c>
      <c r="D21" s="103" t="s">
        <v>686</v>
      </c>
      <c r="E21" s="117" t="s">
        <v>703</v>
      </c>
      <c r="F21" s="131" t="s">
        <v>686</v>
      </c>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row>
    <row r="22" spans="1:82" ht="76.5" customHeight="1" x14ac:dyDescent="0.25">
      <c r="A22" s="123" t="s">
        <v>45</v>
      </c>
      <c r="B22" s="104" t="s">
        <v>12</v>
      </c>
      <c r="C22" s="132" t="s">
        <v>690</v>
      </c>
      <c r="D22" s="172" t="s">
        <v>750</v>
      </c>
      <c r="E22" s="104" t="s">
        <v>18</v>
      </c>
      <c r="F22" s="129" t="s">
        <v>18</v>
      </c>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row>
    <row r="23" spans="1:82" ht="51" customHeight="1" x14ac:dyDescent="0.25">
      <c r="A23" s="133" t="s">
        <v>45</v>
      </c>
      <c r="B23" s="95" t="s">
        <v>17</v>
      </c>
      <c r="C23" s="96" t="s">
        <v>688</v>
      </c>
      <c r="D23" s="96" t="s">
        <v>689</v>
      </c>
      <c r="E23" s="135" t="s">
        <v>18</v>
      </c>
      <c r="F23" s="15" t="s">
        <v>18</v>
      </c>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row>
    <row r="24" spans="1:82" x14ac:dyDescent="0.25">
      <c r="A24" s="195" t="s">
        <v>751</v>
      </c>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row>
    <row r="25" spans="1:82" x14ac:dyDescent="0.25">
      <c r="A25" s="226" t="s">
        <v>784</v>
      </c>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row>
    <row r="26" spans="1:82" ht="46.5" x14ac:dyDescent="0.25">
      <c r="A26" s="194" t="s">
        <v>752</v>
      </c>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row>
    <row r="27" spans="1:82" ht="21" customHeight="1" x14ac:dyDescent="0.25">
      <c r="A27" s="108" t="s">
        <v>768</v>
      </c>
      <c r="B27" s="108" t="s">
        <v>754</v>
      </c>
      <c r="C27" s="108" t="s">
        <v>770</v>
      </c>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row>
    <row r="28" spans="1:82" ht="89.45" customHeight="1" x14ac:dyDescent="0.25">
      <c r="A28" s="175" t="s">
        <v>4</v>
      </c>
      <c r="B28" s="163" t="s">
        <v>756</v>
      </c>
      <c r="C28" s="173" t="s">
        <v>757</v>
      </c>
      <c r="D28" s="22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row>
    <row r="29" spans="1:82" ht="89.45" customHeight="1" x14ac:dyDescent="0.25">
      <c r="A29" s="179" t="s">
        <v>753</v>
      </c>
      <c r="B29" s="180" t="s">
        <v>765</v>
      </c>
      <c r="C29" s="176" t="s">
        <v>766</v>
      </c>
      <c r="D29" s="22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row>
    <row r="30" spans="1:82" ht="81.599999999999994" customHeight="1" x14ac:dyDescent="0.25">
      <c r="A30" s="174" t="s">
        <v>527</v>
      </c>
      <c r="B30" s="23" t="s">
        <v>758</v>
      </c>
      <c r="C30" s="173" t="s">
        <v>759</v>
      </c>
      <c r="D30" s="224"/>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row>
    <row r="31" spans="1:82" ht="110.45" customHeight="1" x14ac:dyDescent="0.25">
      <c r="A31" s="313" t="s">
        <v>82</v>
      </c>
      <c r="B31" s="178" t="s">
        <v>755</v>
      </c>
      <c r="C31" s="316" t="s">
        <v>764</v>
      </c>
      <c r="D31" s="224"/>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row>
    <row r="32" spans="1:82" ht="83.1" customHeight="1" x14ac:dyDescent="0.25">
      <c r="A32" s="314"/>
      <c r="B32" s="166" t="s">
        <v>760</v>
      </c>
      <c r="C32" s="317"/>
      <c r="D32" s="225"/>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row>
    <row r="33" spans="1:82" ht="14.45" customHeight="1" x14ac:dyDescent="0.25">
      <c r="A33" s="314"/>
      <c r="B33" s="178" t="s">
        <v>792</v>
      </c>
      <c r="C33" s="317"/>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row>
    <row r="34" spans="1:82" ht="30" x14ac:dyDescent="0.25">
      <c r="A34" s="314"/>
      <c r="B34" s="5" t="s">
        <v>793</v>
      </c>
      <c r="C34" s="317"/>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row>
    <row r="35" spans="1:82" ht="30" x14ac:dyDescent="0.25">
      <c r="A35" s="314"/>
      <c r="B35" s="243" t="s">
        <v>761</v>
      </c>
      <c r="C35" s="317"/>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row>
    <row r="36" spans="1:82" ht="45" x14ac:dyDescent="0.25">
      <c r="A36" s="314"/>
      <c r="B36" s="178" t="s">
        <v>762</v>
      </c>
      <c r="C36" s="317"/>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row>
    <row r="37" spans="1:82" x14ac:dyDescent="0.25">
      <c r="A37" s="315"/>
      <c r="B37" s="166" t="s">
        <v>763</v>
      </c>
      <c r="C37" s="318"/>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row>
    <row r="38" spans="1:82" ht="101.45" customHeight="1" x14ac:dyDescent="0.25">
      <c r="A38" s="181" t="s">
        <v>2</v>
      </c>
      <c r="B38" s="177" t="s">
        <v>767</v>
      </c>
      <c r="C38" s="182" t="s">
        <v>773</v>
      </c>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row>
    <row r="39" spans="1:82"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row>
    <row r="40" spans="1:82"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row>
    <row r="41" spans="1:82"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row>
    <row r="42" spans="1:82"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row>
    <row r="43" spans="1:82"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row>
    <row r="44" spans="1:82"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row>
    <row r="45" spans="1:82"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row>
    <row r="46" spans="1:82"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row>
    <row r="47" spans="1:82"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row>
    <row r="48" spans="1:82"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row>
    <row r="49" spans="1:82"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row>
    <row r="50" spans="1:82"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row>
    <row r="51" spans="1:82"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row>
    <row r="52" spans="1:82"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row>
    <row r="53" spans="1:82"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row>
    <row r="54" spans="1:82"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row>
    <row r="55" spans="1:82"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row>
    <row r="56" spans="1:82"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row>
    <row r="57" spans="1:82"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row>
    <row r="58" spans="1:82"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row>
    <row r="59" spans="1:82"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row>
    <row r="60" spans="1:82"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row>
    <row r="61" spans="1:82"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row>
    <row r="62" spans="1:82"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row>
    <row r="63" spans="1:82"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row>
    <row r="64" spans="1:82"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row>
    <row r="65" spans="1:82"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row>
    <row r="66" spans="1:82"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row>
    <row r="67" spans="1:82"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row>
    <row r="68" spans="1:82"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row>
    <row r="69" spans="1:82"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row>
    <row r="70" spans="1:82"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row>
    <row r="71" spans="1:82"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row>
    <row r="72" spans="1:82"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row>
    <row r="73" spans="1:82"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row>
    <row r="74" spans="1:82"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row>
    <row r="75" spans="1:82"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row>
    <row r="76" spans="1:82"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row>
    <row r="77" spans="1:82"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row>
    <row r="78" spans="1:82"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row>
    <row r="79" spans="1:82"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row>
    <row r="80" spans="1:82"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row>
    <row r="81" spans="1:82"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row>
    <row r="82" spans="1:82"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row>
    <row r="83" spans="1:82"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row>
    <row r="84" spans="1:82"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row>
    <row r="85" spans="1:82"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row>
    <row r="86" spans="1:82"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row>
    <row r="87" spans="1:82"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row>
    <row r="88" spans="1:82"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row>
    <row r="89" spans="1:82"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row>
    <row r="90" spans="1:82"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row>
    <row r="91" spans="1:82"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row>
    <row r="92" spans="1:82"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row>
    <row r="93" spans="1:82"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row>
    <row r="94" spans="1:82"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row>
    <row r="95" spans="1:82"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row>
    <row r="96" spans="1:82"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row>
    <row r="97" spans="1:82"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row>
    <row r="98" spans="1:82"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row>
    <row r="99" spans="1:82"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row>
    <row r="100" spans="1:82"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row>
    <row r="101" spans="1:82"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row>
    <row r="102" spans="1:82"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row>
    <row r="103" spans="1:82"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row>
    <row r="104" spans="1:82"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row>
    <row r="105" spans="1:82"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row>
    <row r="106" spans="1:82"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row>
    <row r="107" spans="1:82"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row>
    <row r="108" spans="1:82"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row>
    <row r="109" spans="1:82"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row>
    <row r="110" spans="1:82"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row>
    <row r="111" spans="1:82"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row>
    <row r="112" spans="1:82"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row>
    <row r="113" spans="1:82"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row>
    <row r="114" spans="1:82"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row>
    <row r="115" spans="1:82"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row>
    <row r="116" spans="1:82"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row>
    <row r="117" spans="1:82"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row>
    <row r="118" spans="1:82"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row>
    <row r="119" spans="1:82"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row>
    <row r="120" spans="1:82"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row>
    <row r="121" spans="1:82"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row>
    <row r="122" spans="1:82"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row>
    <row r="123" spans="1:82"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row>
    <row r="124" spans="1:82"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row>
    <row r="125" spans="1:82"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row>
    <row r="126" spans="1:82"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row>
    <row r="127" spans="1:82"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row>
    <row r="128" spans="1:82"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row>
    <row r="129" spans="1:82"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row>
    <row r="130" spans="1:82"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row>
    <row r="131" spans="1:82"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row>
    <row r="132" spans="1:82"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row>
    <row r="133" spans="1:82"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row>
    <row r="134" spans="1:82"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row>
    <row r="135" spans="1:82"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row>
    <row r="136" spans="1:82"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row>
    <row r="137" spans="1:82"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row>
    <row r="138" spans="1:82"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row>
    <row r="139" spans="1:82"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row>
    <row r="140" spans="1:82"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row>
    <row r="141" spans="1:82"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row>
    <row r="142" spans="1:82"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row>
    <row r="143" spans="1:82"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row>
    <row r="144" spans="1:82"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row>
    <row r="145" spans="1:82"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row>
    <row r="146" spans="1:82"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row>
    <row r="147" spans="1:82"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row>
    <row r="148" spans="1:82"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row>
    <row r="149" spans="1:82"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row>
    <row r="150" spans="1:82"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row>
    <row r="151" spans="1:82"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row>
    <row r="152" spans="1:82"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row>
    <row r="153" spans="1:82"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row>
    <row r="154" spans="1:82"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row>
    <row r="155" spans="1:82"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row>
    <row r="156" spans="1:82"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row>
    <row r="157" spans="1:82"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row>
    <row r="158" spans="1:82"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row>
    <row r="159" spans="1:82"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row>
    <row r="160" spans="1:82"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row>
    <row r="161" spans="1:82"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row>
    <row r="162" spans="1:82"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row>
    <row r="163" spans="1:82"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row>
    <row r="164" spans="1:82"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row>
    <row r="165" spans="1:82"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row>
    <row r="166" spans="1:82"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row>
    <row r="167" spans="1:82"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row>
    <row r="168" spans="1:82"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row>
    <row r="169" spans="1:82"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row>
    <row r="170" spans="1:82"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row>
    <row r="171" spans="1:82"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row>
    <row r="172" spans="1:82"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row>
    <row r="173" spans="1:82"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row>
    <row r="174" spans="1:82"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row>
    <row r="175" spans="1:82"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row>
    <row r="176" spans="1:82"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row>
    <row r="177" spans="1:82"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row>
    <row r="178" spans="1:82"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row>
    <row r="179" spans="1:82"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row>
    <row r="180" spans="1:82"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row>
    <row r="181" spans="1:82"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row>
    <row r="182" spans="1:82"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row>
    <row r="183" spans="1:82"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row>
    <row r="184" spans="1:82"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row>
    <row r="185" spans="1:82"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row>
    <row r="186" spans="1:82"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row>
    <row r="187" spans="1:82"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row>
    <row r="188" spans="1:82"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row>
    <row r="189" spans="1:82"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row>
    <row r="190" spans="1:82"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row>
    <row r="191" spans="1:82"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row>
    <row r="192" spans="1:82"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row>
    <row r="193" spans="1:82"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row>
    <row r="194" spans="1:82"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row>
    <row r="195" spans="1:82"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row>
    <row r="196" spans="1:82"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row>
    <row r="197" spans="1:82"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row>
    <row r="198" spans="1:82"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row>
    <row r="199" spans="1:82"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row>
    <row r="200" spans="1:82"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row>
    <row r="201" spans="1:82"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row>
    <row r="202" spans="1:82"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row>
    <row r="203" spans="1:82"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row>
    <row r="204" spans="1:82"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row>
    <row r="205" spans="1:82"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row>
    <row r="206" spans="1:82"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row>
    <row r="207" spans="1:82"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row>
    <row r="208" spans="1:82"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row>
    <row r="209" spans="1:82"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row>
    <row r="210" spans="1:82"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row>
    <row r="211" spans="1:82"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row>
    <row r="212" spans="1:82"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row>
    <row r="213" spans="1:82"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row>
    <row r="214" spans="1:82"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row>
    <row r="215" spans="1:82"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row>
    <row r="216" spans="1:82"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row>
    <row r="217" spans="1:82"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row>
    <row r="218" spans="1:82"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row>
    <row r="219" spans="1:82"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row>
    <row r="220" spans="1:82"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row>
    <row r="221" spans="1:82"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row>
    <row r="222" spans="1:82"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row>
    <row r="223" spans="1:82"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row>
    <row r="224" spans="1:82"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row>
    <row r="225" spans="1:82"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row>
    <row r="226" spans="1:82"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row>
    <row r="227" spans="1:82"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row>
    <row r="228" spans="1:82"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row>
    <row r="229" spans="1:82"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row>
    <row r="230" spans="1:82"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row>
    <row r="231" spans="1:82"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row>
    <row r="232" spans="1:82"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row>
    <row r="233" spans="1:82"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row>
    <row r="234" spans="1:82"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row>
    <row r="235" spans="1:82"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row>
    <row r="236" spans="1:82"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row>
    <row r="237" spans="1:82"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row>
    <row r="238" spans="1:82"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row>
    <row r="239" spans="1:82"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row>
    <row r="240" spans="1:82"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row>
    <row r="241" spans="1:82"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row>
    <row r="242" spans="1:82"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row>
    <row r="243" spans="1:82"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row>
    <row r="244" spans="1:82"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row>
    <row r="245" spans="1:82"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row>
    <row r="246" spans="1:82"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row>
    <row r="247" spans="1:82"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row>
    <row r="248" spans="1:82"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row>
    <row r="249" spans="1:82"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row>
    <row r="250" spans="1:82"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row>
    <row r="251" spans="1:82"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row>
    <row r="252" spans="1:82"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row>
    <row r="253" spans="1:82"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row>
    <row r="254" spans="1:82"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row>
    <row r="255" spans="1:82"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row>
    <row r="256" spans="1:82"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row>
    <row r="257" spans="1:82"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row>
    <row r="258" spans="1:82"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row>
    <row r="259" spans="1:82"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row>
    <row r="260" spans="1:82"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row>
    <row r="261" spans="1:82"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row>
    <row r="262" spans="1:82"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row>
    <row r="263" spans="1:82"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row>
    <row r="264" spans="1:82"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row>
    <row r="265" spans="1:82"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row>
    <row r="266" spans="1:82"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row>
    <row r="267" spans="1:82"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row>
    <row r="268" spans="1:82"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row>
    <row r="269" spans="1:82"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row>
    <row r="270" spans="1:82"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row>
    <row r="271" spans="1:82"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row>
    <row r="272" spans="1:82"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row>
    <row r="273" spans="1:82"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row>
    <row r="274" spans="1:82"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row>
    <row r="275" spans="1:82"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row>
    <row r="276" spans="1:82"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row>
    <row r="277" spans="1:82"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row>
    <row r="278" spans="1:82"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row>
    <row r="279" spans="1:82"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row>
    <row r="280" spans="1:82"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row>
    <row r="281" spans="1:82"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row>
    <row r="282" spans="1:82"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row>
    <row r="283" spans="1:82"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row>
    <row r="284" spans="1:82"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row>
    <row r="285" spans="1:82"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row>
    <row r="286" spans="1:82"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row>
    <row r="287" spans="1:82"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row>
    <row r="288" spans="1:82"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row>
    <row r="289" spans="1:82"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row>
    <row r="290" spans="1:82"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row>
    <row r="291" spans="1:82"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row>
    <row r="292" spans="1:82"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row>
    <row r="293" spans="1:82"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row>
    <row r="294" spans="1:82"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row>
    <row r="295" spans="1:82"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row>
    <row r="296" spans="1:82"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row>
    <row r="297" spans="1:82"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row>
    <row r="298" spans="1:82"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row>
    <row r="299" spans="1:82"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row>
    <row r="300" spans="1:82"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row>
    <row r="301" spans="1:82"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row>
    <row r="302" spans="1:82"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row>
    <row r="303" spans="1:82"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row>
    <row r="304" spans="1:82"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row>
    <row r="305" spans="1:82"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row>
    <row r="306" spans="1:82"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row>
    <row r="307" spans="1:82"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row>
    <row r="308" spans="1:82"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row>
    <row r="309" spans="1:82"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row>
    <row r="310" spans="1:82"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row>
    <row r="311" spans="1:82"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row>
    <row r="312" spans="1:82"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row>
    <row r="313" spans="1:82"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row>
    <row r="314" spans="1:82"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row>
    <row r="315" spans="1:82"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row>
    <row r="316" spans="1:82"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row>
  </sheetData>
  <mergeCells count="2">
    <mergeCell ref="A31:A37"/>
    <mergeCell ref="C31:C37"/>
  </mergeCells>
  <pageMargins left="0.7" right="0.7" top="0.75" bottom="0.75" header="0.3" footer="0.3"/>
  <headerFooter>
    <oddFooter>&amp;L_x000D_&amp;1#&amp;"Calibri"&amp;10&amp;KFF0000 Interne</oddFooter>
  </headerFooter>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AA20-F24F-4F4B-A550-3B60F7EEDA49}">
  <sheetPr codeName="Feuil6">
    <tabColor theme="4"/>
  </sheetPr>
  <dimension ref="A1:DV179"/>
  <sheetViews>
    <sheetView topLeftCell="C1" zoomScale="46" zoomScaleNormal="40" workbookViewId="0">
      <selection activeCell="J26" sqref="J26"/>
    </sheetView>
  </sheetViews>
  <sheetFormatPr baseColWidth="10" defaultRowHeight="15" x14ac:dyDescent="0.25"/>
  <cols>
    <col min="1" max="1" width="25" customWidth="1"/>
    <col min="2" max="2" width="22" customWidth="1"/>
    <col min="3" max="3" width="23.42578125" customWidth="1"/>
    <col min="4" max="4" width="31.7109375" customWidth="1"/>
    <col min="5" max="5" width="36.28515625" customWidth="1"/>
    <col min="6" max="6" width="22.28515625" customWidth="1"/>
    <col min="7" max="7" width="21.42578125" customWidth="1"/>
    <col min="8" max="8" width="60.42578125" customWidth="1"/>
    <col min="9" max="9" width="53.85546875" customWidth="1"/>
    <col min="10" max="10" width="28.85546875" customWidth="1"/>
    <col min="11" max="11" width="31.140625" customWidth="1"/>
    <col min="12" max="12" width="32.85546875" customWidth="1"/>
    <col min="13" max="13" width="25.42578125" customWidth="1"/>
    <col min="14" max="14" width="29.7109375" customWidth="1"/>
    <col min="15" max="15" width="22.28515625" customWidth="1"/>
    <col min="16" max="16" width="26.42578125" customWidth="1"/>
    <col min="17" max="17" width="43.140625" customWidth="1"/>
    <col min="18" max="19" width="45" customWidth="1"/>
  </cols>
  <sheetData>
    <row r="1" spans="1:126"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row>
    <row r="2" spans="1:126" x14ac:dyDescent="0.25">
      <c r="A2" s="53"/>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row>
    <row r="3" spans="1:126"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row>
    <row r="4" spans="1:126" x14ac:dyDescent="0.25">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row>
    <row r="5" spans="1:126"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row>
    <row r="6" spans="1:126"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row>
    <row r="7" spans="1:126"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row>
    <row r="8" spans="1:126"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row>
    <row r="9" spans="1:126" x14ac:dyDescent="0.25">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row>
    <row r="10" spans="1:126"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row>
    <row r="11" spans="1:126" ht="92.25" x14ac:dyDescent="0.25">
      <c r="A11" s="53"/>
      <c r="B11" s="53"/>
      <c r="C11" s="53"/>
      <c r="D11" s="53"/>
      <c r="E11" s="111" t="s">
        <v>119</v>
      </c>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row>
    <row r="12" spans="1:126"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row>
    <row r="13" spans="1:126" x14ac:dyDescent="0.25">
      <c r="A13" s="53"/>
      <c r="B13" s="53"/>
      <c r="C13" s="53"/>
      <c r="D13" s="53"/>
      <c r="E13" s="53"/>
      <c r="F13" s="53"/>
      <c r="G13" s="53"/>
      <c r="H13" s="53"/>
      <c r="I13" s="53"/>
      <c r="J13" s="53"/>
      <c r="K13" s="53"/>
      <c r="L13" s="196"/>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row>
    <row r="14" spans="1:126" x14ac:dyDescent="0.25">
      <c r="A14" s="53"/>
      <c r="B14" s="53"/>
      <c r="C14" s="53"/>
      <c r="D14" s="53"/>
      <c r="E14" s="53"/>
      <c r="F14" s="53"/>
      <c r="G14" s="53"/>
      <c r="H14" s="53"/>
      <c r="I14" s="53"/>
      <c r="J14" s="53"/>
      <c r="K14" s="53"/>
      <c r="L14" s="196"/>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row>
    <row r="15" spans="1:126"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row>
    <row r="16" spans="1:126" ht="46.5" x14ac:dyDescent="0.25">
      <c r="A16" s="194" t="s">
        <v>118</v>
      </c>
      <c r="B16" s="53"/>
      <c r="C16" s="53"/>
      <c r="D16" s="53"/>
      <c r="E16" s="53"/>
      <c r="F16" s="53"/>
      <c r="G16" s="53"/>
      <c r="H16" s="53"/>
      <c r="I16" s="53"/>
      <c r="J16" s="53"/>
      <c r="K16" s="196"/>
      <c r="L16" s="194" t="s">
        <v>117</v>
      </c>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row>
    <row r="17" spans="1:126" ht="30" x14ac:dyDescent="0.25">
      <c r="A17" s="268" t="s">
        <v>116</v>
      </c>
      <c r="B17" s="263" t="s">
        <v>39</v>
      </c>
      <c r="C17" s="263" t="s">
        <v>844</v>
      </c>
      <c r="D17" s="263" t="s">
        <v>38</v>
      </c>
      <c r="E17" s="263" t="s">
        <v>113</v>
      </c>
      <c r="F17" s="277" t="s">
        <v>40</v>
      </c>
      <c r="G17" s="278" t="s">
        <v>37</v>
      </c>
      <c r="H17" s="278" t="s">
        <v>36</v>
      </c>
      <c r="I17" s="278" t="s">
        <v>110</v>
      </c>
      <c r="J17" s="278" t="s">
        <v>115</v>
      </c>
      <c r="K17" s="279" t="s">
        <v>24</v>
      </c>
      <c r="L17" s="196"/>
      <c r="M17" s="268" t="s">
        <v>114</v>
      </c>
      <c r="N17" s="280" t="s">
        <v>113</v>
      </c>
      <c r="O17" s="289" t="s">
        <v>112</v>
      </c>
      <c r="P17" s="278" t="s">
        <v>37</v>
      </c>
      <c r="Q17" s="278" t="s">
        <v>111</v>
      </c>
      <c r="R17" s="278" t="s">
        <v>110</v>
      </c>
      <c r="S17" s="278" t="s">
        <v>109</v>
      </c>
      <c r="T17" s="279" t="s">
        <v>24</v>
      </c>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row>
    <row r="18" spans="1:126" ht="135" x14ac:dyDescent="0.25">
      <c r="A18" s="163" t="s">
        <v>824</v>
      </c>
      <c r="B18" s="97" t="s">
        <v>22</v>
      </c>
      <c r="C18" s="97" t="s">
        <v>816</v>
      </c>
      <c r="D18" s="97" t="s">
        <v>21</v>
      </c>
      <c r="E18" s="23" t="s">
        <v>74</v>
      </c>
      <c r="F18" s="264" t="s">
        <v>7</v>
      </c>
      <c r="G18" s="23">
        <v>6</v>
      </c>
      <c r="H18" s="23">
        <v>388387458</v>
      </c>
      <c r="I18" s="21" t="s">
        <v>108</v>
      </c>
      <c r="J18" s="23" t="s">
        <v>800</v>
      </c>
      <c r="K18" s="269">
        <v>752</v>
      </c>
      <c r="L18" s="53"/>
      <c r="M18" s="24" t="s">
        <v>7</v>
      </c>
      <c r="N18" s="281" t="s">
        <v>93</v>
      </c>
      <c r="O18" s="16" t="s">
        <v>831</v>
      </c>
      <c r="P18" s="23">
        <v>27</v>
      </c>
      <c r="Q18" s="22">
        <v>1493506506</v>
      </c>
      <c r="R18" s="21" t="s">
        <v>107</v>
      </c>
      <c r="S18" s="21" t="s">
        <v>785</v>
      </c>
      <c r="T18" s="269">
        <v>4432</v>
      </c>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row>
    <row r="19" spans="1:126" ht="75" x14ac:dyDescent="0.25">
      <c r="A19" s="19" t="s">
        <v>824</v>
      </c>
      <c r="B19" s="144" t="s">
        <v>22</v>
      </c>
      <c r="C19" s="144" t="s">
        <v>816</v>
      </c>
      <c r="D19" s="144" t="s">
        <v>21</v>
      </c>
      <c r="E19" s="5" t="s">
        <v>74</v>
      </c>
      <c r="F19" s="265" t="s">
        <v>6</v>
      </c>
      <c r="G19" s="5">
        <v>2</v>
      </c>
      <c r="H19" s="5">
        <v>33962301.130000003</v>
      </c>
      <c r="I19" s="4" t="s">
        <v>106</v>
      </c>
      <c r="J19" s="4" t="s">
        <v>105</v>
      </c>
      <c r="K19" s="270">
        <v>2</v>
      </c>
      <c r="L19" s="53"/>
      <c r="M19" s="285" t="s">
        <v>104</v>
      </c>
      <c r="N19" s="282" t="s">
        <v>93</v>
      </c>
      <c r="O19" s="19" t="s">
        <v>832</v>
      </c>
      <c r="P19" s="5">
        <v>18</v>
      </c>
      <c r="Q19" s="18">
        <v>468987256</v>
      </c>
      <c r="R19" s="4" t="s">
        <v>103</v>
      </c>
      <c r="S19" s="4" t="s">
        <v>708</v>
      </c>
      <c r="T19" s="270">
        <v>106</v>
      </c>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row>
    <row r="20" spans="1:126" ht="30" x14ac:dyDescent="0.25">
      <c r="A20" s="16" t="s">
        <v>824</v>
      </c>
      <c r="B20" s="98" t="s">
        <v>22</v>
      </c>
      <c r="C20" s="98" t="s">
        <v>816</v>
      </c>
      <c r="D20" s="98" t="s">
        <v>21</v>
      </c>
      <c r="E20" s="7" t="s">
        <v>74</v>
      </c>
      <c r="F20" s="266" t="s">
        <v>23</v>
      </c>
      <c r="G20" s="7">
        <v>1</v>
      </c>
      <c r="H20" s="136">
        <v>12074700</v>
      </c>
      <c r="I20" s="7"/>
      <c r="J20" s="7"/>
      <c r="K20" s="271"/>
      <c r="L20" s="53"/>
      <c r="M20" s="171" t="s">
        <v>102</v>
      </c>
      <c r="N20" s="283" t="s">
        <v>93</v>
      </c>
      <c r="O20" s="16" t="s">
        <v>833</v>
      </c>
      <c r="P20" s="7">
        <v>1</v>
      </c>
      <c r="Q20" s="137">
        <f>12074700</f>
        <v>12074700</v>
      </c>
      <c r="R20" s="7"/>
      <c r="S20" s="7"/>
      <c r="T20" s="98"/>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row>
    <row r="21" spans="1:126" ht="72.599999999999994" customHeight="1" x14ac:dyDescent="0.25">
      <c r="A21" s="19" t="s">
        <v>824</v>
      </c>
      <c r="B21" s="144" t="s">
        <v>22</v>
      </c>
      <c r="C21" s="144" t="s">
        <v>816</v>
      </c>
      <c r="D21" s="144" t="s">
        <v>21</v>
      </c>
      <c r="E21" s="5" t="s">
        <v>74</v>
      </c>
      <c r="F21" s="265" t="s">
        <v>524</v>
      </c>
      <c r="G21" s="5">
        <v>2</v>
      </c>
      <c r="H21" s="5">
        <v>44557188</v>
      </c>
      <c r="I21" s="4" t="s">
        <v>101</v>
      </c>
      <c r="J21" s="4" t="s">
        <v>100</v>
      </c>
      <c r="K21" s="270">
        <v>257</v>
      </c>
      <c r="L21" s="53"/>
      <c r="M21" s="286" t="s">
        <v>797</v>
      </c>
      <c r="N21" s="282" t="s">
        <v>93</v>
      </c>
      <c r="O21" s="19" t="s">
        <v>832</v>
      </c>
      <c r="P21" s="5">
        <v>16</v>
      </c>
      <c r="Q21" s="18">
        <v>349134329</v>
      </c>
      <c r="R21" s="4" t="s">
        <v>99</v>
      </c>
      <c r="S21" s="5" t="s">
        <v>719</v>
      </c>
      <c r="T21" s="270">
        <v>689</v>
      </c>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row>
    <row r="22" spans="1:126" ht="87" customHeight="1" x14ac:dyDescent="0.25">
      <c r="A22" s="16" t="s">
        <v>824</v>
      </c>
      <c r="B22" s="98" t="s">
        <v>22</v>
      </c>
      <c r="C22" s="98" t="s">
        <v>816</v>
      </c>
      <c r="D22" s="98" t="s">
        <v>21</v>
      </c>
      <c r="E22" s="7" t="s">
        <v>45</v>
      </c>
      <c r="F22" s="266" t="s">
        <v>4</v>
      </c>
      <c r="G22" s="7">
        <v>3</v>
      </c>
      <c r="H22" s="7">
        <v>41267181.899999999</v>
      </c>
      <c r="I22" s="6" t="s">
        <v>98</v>
      </c>
      <c r="J22" s="7" t="s">
        <v>97</v>
      </c>
      <c r="K22" s="272">
        <v>21</v>
      </c>
      <c r="L22" s="53"/>
      <c r="M22" s="171" t="s">
        <v>96</v>
      </c>
      <c r="N22" s="283" t="s">
        <v>93</v>
      </c>
      <c r="O22" s="16" t="s">
        <v>834</v>
      </c>
      <c r="P22" s="7">
        <v>2</v>
      </c>
      <c r="Q22" s="20">
        <v>116129043</v>
      </c>
      <c r="R22" s="6" t="s">
        <v>709</v>
      </c>
      <c r="S22" s="7" t="s">
        <v>95</v>
      </c>
      <c r="T22" s="272">
        <v>3226</v>
      </c>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row>
    <row r="23" spans="1:126" ht="66.95" customHeight="1" x14ac:dyDescent="0.25">
      <c r="A23" s="19" t="s">
        <v>824</v>
      </c>
      <c r="B23" s="144" t="s">
        <v>22</v>
      </c>
      <c r="C23" s="144" t="s">
        <v>816</v>
      </c>
      <c r="D23" s="144" t="s">
        <v>21</v>
      </c>
      <c r="E23" s="5" t="s">
        <v>45</v>
      </c>
      <c r="F23" s="265" t="s">
        <v>3</v>
      </c>
      <c r="G23" s="5">
        <v>3</v>
      </c>
      <c r="H23" s="5">
        <v>16201850</v>
      </c>
      <c r="I23" s="4" t="s">
        <v>94</v>
      </c>
      <c r="J23" s="4" t="s">
        <v>779</v>
      </c>
      <c r="K23" s="270">
        <v>609</v>
      </c>
      <c r="L23" s="53"/>
      <c r="M23" s="285" t="s">
        <v>13</v>
      </c>
      <c r="N23" s="282" t="s">
        <v>93</v>
      </c>
      <c r="O23" s="19" t="s">
        <v>834</v>
      </c>
      <c r="P23" s="5">
        <v>4</v>
      </c>
      <c r="Q23" s="18">
        <v>8272499</v>
      </c>
      <c r="R23" s="4" t="s">
        <v>92</v>
      </c>
      <c r="S23" s="5" t="s">
        <v>808</v>
      </c>
      <c r="T23" s="144">
        <v>596</v>
      </c>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row>
    <row r="24" spans="1:126" ht="120" x14ac:dyDescent="0.25">
      <c r="A24" s="16" t="s">
        <v>825</v>
      </c>
      <c r="B24" s="98" t="s">
        <v>20</v>
      </c>
      <c r="C24" s="98" t="s">
        <v>817</v>
      </c>
      <c r="D24" s="98" t="s">
        <v>19</v>
      </c>
      <c r="E24" s="7" t="s">
        <v>74</v>
      </c>
      <c r="F24" s="266" t="s">
        <v>7</v>
      </c>
      <c r="G24" s="7">
        <v>5</v>
      </c>
      <c r="H24" s="7">
        <v>288674108</v>
      </c>
      <c r="I24" s="6" t="s">
        <v>91</v>
      </c>
      <c r="J24" s="7" t="s">
        <v>799</v>
      </c>
      <c r="K24" s="272">
        <v>877</v>
      </c>
      <c r="L24" s="53"/>
      <c r="M24" s="171" t="s">
        <v>4</v>
      </c>
      <c r="N24" s="283" t="s">
        <v>78</v>
      </c>
      <c r="O24" s="16" t="s">
        <v>835</v>
      </c>
      <c r="P24" s="7">
        <v>21</v>
      </c>
      <c r="Q24" s="20">
        <v>534180487</v>
      </c>
      <c r="R24" s="6" t="s">
        <v>90</v>
      </c>
      <c r="S24" s="7" t="s">
        <v>89</v>
      </c>
      <c r="T24" s="272">
        <v>528</v>
      </c>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row>
    <row r="25" spans="1:126" ht="90" x14ac:dyDescent="0.25">
      <c r="A25" s="19" t="s">
        <v>825</v>
      </c>
      <c r="B25" s="144" t="s">
        <v>20</v>
      </c>
      <c r="C25" s="144" t="s">
        <v>817</v>
      </c>
      <c r="D25" s="144" t="s">
        <v>19</v>
      </c>
      <c r="E25" s="5" t="s">
        <v>74</v>
      </c>
      <c r="F25" s="265" t="s">
        <v>6</v>
      </c>
      <c r="G25" s="5">
        <v>4</v>
      </c>
      <c r="H25" s="5">
        <v>9603857</v>
      </c>
      <c r="I25" s="10" t="s">
        <v>718</v>
      </c>
      <c r="J25" s="4" t="s">
        <v>88</v>
      </c>
      <c r="K25" s="270">
        <v>15</v>
      </c>
      <c r="L25" s="53"/>
      <c r="M25" s="285" t="s">
        <v>3</v>
      </c>
      <c r="N25" s="282" t="s">
        <v>78</v>
      </c>
      <c r="O25" s="19" t="s">
        <v>836</v>
      </c>
      <c r="P25" s="5">
        <v>13</v>
      </c>
      <c r="Q25" s="18">
        <v>124265066</v>
      </c>
      <c r="R25" s="4" t="s">
        <v>87</v>
      </c>
      <c r="S25" s="4" t="s">
        <v>786</v>
      </c>
      <c r="T25" s="270">
        <v>1241</v>
      </c>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row>
    <row r="26" spans="1:126" ht="60" x14ac:dyDescent="0.25">
      <c r="A26" s="16" t="s">
        <v>825</v>
      </c>
      <c r="B26" s="98" t="s">
        <v>20</v>
      </c>
      <c r="C26" s="98" t="s">
        <v>817</v>
      </c>
      <c r="D26" s="98" t="s">
        <v>19</v>
      </c>
      <c r="E26" s="7" t="s">
        <v>74</v>
      </c>
      <c r="F26" s="266" t="s">
        <v>524</v>
      </c>
      <c r="G26" s="7">
        <v>7</v>
      </c>
      <c r="H26" s="7">
        <v>20518276</v>
      </c>
      <c r="I26" s="6" t="s">
        <v>86</v>
      </c>
      <c r="J26" s="6" t="s">
        <v>851</v>
      </c>
      <c r="K26" s="272">
        <v>30</v>
      </c>
      <c r="L26" s="53"/>
      <c r="M26" s="171" t="s">
        <v>17</v>
      </c>
      <c r="N26" s="283" t="s">
        <v>78</v>
      </c>
      <c r="O26" s="16" t="s">
        <v>837</v>
      </c>
      <c r="P26" s="7">
        <v>2</v>
      </c>
      <c r="Q26" s="20">
        <v>1900327</v>
      </c>
      <c r="R26" s="6" t="s">
        <v>85</v>
      </c>
      <c r="S26" s="7" t="s">
        <v>18</v>
      </c>
      <c r="T26" s="272">
        <v>1</v>
      </c>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row>
    <row r="27" spans="1:126" ht="45" x14ac:dyDescent="0.25">
      <c r="A27" s="19" t="s">
        <v>825</v>
      </c>
      <c r="B27" s="144" t="s">
        <v>20</v>
      </c>
      <c r="C27" s="144" t="s">
        <v>817</v>
      </c>
      <c r="D27" s="144" t="s">
        <v>19</v>
      </c>
      <c r="E27" s="5" t="s">
        <v>45</v>
      </c>
      <c r="F27" s="265" t="s">
        <v>4</v>
      </c>
      <c r="G27" s="5">
        <v>7</v>
      </c>
      <c r="H27" s="5">
        <v>201805089</v>
      </c>
      <c r="I27" s="4" t="s">
        <v>84</v>
      </c>
      <c r="J27" s="5" t="s">
        <v>83</v>
      </c>
      <c r="K27" s="270">
        <v>170</v>
      </c>
      <c r="L27" s="53"/>
      <c r="M27" s="285" t="s">
        <v>82</v>
      </c>
      <c r="N27" s="282" t="s">
        <v>78</v>
      </c>
      <c r="O27" s="19" t="s">
        <v>838</v>
      </c>
      <c r="P27" s="5">
        <v>4</v>
      </c>
      <c r="Q27" s="18">
        <v>30776259</v>
      </c>
      <c r="R27" s="17" t="s">
        <v>81</v>
      </c>
      <c r="S27" s="5" t="s">
        <v>18</v>
      </c>
      <c r="T27" s="270">
        <v>280</v>
      </c>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row>
    <row r="28" spans="1:126" ht="66" customHeight="1" x14ac:dyDescent="0.25">
      <c r="A28" s="16" t="s">
        <v>825</v>
      </c>
      <c r="B28" s="98" t="s">
        <v>20</v>
      </c>
      <c r="C28" s="98" t="s">
        <v>817</v>
      </c>
      <c r="D28" s="98" t="s">
        <v>19</v>
      </c>
      <c r="E28" s="7" t="s">
        <v>45</v>
      </c>
      <c r="F28" s="266" t="s">
        <v>3</v>
      </c>
      <c r="G28" s="7">
        <v>3</v>
      </c>
      <c r="H28" s="7">
        <v>19331671</v>
      </c>
      <c r="I28" s="6" t="s">
        <v>80</v>
      </c>
      <c r="J28" s="6" t="s">
        <v>780</v>
      </c>
      <c r="K28" s="272">
        <v>252</v>
      </c>
      <c r="L28" s="53"/>
      <c r="M28" s="287" t="s">
        <v>79</v>
      </c>
      <c r="N28" s="284" t="s">
        <v>78</v>
      </c>
      <c r="O28" s="15" t="s">
        <v>839</v>
      </c>
      <c r="P28" s="3" t="s">
        <v>77</v>
      </c>
      <c r="Q28" s="14">
        <v>898380972</v>
      </c>
      <c r="R28" s="2" t="s">
        <v>76</v>
      </c>
      <c r="S28" s="2" t="s">
        <v>710</v>
      </c>
      <c r="T28" s="288">
        <v>17940</v>
      </c>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row>
    <row r="29" spans="1:126" ht="30" x14ac:dyDescent="0.25">
      <c r="A29" s="19" t="s">
        <v>825</v>
      </c>
      <c r="B29" s="144" t="s">
        <v>20</v>
      </c>
      <c r="C29" s="144" t="s">
        <v>817</v>
      </c>
      <c r="D29" s="144" t="s">
        <v>19</v>
      </c>
      <c r="E29" s="5" t="s">
        <v>45</v>
      </c>
      <c r="F29" s="265" t="s">
        <v>12</v>
      </c>
      <c r="G29" s="5">
        <v>2</v>
      </c>
      <c r="H29" s="5">
        <v>2092868.48</v>
      </c>
      <c r="I29" s="4" t="s">
        <v>75</v>
      </c>
      <c r="J29" s="5"/>
      <c r="K29" s="270">
        <v>75</v>
      </c>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row>
    <row r="30" spans="1:126" ht="120" x14ac:dyDescent="0.25">
      <c r="A30" s="16" t="s">
        <v>826</v>
      </c>
      <c r="B30" s="98" t="s">
        <v>16</v>
      </c>
      <c r="C30" s="98" t="s">
        <v>818</v>
      </c>
      <c r="D30" s="98" t="s">
        <v>15</v>
      </c>
      <c r="E30" s="7" t="s">
        <v>74</v>
      </c>
      <c r="F30" s="266" t="s">
        <v>7</v>
      </c>
      <c r="G30" s="7">
        <v>3</v>
      </c>
      <c r="H30" s="7">
        <v>147341211.19999999</v>
      </c>
      <c r="I30" s="6" t="s">
        <v>73</v>
      </c>
      <c r="J30" s="7" t="s">
        <v>801</v>
      </c>
      <c r="K30" s="272">
        <v>241</v>
      </c>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row>
    <row r="31" spans="1:126" ht="45" x14ac:dyDescent="0.25">
      <c r="A31" s="19" t="s">
        <v>826</v>
      </c>
      <c r="B31" s="144" t="s">
        <v>16</v>
      </c>
      <c r="C31" s="144" t="s">
        <v>818</v>
      </c>
      <c r="D31" s="144" t="s">
        <v>15</v>
      </c>
      <c r="E31" s="5" t="s">
        <v>50</v>
      </c>
      <c r="F31" s="265" t="s">
        <v>6</v>
      </c>
      <c r="G31" s="5">
        <v>5</v>
      </c>
      <c r="H31" s="5">
        <v>91136573.780000001</v>
      </c>
      <c r="I31" s="4" t="s">
        <v>72</v>
      </c>
      <c r="J31" s="4" t="s">
        <v>788</v>
      </c>
      <c r="K31" s="270">
        <v>55</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row>
    <row r="32" spans="1:126" ht="46.5" x14ac:dyDescent="0.25">
      <c r="A32" s="16" t="s">
        <v>826</v>
      </c>
      <c r="B32" s="98" t="s">
        <v>16</v>
      </c>
      <c r="C32" s="98" t="s">
        <v>818</v>
      </c>
      <c r="D32" s="98" t="s">
        <v>15</v>
      </c>
      <c r="E32" s="7" t="s">
        <v>50</v>
      </c>
      <c r="F32" s="266" t="s">
        <v>5</v>
      </c>
      <c r="G32" s="7">
        <v>3</v>
      </c>
      <c r="H32" s="7">
        <v>136868377.08000001</v>
      </c>
      <c r="I32" s="6" t="s">
        <v>71</v>
      </c>
      <c r="J32" s="6" t="s">
        <v>70</v>
      </c>
      <c r="K32" s="272">
        <v>94</v>
      </c>
      <c r="L32" s="53"/>
      <c r="M32" s="194"/>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row>
    <row r="33" spans="1:126" ht="60" x14ac:dyDescent="0.25">
      <c r="A33" s="19" t="s">
        <v>826</v>
      </c>
      <c r="B33" s="144" t="s">
        <v>16</v>
      </c>
      <c r="C33" s="144" t="s">
        <v>818</v>
      </c>
      <c r="D33" s="144" t="s">
        <v>15</v>
      </c>
      <c r="E33" s="5" t="s">
        <v>50</v>
      </c>
      <c r="F33" s="265" t="s">
        <v>14</v>
      </c>
      <c r="G33" s="5">
        <v>1</v>
      </c>
      <c r="H33" s="5">
        <v>66129043.329999998</v>
      </c>
      <c r="I33" s="4" t="s">
        <v>69</v>
      </c>
      <c r="J33" s="5" t="s">
        <v>68</v>
      </c>
      <c r="K33" s="270">
        <v>3226</v>
      </c>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row>
    <row r="34" spans="1:126" ht="71.45" customHeight="1" x14ac:dyDescent="0.25">
      <c r="A34" s="16" t="s">
        <v>826</v>
      </c>
      <c r="B34" s="98" t="s">
        <v>16</v>
      </c>
      <c r="C34" s="98" t="s">
        <v>818</v>
      </c>
      <c r="D34" s="98" t="s">
        <v>15</v>
      </c>
      <c r="E34" s="7" t="s">
        <v>50</v>
      </c>
      <c r="F34" s="266" t="s">
        <v>13</v>
      </c>
      <c r="G34" s="7">
        <v>3</v>
      </c>
      <c r="H34" s="7">
        <v>1772498.79</v>
      </c>
      <c r="I34" s="113" t="s">
        <v>679</v>
      </c>
      <c r="J34" s="12" t="s">
        <v>678</v>
      </c>
      <c r="K34" s="98">
        <v>588</v>
      </c>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row>
    <row r="35" spans="1:126" ht="45" x14ac:dyDescent="0.25">
      <c r="A35" s="19" t="s">
        <v>826</v>
      </c>
      <c r="B35" s="144" t="s">
        <v>16</v>
      </c>
      <c r="C35" s="144" t="s">
        <v>818</v>
      </c>
      <c r="D35" s="144" t="s">
        <v>15</v>
      </c>
      <c r="E35" s="5" t="s">
        <v>45</v>
      </c>
      <c r="F35" s="265" t="s">
        <v>4</v>
      </c>
      <c r="G35" s="5">
        <v>6</v>
      </c>
      <c r="H35" s="5">
        <v>120646492.43466298</v>
      </c>
      <c r="I35" s="4" t="s">
        <v>67</v>
      </c>
      <c r="J35" s="5" t="s">
        <v>66</v>
      </c>
      <c r="K35" s="270">
        <v>161</v>
      </c>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row>
    <row r="36" spans="1:126" ht="105" x14ac:dyDescent="0.25">
      <c r="A36" s="16" t="s">
        <v>826</v>
      </c>
      <c r="B36" s="98" t="s">
        <v>16</v>
      </c>
      <c r="C36" s="98" t="s">
        <v>818</v>
      </c>
      <c r="D36" s="98" t="s">
        <v>15</v>
      </c>
      <c r="E36" s="7" t="s">
        <v>45</v>
      </c>
      <c r="F36" s="266" t="s">
        <v>3</v>
      </c>
      <c r="G36" s="7">
        <v>3</v>
      </c>
      <c r="H36" s="7">
        <v>17443512</v>
      </c>
      <c r="I36" s="6" t="s">
        <v>65</v>
      </c>
      <c r="J36" s="6" t="s">
        <v>781</v>
      </c>
      <c r="K36" s="272">
        <v>135</v>
      </c>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row>
    <row r="37" spans="1:126" ht="55.5" customHeight="1" x14ac:dyDescent="0.25">
      <c r="A37" s="19" t="s">
        <v>826</v>
      </c>
      <c r="B37" s="144" t="s">
        <v>16</v>
      </c>
      <c r="C37" s="144" t="s">
        <v>818</v>
      </c>
      <c r="D37" s="144" t="s">
        <v>15</v>
      </c>
      <c r="E37" s="5" t="s">
        <v>45</v>
      </c>
      <c r="F37" s="265" t="s">
        <v>17</v>
      </c>
      <c r="G37" s="5">
        <v>2</v>
      </c>
      <c r="H37" s="5">
        <v>1900327.2999999998</v>
      </c>
      <c r="I37" s="11" t="s">
        <v>687</v>
      </c>
      <c r="J37" s="5" t="s">
        <v>18</v>
      </c>
      <c r="K37" s="270">
        <v>1</v>
      </c>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row>
    <row r="38" spans="1:126" ht="30" x14ac:dyDescent="0.25">
      <c r="A38" s="16" t="s">
        <v>826</v>
      </c>
      <c r="B38" s="98" t="s">
        <v>16</v>
      </c>
      <c r="C38" s="98" t="s">
        <v>818</v>
      </c>
      <c r="D38" s="98" t="s">
        <v>15</v>
      </c>
      <c r="E38" s="7" t="s">
        <v>45</v>
      </c>
      <c r="F38" s="266" t="s">
        <v>12</v>
      </c>
      <c r="G38" s="7">
        <v>1</v>
      </c>
      <c r="H38" s="7">
        <v>7400000.2000000002</v>
      </c>
      <c r="I38" s="6" t="s">
        <v>705</v>
      </c>
      <c r="J38" s="7" t="s">
        <v>18</v>
      </c>
      <c r="K38" s="272">
        <v>39</v>
      </c>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row>
    <row r="39" spans="1:126" ht="120" x14ac:dyDescent="0.25">
      <c r="A39" s="19" t="s">
        <v>827</v>
      </c>
      <c r="B39" s="144" t="s">
        <v>11</v>
      </c>
      <c r="C39" s="144" t="s">
        <v>819</v>
      </c>
      <c r="D39" s="144" t="s">
        <v>10</v>
      </c>
      <c r="E39" s="5" t="s">
        <v>50</v>
      </c>
      <c r="F39" s="265" t="s">
        <v>7</v>
      </c>
      <c r="G39" s="5">
        <v>4</v>
      </c>
      <c r="H39" s="5">
        <v>128165200</v>
      </c>
      <c r="I39" s="4" t="s">
        <v>64</v>
      </c>
      <c r="J39" s="5" t="s">
        <v>804</v>
      </c>
      <c r="K39" s="270">
        <v>735</v>
      </c>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row>
    <row r="40" spans="1:126" ht="55.5" customHeight="1" x14ac:dyDescent="0.25">
      <c r="A40" s="16" t="s">
        <v>827</v>
      </c>
      <c r="B40" s="98" t="s">
        <v>11</v>
      </c>
      <c r="C40" s="98" t="s">
        <v>819</v>
      </c>
      <c r="D40" s="98" t="s">
        <v>10</v>
      </c>
      <c r="E40" s="7" t="s">
        <v>50</v>
      </c>
      <c r="F40" s="266" t="s">
        <v>6</v>
      </c>
      <c r="G40" s="7">
        <v>2</v>
      </c>
      <c r="H40" s="7">
        <v>170000000</v>
      </c>
      <c r="I40" s="6" t="s">
        <v>63</v>
      </c>
      <c r="J40" s="6" t="s">
        <v>789</v>
      </c>
      <c r="K40" s="272">
        <v>5</v>
      </c>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row>
    <row r="41" spans="1:126" ht="45" x14ac:dyDescent="0.25">
      <c r="A41" s="19" t="s">
        <v>827</v>
      </c>
      <c r="B41" s="144" t="s">
        <v>11</v>
      </c>
      <c r="C41" s="144" t="s">
        <v>819</v>
      </c>
      <c r="D41" s="144" t="s">
        <v>10</v>
      </c>
      <c r="E41" s="5" t="s">
        <v>50</v>
      </c>
      <c r="F41" s="265" t="s">
        <v>5</v>
      </c>
      <c r="G41" s="5">
        <v>2</v>
      </c>
      <c r="H41" s="5">
        <v>24487500</v>
      </c>
      <c r="I41" s="4" t="s">
        <v>62</v>
      </c>
      <c r="J41" s="4" t="s">
        <v>61</v>
      </c>
      <c r="K41" s="270">
        <v>63</v>
      </c>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row>
    <row r="42" spans="1:126" ht="45" x14ac:dyDescent="0.25">
      <c r="A42" s="16" t="s">
        <v>827</v>
      </c>
      <c r="B42" s="98" t="s">
        <v>11</v>
      </c>
      <c r="C42" s="98" t="s">
        <v>819</v>
      </c>
      <c r="D42" s="98" t="s">
        <v>10</v>
      </c>
      <c r="E42" s="7" t="s">
        <v>50</v>
      </c>
      <c r="F42" s="266" t="s">
        <v>14</v>
      </c>
      <c r="G42" s="7">
        <v>1</v>
      </c>
      <c r="H42" s="7">
        <v>50000000</v>
      </c>
      <c r="I42" s="6" t="s">
        <v>706</v>
      </c>
      <c r="J42" s="7" t="s">
        <v>60</v>
      </c>
      <c r="K42" s="271"/>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row>
    <row r="43" spans="1:126" ht="40.5" customHeight="1" x14ac:dyDescent="0.25">
      <c r="A43" s="19" t="s">
        <v>827</v>
      </c>
      <c r="B43" s="144" t="s">
        <v>11</v>
      </c>
      <c r="C43" s="144" t="s">
        <v>819</v>
      </c>
      <c r="D43" s="144" t="s">
        <v>10</v>
      </c>
      <c r="E43" s="5" t="s">
        <v>50</v>
      </c>
      <c r="F43" s="265" t="s">
        <v>13</v>
      </c>
      <c r="G43" s="5">
        <v>1</v>
      </c>
      <c r="H43" s="5">
        <v>6500000</v>
      </c>
      <c r="I43" s="4" t="s">
        <v>778</v>
      </c>
      <c r="J43" s="9" t="s">
        <v>790</v>
      </c>
      <c r="K43" s="273">
        <v>8</v>
      </c>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row>
    <row r="44" spans="1:126" ht="45" x14ac:dyDescent="0.25">
      <c r="A44" s="16" t="s">
        <v>827</v>
      </c>
      <c r="B44" s="98" t="s">
        <v>11</v>
      </c>
      <c r="C44" s="98" t="s">
        <v>819</v>
      </c>
      <c r="D44" s="98" t="s">
        <v>10</v>
      </c>
      <c r="E44" s="7" t="s">
        <v>45</v>
      </c>
      <c r="F44" s="266" t="s">
        <v>4</v>
      </c>
      <c r="G44" s="7">
        <v>3</v>
      </c>
      <c r="H44" s="7">
        <v>131430536.45116918</v>
      </c>
      <c r="I44" s="6" t="s">
        <v>59</v>
      </c>
      <c r="J44" s="7" t="s">
        <v>717</v>
      </c>
      <c r="K44" s="272">
        <v>159</v>
      </c>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row>
    <row r="45" spans="1:126" ht="60" customHeight="1" x14ac:dyDescent="0.25">
      <c r="A45" s="19" t="s">
        <v>827</v>
      </c>
      <c r="B45" s="144" t="s">
        <v>11</v>
      </c>
      <c r="C45" s="144" t="s">
        <v>819</v>
      </c>
      <c r="D45" s="144" t="s">
        <v>10</v>
      </c>
      <c r="E45" s="5" t="s">
        <v>45</v>
      </c>
      <c r="F45" s="265" t="s">
        <v>3</v>
      </c>
      <c r="G45" s="5">
        <v>1</v>
      </c>
      <c r="H45" s="5">
        <v>9308837.6500000004</v>
      </c>
      <c r="I45" s="4" t="s">
        <v>58</v>
      </c>
      <c r="J45" s="4" t="s">
        <v>802</v>
      </c>
      <c r="K45" s="270">
        <v>19</v>
      </c>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row>
    <row r="46" spans="1:126" ht="30" x14ac:dyDescent="0.25">
      <c r="A46" s="16" t="s">
        <v>827</v>
      </c>
      <c r="B46" s="98" t="s">
        <v>11</v>
      </c>
      <c r="C46" s="98" t="s">
        <v>819</v>
      </c>
      <c r="D46" s="98" t="s">
        <v>10</v>
      </c>
      <c r="E46" s="7" t="s">
        <v>45</v>
      </c>
      <c r="F46" s="266" t="s">
        <v>12</v>
      </c>
      <c r="G46" s="7">
        <v>1</v>
      </c>
      <c r="H46" s="7">
        <v>21283391</v>
      </c>
      <c r="I46" s="6" t="s">
        <v>707</v>
      </c>
      <c r="J46" s="7" t="s">
        <v>18</v>
      </c>
      <c r="K46" s="272">
        <v>166</v>
      </c>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row>
    <row r="47" spans="1:126" ht="120" x14ac:dyDescent="0.25">
      <c r="A47" s="19" t="s">
        <v>828</v>
      </c>
      <c r="B47" s="144" t="s">
        <v>9</v>
      </c>
      <c r="C47" s="144" t="s">
        <v>820</v>
      </c>
      <c r="D47" s="144" t="s">
        <v>8</v>
      </c>
      <c r="E47" s="5" t="s">
        <v>50</v>
      </c>
      <c r="F47" s="265" t="s">
        <v>7</v>
      </c>
      <c r="G47" s="5">
        <v>3</v>
      </c>
      <c r="H47" s="5">
        <v>130061958.34999999</v>
      </c>
      <c r="I47" s="4" t="s">
        <v>57</v>
      </c>
      <c r="J47" s="5" t="s">
        <v>803</v>
      </c>
      <c r="K47" s="270">
        <v>502</v>
      </c>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row>
    <row r="48" spans="1:126" ht="45" x14ac:dyDescent="0.25">
      <c r="A48" s="16" t="s">
        <v>828</v>
      </c>
      <c r="B48" s="98" t="s">
        <v>9</v>
      </c>
      <c r="C48" s="98" t="s">
        <v>820</v>
      </c>
      <c r="D48" s="98" t="s">
        <v>8</v>
      </c>
      <c r="E48" s="7" t="s">
        <v>45</v>
      </c>
      <c r="F48" s="266" t="s">
        <v>4</v>
      </c>
      <c r="G48" s="7">
        <v>1</v>
      </c>
      <c r="H48" s="7">
        <v>25072902</v>
      </c>
      <c r="I48" s="6" t="s">
        <v>56</v>
      </c>
      <c r="J48" s="7" t="s">
        <v>716</v>
      </c>
      <c r="K48" s="272">
        <v>7</v>
      </c>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row>
    <row r="49" spans="1:126" x14ac:dyDescent="0.25">
      <c r="A49" s="19" t="s">
        <v>828</v>
      </c>
      <c r="B49" s="144" t="s">
        <v>9</v>
      </c>
      <c r="C49" s="144" t="s">
        <v>820</v>
      </c>
      <c r="D49" s="144" t="s">
        <v>8</v>
      </c>
      <c r="E49" s="5" t="s">
        <v>45</v>
      </c>
      <c r="F49" s="265" t="s">
        <v>3</v>
      </c>
      <c r="G49" s="5">
        <v>1</v>
      </c>
      <c r="H49" s="5">
        <v>11029900</v>
      </c>
      <c r="I49" s="4" t="s">
        <v>55</v>
      </c>
      <c r="J49" s="5" t="s">
        <v>18</v>
      </c>
      <c r="K49" s="274"/>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row>
    <row r="50" spans="1:126" ht="49.5" customHeight="1" x14ac:dyDescent="0.25">
      <c r="A50" s="16" t="s">
        <v>829</v>
      </c>
      <c r="B50" s="98" t="s">
        <v>9</v>
      </c>
      <c r="C50" s="98" t="s">
        <v>820</v>
      </c>
      <c r="D50" s="98" t="s">
        <v>8</v>
      </c>
      <c r="E50" s="7" t="s">
        <v>45</v>
      </c>
      <c r="F50" s="266" t="s">
        <v>774</v>
      </c>
      <c r="G50" s="7">
        <v>2</v>
      </c>
      <c r="H50" s="7">
        <v>406122087.77999997</v>
      </c>
      <c r="I50" s="8" t="s">
        <v>54</v>
      </c>
      <c r="J50" s="6" t="s">
        <v>664</v>
      </c>
      <c r="K50" s="275">
        <v>8113</v>
      </c>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row>
    <row r="51" spans="1:126" ht="120" x14ac:dyDescent="0.25">
      <c r="A51" s="19" t="s">
        <v>830</v>
      </c>
      <c r="B51" s="144" t="s">
        <v>1</v>
      </c>
      <c r="C51" s="144" t="s">
        <v>821</v>
      </c>
      <c r="D51" s="144" t="s">
        <v>0</v>
      </c>
      <c r="E51" s="5" t="s">
        <v>50</v>
      </c>
      <c r="F51" s="265" t="s">
        <v>7</v>
      </c>
      <c r="G51" s="5">
        <v>6</v>
      </c>
      <c r="H51" s="5">
        <v>410876570</v>
      </c>
      <c r="I51" s="4" t="s">
        <v>53</v>
      </c>
      <c r="J51" s="5" t="s">
        <v>805</v>
      </c>
      <c r="K51" s="270">
        <v>1325</v>
      </c>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row>
    <row r="52" spans="1:126" ht="30" x14ac:dyDescent="0.25">
      <c r="A52" s="16" t="s">
        <v>830</v>
      </c>
      <c r="B52" s="98" t="s">
        <v>1</v>
      </c>
      <c r="C52" s="98" t="s">
        <v>821</v>
      </c>
      <c r="D52" s="98" t="s">
        <v>0</v>
      </c>
      <c r="E52" s="7" t="s">
        <v>50</v>
      </c>
      <c r="F52" s="266" t="s">
        <v>6</v>
      </c>
      <c r="G52" s="7">
        <v>5</v>
      </c>
      <c r="H52" s="7">
        <v>164284524</v>
      </c>
      <c r="I52" s="6" t="s">
        <v>52</v>
      </c>
      <c r="J52" s="6" t="s">
        <v>51</v>
      </c>
      <c r="K52" s="272">
        <v>29</v>
      </c>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row>
    <row r="53" spans="1:126" ht="45" x14ac:dyDescent="0.25">
      <c r="A53" s="19" t="s">
        <v>830</v>
      </c>
      <c r="B53" s="144" t="s">
        <v>1</v>
      </c>
      <c r="C53" s="144" t="s">
        <v>821</v>
      </c>
      <c r="D53" s="144" t="s">
        <v>0</v>
      </c>
      <c r="E53" s="5" t="s">
        <v>50</v>
      </c>
      <c r="F53" s="265" t="s">
        <v>524</v>
      </c>
      <c r="G53" s="5">
        <v>2</v>
      </c>
      <c r="H53" s="5">
        <v>122702988.06000002</v>
      </c>
      <c r="I53" s="4" t="s">
        <v>49</v>
      </c>
      <c r="J53" s="4" t="s">
        <v>48</v>
      </c>
      <c r="K53" s="270">
        <v>245</v>
      </c>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row>
    <row r="54" spans="1:126" ht="45" x14ac:dyDescent="0.25">
      <c r="A54" s="16" t="s">
        <v>830</v>
      </c>
      <c r="B54" s="98" t="s">
        <v>1</v>
      </c>
      <c r="C54" s="98" t="s">
        <v>843</v>
      </c>
      <c r="D54" s="98" t="s">
        <v>0</v>
      </c>
      <c r="E54" s="7" t="s">
        <v>45</v>
      </c>
      <c r="F54" s="266" t="s">
        <v>4</v>
      </c>
      <c r="G54" s="7">
        <v>1</v>
      </c>
      <c r="H54" s="7">
        <v>13958285</v>
      </c>
      <c r="I54" s="6" t="s">
        <v>47</v>
      </c>
      <c r="J54" s="7" t="s">
        <v>46</v>
      </c>
      <c r="K54" s="272">
        <v>10</v>
      </c>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row>
    <row r="55" spans="1:126" ht="95.1" customHeight="1" x14ac:dyDescent="0.25">
      <c r="A55" s="19" t="s">
        <v>830</v>
      </c>
      <c r="B55" s="144" t="s">
        <v>1</v>
      </c>
      <c r="C55" s="144" t="s">
        <v>821</v>
      </c>
      <c r="D55" s="144" t="s">
        <v>0</v>
      </c>
      <c r="E55" s="5" t="s">
        <v>45</v>
      </c>
      <c r="F55" s="265" t="s">
        <v>3</v>
      </c>
      <c r="G55" s="5">
        <v>2</v>
      </c>
      <c r="H55" s="5">
        <v>50949295.350000001</v>
      </c>
      <c r="I55" s="4" t="s">
        <v>44</v>
      </c>
      <c r="J55" s="4" t="s">
        <v>782</v>
      </c>
      <c r="K55" s="270">
        <v>226</v>
      </c>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row>
    <row r="56" spans="1:126" ht="54.6" customHeight="1" x14ac:dyDescent="0.25">
      <c r="A56" s="15" t="s">
        <v>830</v>
      </c>
      <c r="B56" s="99" t="s">
        <v>1</v>
      </c>
      <c r="C56" s="99" t="s">
        <v>821</v>
      </c>
      <c r="D56" s="99" t="s">
        <v>0</v>
      </c>
      <c r="E56" s="3" t="s">
        <v>43</v>
      </c>
      <c r="F56" s="267" t="s">
        <v>774</v>
      </c>
      <c r="G56" s="3">
        <v>2</v>
      </c>
      <c r="H56" s="3">
        <v>492258884.67999995</v>
      </c>
      <c r="I56" s="2" t="s">
        <v>42</v>
      </c>
      <c r="J56" s="2" t="s">
        <v>696</v>
      </c>
      <c r="K56" s="276">
        <v>9827</v>
      </c>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row>
    <row r="57" spans="1:126" ht="21" x14ac:dyDescent="0.35">
      <c r="A57" s="246" t="s">
        <v>751</v>
      </c>
      <c r="B57" s="53"/>
      <c r="C57" s="53"/>
      <c r="D57" s="53"/>
      <c r="E57" s="1"/>
      <c r="F57" s="1"/>
      <c r="G57" s="1"/>
      <c r="H57" s="1"/>
      <c r="I57" s="1"/>
      <c r="J57" s="1"/>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row>
    <row r="58" spans="1:126" ht="18.75" x14ac:dyDescent="0.3">
      <c r="A58" s="245" t="s">
        <v>809</v>
      </c>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row>
    <row r="59" spans="1:126" ht="18.75" x14ac:dyDescent="0.3">
      <c r="A59" s="245" t="s">
        <v>777</v>
      </c>
      <c r="B59" s="245"/>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row>
    <row r="60" spans="1:126" ht="18.75" x14ac:dyDescent="0.3">
      <c r="A60" s="244" t="s">
        <v>41</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row>
    <row r="61" spans="1:126" ht="53.45" customHeight="1" x14ac:dyDescent="0.25">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row>
    <row r="62" spans="1:126" ht="27.95" customHeight="1" x14ac:dyDescent="0.25">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row>
    <row r="63" spans="1:126" ht="27.6"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row>
    <row r="64" spans="1:126" ht="39"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row>
    <row r="65" spans="1:125"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row>
    <row r="66" spans="1:125" ht="27.9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row>
    <row r="67" spans="1:125" ht="23.4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row>
    <row r="68" spans="1:125" ht="26.1"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row>
    <row r="69" spans="1:125" ht="26.1"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row>
    <row r="70" spans="1:125"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row>
    <row r="71" spans="1:125" ht="27.9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row>
    <row r="72" spans="1:125" ht="23.4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row>
    <row r="73" spans="1:125" ht="35.1"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row>
    <row r="74" spans="1:125" x14ac:dyDescent="0.25">
      <c r="A74" s="53"/>
      <c r="B74" s="53"/>
      <c r="C74" s="53"/>
      <c r="D74" s="53"/>
      <c r="E74" s="53"/>
      <c r="F74" s="53"/>
      <c r="G74" s="53"/>
      <c r="H74" s="53"/>
      <c r="I74" s="53"/>
      <c r="J74" s="53"/>
      <c r="K74" s="53"/>
      <c r="L74" s="53"/>
      <c r="M74" s="53"/>
      <c r="N74" s="53"/>
      <c r="O74" s="53"/>
      <c r="P74" s="53"/>
      <c r="Q74" s="53"/>
      <c r="R74" s="53"/>
      <c r="S74" s="53"/>
      <c r="DR74" s="53"/>
      <c r="DS74" s="53"/>
      <c r="DT74" s="53"/>
      <c r="DU74" s="53"/>
    </row>
    <row r="75" spans="1:125" x14ac:dyDescent="0.25">
      <c r="A75" s="53"/>
      <c r="B75" s="53"/>
      <c r="C75" s="53"/>
      <c r="D75" s="53"/>
      <c r="E75" s="53"/>
      <c r="F75" s="53"/>
      <c r="G75" s="53"/>
      <c r="H75" s="53"/>
      <c r="I75" s="53"/>
      <c r="J75" s="53"/>
      <c r="K75" s="53"/>
      <c r="L75" s="53"/>
      <c r="M75" s="53"/>
      <c r="N75" s="53"/>
      <c r="O75" s="53"/>
      <c r="P75" s="53"/>
      <c r="Q75" s="53"/>
      <c r="R75" s="53"/>
      <c r="S75" s="53"/>
      <c r="DR75" s="53"/>
      <c r="DS75" s="53"/>
      <c r="DT75" s="53"/>
      <c r="DU75" s="53"/>
    </row>
    <row r="76" spans="1:125" x14ac:dyDescent="0.25">
      <c r="A76" s="53"/>
      <c r="B76" s="53"/>
      <c r="C76" s="53"/>
      <c r="D76" s="53"/>
      <c r="E76" s="53"/>
      <c r="F76" s="53"/>
      <c r="G76" s="53"/>
      <c r="H76" s="53"/>
      <c r="I76" s="53"/>
      <c r="J76" s="53"/>
      <c r="K76" s="53"/>
      <c r="L76" s="53"/>
      <c r="M76" s="53"/>
      <c r="N76" s="53"/>
      <c r="O76" s="53"/>
      <c r="P76" s="53"/>
      <c r="Q76" s="53"/>
      <c r="R76" s="53"/>
      <c r="S76" s="53"/>
      <c r="DR76" s="53"/>
      <c r="DS76" s="53"/>
      <c r="DT76" s="53"/>
      <c r="DU76" s="53"/>
    </row>
    <row r="77" spans="1:125" x14ac:dyDescent="0.25">
      <c r="A77" s="53"/>
      <c r="B77" s="53"/>
      <c r="C77" s="53"/>
      <c r="D77" s="53"/>
      <c r="E77" s="53"/>
      <c r="F77" s="53"/>
      <c r="G77" s="53"/>
      <c r="H77" s="53"/>
      <c r="I77" s="53"/>
      <c r="J77" s="53"/>
      <c r="K77" s="53"/>
      <c r="L77" s="53"/>
      <c r="M77" s="53"/>
      <c r="N77" s="53"/>
      <c r="O77" s="53"/>
      <c r="P77" s="53"/>
      <c r="Q77" s="53"/>
      <c r="R77" s="53"/>
      <c r="S77" s="53"/>
      <c r="DR77" s="53"/>
      <c r="DS77" s="53"/>
      <c r="DT77" s="53"/>
      <c r="DU77" s="53"/>
    </row>
    <row r="78" spans="1:125" x14ac:dyDescent="0.25">
      <c r="A78" s="53"/>
      <c r="B78" s="53"/>
      <c r="C78" s="53"/>
      <c r="D78" s="53"/>
      <c r="E78" s="53"/>
      <c r="F78" s="53"/>
      <c r="G78" s="53"/>
      <c r="H78" s="53"/>
      <c r="I78" s="53"/>
      <c r="J78" s="53"/>
      <c r="K78" s="53"/>
      <c r="L78" s="53"/>
      <c r="M78" s="53"/>
      <c r="N78" s="53"/>
      <c r="O78" s="53"/>
      <c r="P78" s="53"/>
      <c r="Q78" s="53"/>
      <c r="R78" s="53"/>
      <c r="S78" s="53"/>
      <c r="DR78" s="53"/>
      <c r="DS78" s="53"/>
      <c r="DT78" s="53"/>
      <c r="DU78" s="53"/>
    </row>
    <row r="79" spans="1:125" x14ac:dyDescent="0.25">
      <c r="A79" s="53"/>
      <c r="B79" s="53"/>
      <c r="C79" s="53"/>
      <c r="D79" s="53"/>
      <c r="E79" s="53"/>
      <c r="F79" s="53"/>
      <c r="G79" s="53"/>
      <c r="H79" s="53"/>
      <c r="I79" s="53"/>
      <c r="J79" s="53"/>
      <c r="K79" s="53"/>
      <c r="L79" s="53"/>
      <c r="M79" s="53"/>
      <c r="N79" s="53"/>
      <c r="O79" s="53"/>
      <c r="P79" s="53"/>
      <c r="Q79" s="53"/>
      <c r="R79" s="53"/>
      <c r="S79" s="53"/>
      <c r="DR79" s="53"/>
      <c r="DS79" s="53"/>
      <c r="DT79" s="53"/>
      <c r="DU79" s="53"/>
    </row>
    <row r="80" spans="1:125" x14ac:dyDescent="0.25">
      <c r="A80" s="53"/>
      <c r="B80" s="53"/>
      <c r="C80" s="53"/>
      <c r="D80" s="53"/>
      <c r="E80" s="53"/>
      <c r="F80" s="53"/>
      <c r="G80" s="53"/>
      <c r="H80" s="53"/>
      <c r="I80" s="53"/>
      <c r="J80" s="53"/>
      <c r="K80" s="53"/>
      <c r="L80" s="53"/>
      <c r="M80" s="53"/>
      <c r="N80" s="53"/>
      <c r="O80" s="53"/>
      <c r="P80" s="53"/>
      <c r="Q80" s="53"/>
      <c r="R80" s="53"/>
      <c r="S80" s="53"/>
      <c r="DR80" s="53"/>
      <c r="DS80" s="53"/>
      <c r="DT80" s="53"/>
      <c r="DU80" s="53"/>
    </row>
    <row r="81" spans="1:125" x14ac:dyDescent="0.25">
      <c r="A81" s="53"/>
      <c r="B81" s="53"/>
      <c r="C81" s="53"/>
      <c r="D81" s="53"/>
      <c r="E81" s="53"/>
      <c r="F81" s="53"/>
      <c r="G81" s="53"/>
      <c r="H81" s="53"/>
      <c r="I81" s="53"/>
      <c r="J81" s="53"/>
      <c r="K81" s="53"/>
      <c r="L81" s="53"/>
      <c r="M81" s="53"/>
      <c r="N81" s="53"/>
      <c r="O81" s="53"/>
      <c r="P81" s="53"/>
      <c r="Q81" s="53"/>
      <c r="R81" s="53"/>
      <c r="S81" s="53"/>
      <c r="DR81" s="53"/>
      <c r="DS81" s="53"/>
      <c r="DT81" s="53"/>
      <c r="DU81" s="53"/>
    </row>
    <row r="82" spans="1:125" x14ac:dyDescent="0.25">
      <c r="A82" s="53"/>
      <c r="B82" s="53"/>
      <c r="C82" s="53"/>
      <c r="D82" s="53"/>
      <c r="E82" s="53"/>
      <c r="F82" s="53"/>
      <c r="G82" s="53"/>
      <c r="H82" s="53"/>
      <c r="I82" s="53"/>
      <c r="J82" s="53"/>
      <c r="K82" s="53"/>
      <c r="L82" s="53"/>
      <c r="M82" s="53"/>
      <c r="N82" s="53"/>
      <c r="O82" s="53"/>
      <c r="P82" s="53"/>
      <c r="Q82" s="53"/>
      <c r="R82" s="53"/>
      <c r="S82" s="53"/>
      <c r="DR82" s="53"/>
      <c r="DS82" s="53"/>
      <c r="DT82" s="53"/>
      <c r="DU82" s="53"/>
    </row>
    <row r="83" spans="1:125" x14ac:dyDescent="0.25">
      <c r="A83" s="53"/>
      <c r="B83" s="53"/>
      <c r="C83" s="53"/>
      <c r="D83" s="53"/>
      <c r="E83" s="53"/>
      <c r="F83" s="53"/>
      <c r="G83" s="53"/>
      <c r="H83" s="53"/>
      <c r="I83" s="53"/>
      <c r="J83" s="53"/>
      <c r="K83" s="53"/>
      <c r="L83" s="53"/>
      <c r="M83" s="53"/>
      <c r="N83" s="53"/>
      <c r="O83" s="53"/>
      <c r="P83" s="53"/>
      <c r="Q83" s="53"/>
      <c r="R83" s="53"/>
      <c r="S83" s="53"/>
      <c r="DR83" s="53"/>
      <c r="DS83" s="53"/>
      <c r="DT83" s="53"/>
      <c r="DU83" s="53"/>
    </row>
    <row r="84" spans="1:125" x14ac:dyDescent="0.25">
      <c r="A84" s="53"/>
      <c r="B84" s="53"/>
      <c r="C84" s="53"/>
      <c r="D84" s="53"/>
      <c r="E84" s="53"/>
      <c r="F84" s="53"/>
      <c r="G84" s="53"/>
      <c r="H84" s="53"/>
      <c r="I84" s="53"/>
      <c r="J84" s="53"/>
      <c r="K84" s="53"/>
      <c r="L84" s="53"/>
      <c r="M84" s="53"/>
      <c r="N84" s="53"/>
      <c r="O84" s="53"/>
      <c r="P84" s="53"/>
      <c r="Q84" s="53"/>
      <c r="R84" s="53"/>
      <c r="S84" s="53"/>
      <c r="DR84" s="53"/>
      <c r="DS84" s="53"/>
      <c r="DT84" s="53"/>
      <c r="DU84" s="53"/>
    </row>
    <row r="85" spans="1:125" x14ac:dyDescent="0.25">
      <c r="A85" s="53"/>
      <c r="B85" s="53"/>
      <c r="C85" s="53"/>
      <c r="D85" s="53"/>
      <c r="E85" s="53"/>
      <c r="F85" s="53"/>
      <c r="G85" s="53"/>
      <c r="H85" s="53"/>
      <c r="I85" s="53"/>
      <c r="J85" s="53"/>
      <c r="K85" s="53"/>
      <c r="L85" s="53"/>
      <c r="M85" s="53"/>
      <c r="N85" s="53"/>
      <c r="O85" s="53"/>
      <c r="P85" s="53"/>
      <c r="Q85" s="53"/>
      <c r="R85" s="53"/>
      <c r="S85" s="53"/>
      <c r="DR85" s="53"/>
      <c r="DS85" s="53"/>
      <c r="DT85" s="53"/>
      <c r="DU85" s="53"/>
    </row>
    <row r="86" spans="1:125" x14ac:dyDescent="0.25">
      <c r="A86" s="53"/>
      <c r="B86" s="53"/>
      <c r="C86" s="53"/>
      <c r="D86" s="53"/>
      <c r="E86" s="53"/>
      <c r="F86" s="53"/>
      <c r="G86" s="53"/>
      <c r="H86" s="53"/>
      <c r="I86" s="53"/>
      <c r="J86" s="53"/>
      <c r="K86" s="53"/>
      <c r="L86" s="53"/>
      <c r="M86" s="53"/>
      <c r="N86" s="53"/>
      <c r="O86" s="53"/>
      <c r="P86" s="53"/>
      <c r="Q86" s="53"/>
      <c r="R86" s="53"/>
      <c r="S86" s="53"/>
      <c r="DR86" s="53"/>
      <c r="DS86" s="53"/>
      <c r="DT86" s="53"/>
      <c r="DU86" s="53"/>
    </row>
    <row r="87" spans="1:125" x14ac:dyDescent="0.25">
      <c r="A87" s="53"/>
      <c r="B87" s="53"/>
      <c r="C87" s="53"/>
      <c r="D87" s="53"/>
      <c r="E87" s="53"/>
      <c r="F87" s="53"/>
      <c r="G87" s="53"/>
      <c r="H87" s="53"/>
      <c r="I87" s="53"/>
      <c r="J87" s="53"/>
      <c r="K87" s="53"/>
      <c r="L87" s="53"/>
      <c r="M87" s="53"/>
      <c r="N87" s="53"/>
      <c r="O87" s="53"/>
      <c r="P87" s="53"/>
      <c r="Q87" s="53"/>
      <c r="R87" s="53"/>
      <c r="S87" s="53"/>
      <c r="DR87" s="53"/>
      <c r="DS87" s="53"/>
      <c r="DT87" s="53"/>
      <c r="DU87" s="53"/>
    </row>
    <row r="88" spans="1:125" x14ac:dyDescent="0.25">
      <c r="A88" s="53"/>
      <c r="B88" s="53"/>
      <c r="C88" s="53"/>
      <c r="D88" s="53"/>
      <c r="E88" s="53"/>
      <c r="F88" s="53"/>
      <c r="G88" s="53"/>
      <c r="H88" s="53"/>
      <c r="I88" s="53"/>
      <c r="J88" s="53"/>
      <c r="K88" s="53"/>
      <c r="L88" s="53"/>
      <c r="M88" s="53"/>
      <c r="N88" s="53"/>
      <c r="O88" s="53"/>
      <c r="P88" s="53"/>
      <c r="Q88" s="53"/>
      <c r="R88" s="53"/>
      <c r="S88" s="53"/>
      <c r="DR88" s="53"/>
      <c r="DS88" s="53"/>
      <c r="DT88" s="53"/>
      <c r="DU88" s="53"/>
    </row>
    <row r="89" spans="1:125" x14ac:dyDescent="0.25">
      <c r="A89" s="53"/>
      <c r="B89" s="53"/>
      <c r="C89" s="53"/>
      <c r="D89" s="53"/>
      <c r="E89" s="53"/>
      <c r="F89" s="53"/>
      <c r="G89" s="53"/>
      <c r="H89" s="53"/>
      <c r="I89" s="53"/>
      <c r="J89" s="53"/>
      <c r="K89" s="53"/>
      <c r="L89" s="53"/>
      <c r="M89" s="53"/>
      <c r="N89" s="53"/>
      <c r="O89" s="53"/>
      <c r="P89" s="53"/>
      <c r="Q89" s="53"/>
      <c r="R89" s="53"/>
      <c r="S89" s="53"/>
      <c r="DR89" s="53"/>
      <c r="DS89" s="53"/>
      <c r="DT89" s="53"/>
      <c r="DU89" s="53"/>
    </row>
    <row r="90" spans="1:125" x14ac:dyDescent="0.25">
      <c r="A90" s="53"/>
      <c r="B90" s="53"/>
      <c r="C90" s="53"/>
      <c r="D90" s="53"/>
      <c r="E90" s="53"/>
      <c r="F90" s="53"/>
      <c r="G90" s="53"/>
      <c r="H90" s="53"/>
      <c r="I90" s="53"/>
      <c r="J90" s="53"/>
      <c r="K90" s="53"/>
      <c r="L90" s="53"/>
      <c r="M90" s="53"/>
      <c r="N90" s="53"/>
      <c r="O90" s="53"/>
      <c r="P90" s="53"/>
      <c r="Q90" s="53"/>
      <c r="R90" s="53"/>
      <c r="S90" s="53"/>
      <c r="DR90" s="53"/>
      <c r="DS90" s="53"/>
      <c r="DT90" s="53"/>
      <c r="DU90" s="53"/>
    </row>
    <row r="91" spans="1:125" x14ac:dyDescent="0.25">
      <c r="A91" s="53"/>
      <c r="B91" s="53"/>
      <c r="C91" s="53"/>
      <c r="D91" s="53"/>
      <c r="E91" s="53"/>
      <c r="F91" s="53"/>
      <c r="G91" s="53"/>
      <c r="H91" s="53"/>
      <c r="I91" s="53"/>
      <c r="J91" s="53"/>
      <c r="K91" s="53"/>
      <c r="L91" s="53"/>
      <c r="M91" s="53"/>
      <c r="N91" s="53"/>
      <c r="O91" s="53"/>
      <c r="P91" s="53"/>
      <c r="Q91" s="53"/>
      <c r="R91" s="53"/>
      <c r="S91" s="53"/>
      <c r="DR91" s="53"/>
      <c r="DS91" s="53"/>
      <c r="DT91" s="53"/>
      <c r="DU91" s="53"/>
    </row>
    <row r="92" spans="1:125" x14ac:dyDescent="0.25">
      <c r="A92" s="53"/>
      <c r="B92" s="53"/>
      <c r="C92" s="53"/>
      <c r="D92" s="53"/>
      <c r="E92" s="53"/>
      <c r="F92" s="53"/>
      <c r="G92" s="53"/>
      <c r="H92" s="53"/>
      <c r="I92" s="53"/>
      <c r="J92" s="53"/>
      <c r="K92" s="53"/>
      <c r="L92" s="53"/>
      <c r="M92" s="53"/>
      <c r="N92" s="53"/>
      <c r="O92" s="53"/>
      <c r="P92" s="53"/>
      <c r="Q92" s="53"/>
      <c r="R92" s="53"/>
      <c r="S92" s="53"/>
      <c r="DR92" s="53"/>
      <c r="DS92" s="53"/>
      <c r="DT92" s="53"/>
      <c r="DU92" s="53"/>
    </row>
    <row r="93" spans="1:125" x14ac:dyDescent="0.25">
      <c r="A93" s="53"/>
      <c r="B93" s="53"/>
      <c r="C93" s="53"/>
      <c r="D93" s="53"/>
      <c r="E93" s="53"/>
      <c r="F93" s="53"/>
      <c r="G93" s="53"/>
      <c r="H93" s="53"/>
      <c r="I93" s="53"/>
      <c r="J93" s="53"/>
      <c r="K93" s="53"/>
      <c r="L93" s="53"/>
      <c r="M93" s="53"/>
      <c r="N93" s="53"/>
      <c r="O93" s="53"/>
      <c r="P93" s="53"/>
      <c r="Q93" s="53"/>
      <c r="R93" s="53"/>
      <c r="S93" s="53"/>
      <c r="DR93" s="53"/>
      <c r="DS93" s="53"/>
      <c r="DT93" s="53"/>
      <c r="DU93" s="53"/>
    </row>
    <row r="94" spans="1:125" x14ac:dyDescent="0.25">
      <c r="A94" s="53"/>
      <c r="B94" s="53"/>
      <c r="C94" s="53"/>
      <c r="D94" s="53"/>
      <c r="E94" s="53"/>
      <c r="F94" s="53"/>
      <c r="G94" s="53"/>
      <c r="H94" s="53"/>
      <c r="I94" s="53"/>
      <c r="J94" s="53"/>
      <c r="K94" s="53"/>
      <c r="L94" s="53"/>
      <c r="M94" s="53"/>
      <c r="N94" s="53"/>
      <c r="O94" s="53"/>
      <c r="P94" s="53"/>
      <c r="Q94" s="53"/>
      <c r="R94" s="53"/>
      <c r="S94" s="53"/>
      <c r="DR94" s="53"/>
      <c r="DS94" s="53"/>
      <c r="DT94" s="53"/>
      <c r="DU94" s="53"/>
    </row>
    <row r="95" spans="1:125" x14ac:dyDescent="0.25">
      <c r="A95" s="53"/>
      <c r="B95" s="53"/>
      <c r="C95" s="53"/>
      <c r="D95" s="53"/>
      <c r="E95" s="53"/>
      <c r="F95" s="53"/>
      <c r="G95" s="53"/>
      <c r="H95" s="53"/>
      <c r="I95" s="53"/>
      <c r="J95" s="53"/>
      <c r="K95" s="53"/>
      <c r="L95" s="53"/>
      <c r="M95" s="53"/>
      <c r="N95" s="53"/>
      <c r="O95" s="53"/>
      <c r="P95" s="53"/>
      <c r="Q95" s="53"/>
      <c r="R95" s="53"/>
      <c r="S95" s="53"/>
      <c r="DR95" s="53"/>
      <c r="DS95" s="53"/>
      <c r="DT95" s="53"/>
      <c r="DU95" s="53"/>
    </row>
    <row r="96" spans="1:125" x14ac:dyDescent="0.25">
      <c r="A96" s="53"/>
      <c r="B96" s="53"/>
      <c r="C96" s="53"/>
      <c r="D96" s="53"/>
      <c r="E96" s="53"/>
      <c r="F96" s="53"/>
      <c r="G96" s="53"/>
      <c r="H96" s="53"/>
      <c r="I96" s="53"/>
      <c r="J96" s="53"/>
      <c r="K96" s="53"/>
      <c r="L96" s="53"/>
      <c r="M96" s="53"/>
      <c r="N96" s="53"/>
      <c r="O96" s="53"/>
      <c r="P96" s="53"/>
      <c r="Q96" s="53"/>
      <c r="R96" s="53"/>
      <c r="S96" s="53"/>
      <c r="DR96" s="53"/>
      <c r="DS96" s="53"/>
      <c r="DT96" s="53"/>
      <c r="DU96" s="53"/>
    </row>
    <row r="97" spans="1:125" x14ac:dyDescent="0.25">
      <c r="A97" s="53"/>
      <c r="B97" s="53"/>
      <c r="C97" s="53"/>
      <c r="D97" s="53"/>
      <c r="E97" s="53"/>
      <c r="F97" s="53"/>
      <c r="G97" s="53"/>
      <c r="H97" s="53"/>
      <c r="I97" s="53"/>
      <c r="J97" s="53"/>
      <c r="K97" s="53"/>
      <c r="L97" s="53"/>
      <c r="M97" s="53"/>
      <c r="N97" s="53"/>
      <c r="O97" s="53"/>
      <c r="P97" s="53"/>
      <c r="Q97" s="53"/>
      <c r="R97" s="53"/>
      <c r="S97" s="53"/>
      <c r="DR97" s="53"/>
      <c r="DS97" s="53"/>
      <c r="DT97" s="53"/>
      <c r="DU97" s="53"/>
    </row>
    <row r="98" spans="1:125" x14ac:dyDescent="0.25">
      <c r="A98" s="53"/>
      <c r="B98" s="53"/>
      <c r="C98" s="53"/>
      <c r="D98" s="53"/>
      <c r="E98" s="53"/>
      <c r="F98" s="53"/>
      <c r="G98" s="53"/>
      <c r="H98" s="53"/>
      <c r="I98" s="53"/>
      <c r="J98" s="53"/>
      <c r="K98" s="53"/>
      <c r="L98" s="53"/>
      <c r="M98" s="53"/>
      <c r="N98" s="53"/>
      <c r="O98" s="53"/>
      <c r="P98" s="53"/>
      <c r="Q98" s="53"/>
      <c r="R98" s="53"/>
      <c r="S98" s="53"/>
      <c r="DR98" s="53"/>
      <c r="DS98" s="53"/>
      <c r="DT98" s="53"/>
      <c r="DU98" s="53"/>
    </row>
    <row r="99" spans="1:125" x14ac:dyDescent="0.25">
      <c r="A99" s="53"/>
      <c r="B99" s="53"/>
      <c r="C99" s="53"/>
      <c r="D99" s="53"/>
      <c r="E99" s="53"/>
      <c r="F99" s="53"/>
      <c r="G99" s="53"/>
      <c r="H99" s="53"/>
      <c r="I99" s="53"/>
      <c r="J99" s="53"/>
      <c r="K99" s="53"/>
      <c r="L99" s="53"/>
      <c r="M99" s="53"/>
      <c r="N99" s="53"/>
      <c r="O99" s="53"/>
      <c r="P99" s="53"/>
      <c r="Q99" s="53"/>
      <c r="R99" s="53"/>
      <c r="S99" s="53"/>
      <c r="DR99" s="53"/>
      <c r="DS99" s="53"/>
      <c r="DT99" s="53"/>
      <c r="DU99" s="53"/>
    </row>
    <row r="100" spans="1:125" x14ac:dyDescent="0.25">
      <c r="A100" s="53"/>
      <c r="B100" s="53"/>
      <c r="C100" s="53"/>
      <c r="D100" s="53"/>
      <c r="E100" s="53"/>
      <c r="F100" s="53"/>
      <c r="G100" s="53"/>
      <c r="H100" s="53"/>
      <c r="I100" s="53"/>
      <c r="J100" s="53"/>
      <c r="K100" s="53"/>
      <c r="L100" s="53"/>
      <c r="M100" s="53"/>
      <c r="N100" s="53"/>
      <c r="O100" s="53"/>
      <c r="P100" s="53"/>
      <c r="Q100" s="53"/>
      <c r="R100" s="53"/>
      <c r="S100" s="53"/>
      <c r="DR100" s="53"/>
      <c r="DS100" s="53"/>
      <c r="DT100" s="53"/>
      <c r="DU100" s="53"/>
    </row>
    <row r="101" spans="1:125" x14ac:dyDescent="0.25">
      <c r="A101" s="53"/>
      <c r="B101" s="53"/>
      <c r="C101" s="53"/>
      <c r="D101" s="53"/>
      <c r="E101" s="53"/>
      <c r="F101" s="53"/>
      <c r="G101" s="53"/>
      <c r="H101" s="53"/>
      <c r="I101" s="53"/>
      <c r="J101" s="53"/>
      <c r="K101" s="53"/>
      <c r="L101" s="53"/>
      <c r="M101" s="53"/>
      <c r="N101" s="53"/>
      <c r="O101" s="53"/>
      <c r="P101" s="53"/>
      <c r="Q101" s="53"/>
      <c r="R101" s="53"/>
      <c r="S101" s="53"/>
      <c r="DR101" s="53"/>
      <c r="DS101" s="53"/>
      <c r="DT101" s="53"/>
      <c r="DU101" s="53"/>
    </row>
    <row r="102" spans="1:125" x14ac:dyDescent="0.25">
      <c r="A102" s="53"/>
      <c r="B102" s="53"/>
      <c r="C102" s="53"/>
      <c r="D102" s="53"/>
      <c r="E102" s="53"/>
      <c r="F102" s="53"/>
      <c r="G102" s="53"/>
      <c r="H102" s="53"/>
      <c r="I102" s="53"/>
      <c r="J102" s="53"/>
      <c r="K102" s="53"/>
      <c r="L102" s="53"/>
      <c r="M102" s="53"/>
      <c r="N102" s="53"/>
      <c r="O102" s="53"/>
      <c r="P102" s="53"/>
      <c r="Q102" s="53"/>
      <c r="R102" s="53"/>
      <c r="S102" s="53"/>
      <c r="DR102" s="53"/>
      <c r="DS102" s="53"/>
      <c r="DT102" s="53"/>
      <c r="DU102" s="53"/>
    </row>
    <row r="103" spans="1:125" x14ac:dyDescent="0.25">
      <c r="A103" s="53"/>
      <c r="B103" s="53"/>
      <c r="C103" s="53"/>
      <c r="D103" s="53"/>
      <c r="E103" s="53"/>
      <c r="F103" s="53"/>
      <c r="G103" s="53"/>
      <c r="H103" s="53"/>
      <c r="I103" s="53"/>
      <c r="J103" s="53"/>
      <c r="K103" s="53"/>
      <c r="L103" s="53"/>
      <c r="M103" s="53"/>
      <c r="N103" s="53"/>
      <c r="O103" s="53"/>
      <c r="P103" s="53"/>
      <c r="Q103" s="53"/>
      <c r="R103" s="53"/>
      <c r="S103" s="53"/>
      <c r="DR103" s="53"/>
      <c r="DS103" s="53"/>
      <c r="DT103" s="53"/>
      <c r="DU103" s="53"/>
    </row>
    <row r="104" spans="1:125" x14ac:dyDescent="0.25">
      <c r="A104" s="53"/>
      <c r="B104" s="53"/>
      <c r="C104" s="53"/>
      <c r="D104" s="53"/>
      <c r="E104" s="53"/>
      <c r="F104" s="53"/>
      <c r="G104" s="53"/>
      <c r="H104" s="53"/>
      <c r="I104" s="53"/>
      <c r="J104" s="53"/>
      <c r="K104" s="53"/>
      <c r="L104" s="53"/>
      <c r="M104" s="53"/>
      <c r="N104" s="53"/>
      <c r="O104" s="53"/>
      <c r="P104" s="53"/>
      <c r="Q104" s="53"/>
      <c r="R104" s="53"/>
      <c r="S104" s="53"/>
      <c r="DR104" s="53"/>
      <c r="DS104" s="53"/>
      <c r="DT104" s="53"/>
      <c r="DU104" s="53"/>
    </row>
    <row r="105" spans="1:125" x14ac:dyDescent="0.25">
      <c r="A105" s="53"/>
      <c r="B105" s="53"/>
      <c r="C105" s="53"/>
      <c r="D105" s="53"/>
      <c r="E105" s="53"/>
      <c r="F105" s="53"/>
      <c r="G105" s="53"/>
      <c r="H105" s="53"/>
      <c r="I105" s="53"/>
      <c r="J105" s="53"/>
      <c r="K105" s="53"/>
      <c r="L105" s="53"/>
      <c r="M105" s="53"/>
      <c r="N105" s="53"/>
      <c r="O105" s="53"/>
      <c r="P105" s="53"/>
      <c r="Q105" s="53"/>
      <c r="R105" s="53"/>
      <c r="S105" s="53"/>
      <c r="DR105" s="53"/>
      <c r="DS105" s="53"/>
      <c r="DT105" s="53"/>
      <c r="DU105" s="53"/>
    </row>
    <row r="106" spans="1:125" x14ac:dyDescent="0.25">
      <c r="A106" s="53"/>
      <c r="B106" s="53"/>
      <c r="C106" s="53"/>
      <c r="D106" s="53"/>
      <c r="E106" s="53"/>
      <c r="F106" s="53"/>
      <c r="G106" s="53"/>
      <c r="H106" s="53"/>
      <c r="I106" s="53"/>
      <c r="J106" s="53"/>
      <c r="K106" s="53"/>
      <c r="L106" s="53"/>
      <c r="M106" s="53"/>
      <c r="N106" s="53"/>
      <c r="O106" s="53"/>
      <c r="P106" s="53"/>
      <c r="Q106" s="53"/>
      <c r="R106" s="53"/>
      <c r="S106" s="53"/>
      <c r="DR106" s="53"/>
      <c r="DS106" s="53"/>
      <c r="DT106" s="53"/>
      <c r="DU106" s="53"/>
    </row>
    <row r="107" spans="1:125" x14ac:dyDescent="0.25">
      <c r="A107" s="53"/>
      <c r="B107" s="53"/>
      <c r="C107" s="53"/>
      <c r="D107" s="53"/>
      <c r="E107" s="53"/>
      <c r="F107" s="53"/>
      <c r="G107" s="53"/>
      <c r="H107" s="53"/>
      <c r="I107" s="53"/>
      <c r="J107" s="53"/>
      <c r="K107" s="53"/>
      <c r="L107" s="53"/>
      <c r="M107" s="53"/>
      <c r="N107" s="53"/>
      <c r="O107" s="53"/>
      <c r="P107" s="53"/>
      <c r="Q107" s="53"/>
      <c r="R107" s="53"/>
      <c r="S107" s="53"/>
      <c r="DR107" s="53"/>
      <c r="DS107" s="53"/>
      <c r="DT107" s="53"/>
      <c r="DU107" s="53"/>
    </row>
    <row r="108" spans="1:125" x14ac:dyDescent="0.25">
      <c r="A108" s="53"/>
      <c r="B108" s="53"/>
      <c r="C108" s="53"/>
      <c r="D108" s="53"/>
      <c r="E108" s="53"/>
      <c r="F108" s="53"/>
      <c r="G108" s="53"/>
      <c r="H108" s="53"/>
      <c r="I108" s="53"/>
      <c r="J108" s="53"/>
      <c r="K108" s="53"/>
      <c r="L108" s="53"/>
      <c r="M108" s="53"/>
      <c r="N108" s="53"/>
      <c r="O108" s="53"/>
      <c r="P108" s="53"/>
      <c r="Q108" s="53"/>
      <c r="R108" s="53"/>
      <c r="S108" s="53"/>
      <c r="DR108" s="53"/>
      <c r="DS108" s="53"/>
      <c r="DT108" s="53"/>
      <c r="DU108" s="53"/>
    </row>
    <row r="109" spans="1:125" x14ac:dyDescent="0.25">
      <c r="A109" s="53"/>
      <c r="B109" s="53"/>
      <c r="C109" s="53"/>
      <c r="D109" s="53"/>
      <c r="E109" s="53"/>
      <c r="F109" s="53"/>
      <c r="G109" s="53"/>
      <c r="H109" s="53"/>
      <c r="I109" s="53"/>
      <c r="J109" s="53"/>
      <c r="K109" s="53"/>
      <c r="L109" s="53"/>
      <c r="M109" s="53"/>
      <c r="N109" s="53"/>
      <c r="O109" s="53"/>
      <c r="P109" s="53"/>
      <c r="Q109" s="53"/>
      <c r="R109" s="53"/>
      <c r="S109" s="53"/>
      <c r="DR109" s="53"/>
      <c r="DS109" s="53"/>
      <c r="DT109" s="53"/>
      <c r="DU109" s="53"/>
    </row>
    <row r="110" spans="1:125" x14ac:dyDescent="0.25">
      <c r="A110" s="53"/>
      <c r="B110" s="53"/>
      <c r="C110" s="53"/>
      <c r="D110" s="53"/>
      <c r="E110" s="53"/>
      <c r="F110" s="53"/>
      <c r="G110" s="53"/>
      <c r="H110" s="53"/>
      <c r="I110" s="53"/>
      <c r="J110" s="53"/>
      <c r="K110" s="53"/>
      <c r="L110" s="53"/>
      <c r="M110" s="53"/>
      <c r="N110" s="53"/>
      <c r="O110" s="53"/>
      <c r="P110" s="53"/>
      <c r="Q110" s="53"/>
      <c r="R110" s="53"/>
      <c r="S110" s="53"/>
      <c r="DR110" s="53"/>
      <c r="DS110" s="53"/>
      <c r="DT110" s="53"/>
      <c r="DU110" s="53"/>
    </row>
    <row r="111" spans="1:125" x14ac:dyDescent="0.25">
      <c r="A111" s="53"/>
      <c r="B111" s="53"/>
      <c r="C111" s="53"/>
      <c r="D111" s="53"/>
      <c r="E111" s="53"/>
      <c r="F111" s="53"/>
      <c r="G111" s="53"/>
      <c r="H111" s="53"/>
      <c r="I111" s="53"/>
      <c r="J111" s="53"/>
      <c r="K111" s="53"/>
      <c r="L111" s="53"/>
      <c r="M111" s="53"/>
      <c r="N111" s="53"/>
      <c r="O111" s="53"/>
      <c r="P111" s="53"/>
      <c r="Q111" s="53"/>
      <c r="R111" s="53"/>
      <c r="S111" s="53"/>
      <c r="DR111" s="53"/>
      <c r="DS111" s="53"/>
      <c r="DT111" s="53"/>
      <c r="DU111" s="53"/>
    </row>
    <row r="112" spans="1:125" x14ac:dyDescent="0.25">
      <c r="A112" s="53"/>
      <c r="B112" s="53"/>
      <c r="C112" s="53"/>
      <c r="D112" s="53"/>
      <c r="E112" s="53"/>
      <c r="F112" s="53"/>
      <c r="G112" s="53"/>
      <c r="H112" s="53"/>
      <c r="I112" s="53"/>
      <c r="J112" s="53"/>
      <c r="K112" s="53"/>
      <c r="L112" s="53"/>
      <c r="M112" s="53"/>
      <c r="N112" s="53"/>
      <c r="O112" s="53"/>
      <c r="P112" s="53"/>
      <c r="Q112" s="53"/>
      <c r="R112" s="53"/>
      <c r="S112" s="53"/>
      <c r="DR112" s="53"/>
      <c r="DS112" s="53"/>
      <c r="DT112" s="53"/>
      <c r="DU112" s="53"/>
    </row>
    <row r="113" spans="1:125" x14ac:dyDescent="0.25">
      <c r="A113" s="53"/>
      <c r="B113" s="53"/>
      <c r="C113" s="53"/>
      <c r="D113" s="53"/>
      <c r="E113" s="53"/>
      <c r="F113" s="53"/>
      <c r="G113" s="53"/>
      <c r="H113" s="53"/>
      <c r="I113" s="53"/>
      <c r="J113" s="53"/>
      <c r="K113" s="53"/>
      <c r="L113" s="53"/>
      <c r="M113" s="53"/>
      <c r="N113" s="53"/>
      <c r="O113" s="53"/>
      <c r="P113" s="53"/>
      <c r="Q113" s="53"/>
      <c r="R113" s="53"/>
      <c r="S113" s="53"/>
      <c r="DR113" s="53"/>
      <c r="DS113" s="53"/>
      <c r="DT113" s="53"/>
      <c r="DU113" s="53"/>
    </row>
    <row r="114" spans="1:125" x14ac:dyDescent="0.25">
      <c r="A114" s="53"/>
      <c r="B114" s="53"/>
      <c r="C114" s="53"/>
      <c r="D114" s="53"/>
      <c r="E114" s="53"/>
      <c r="F114" s="53"/>
      <c r="G114" s="53"/>
      <c r="H114" s="53"/>
      <c r="I114" s="53"/>
      <c r="J114" s="53"/>
      <c r="K114" s="53"/>
      <c r="L114" s="53"/>
      <c r="M114" s="53"/>
      <c r="N114" s="53"/>
      <c r="O114" s="53"/>
      <c r="P114" s="53"/>
      <c r="Q114" s="53"/>
      <c r="R114" s="53"/>
      <c r="S114" s="53"/>
      <c r="DR114" s="53"/>
      <c r="DS114" s="53"/>
      <c r="DT114" s="53"/>
      <c r="DU114" s="53"/>
    </row>
    <row r="115" spans="1:125" x14ac:dyDescent="0.25">
      <c r="A115" s="53"/>
      <c r="B115" s="53"/>
      <c r="C115" s="53"/>
      <c r="D115" s="53"/>
      <c r="E115" s="53"/>
      <c r="F115" s="53"/>
      <c r="G115" s="53"/>
      <c r="H115" s="53"/>
      <c r="I115" s="53"/>
      <c r="J115" s="53"/>
      <c r="K115" s="53"/>
      <c r="L115" s="53"/>
      <c r="M115" s="53"/>
      <c r="N115" s="53"/>
      <c r="O115" s="53"/>
      <c r="P115" s="53"/>
      <c r="Q115" s="53"/>
      <c r="R115" s="53"/>
      <c r="S115" s="53"/>
      <c r="DR115" s="53"/>
      <c r="DS115" s="53"/>
      <c r="DT115" s="53"/>
      <c r="DU115" s="53"/>
    </row>
    <row r="116" spans="1:125" x14ac:dyDescent="0.25">
      <c r="A116" s="53"/>
      <c r="B116" s="53"/>
      <c r="C116" s="53"/>
      <c r="D116" s="53"/>
      <c r="E116" s="53"/>
      <c r="F116" s="53"/>
      <c r="G116" s="53"/>
      <c r="H116" s="53"/>
      <c r="I116" s="53"/>
      <c r="J116" s="53"/>
      <c r="K116" s="53"/>
      <c r="L116" s="53"/>
      <c r="M116" s="53"/>
      <c r="N116" s="53"/>
      <c r="O116" s="53"/>
      <c r="P116" s="53"/>
      <c r="Q116" s="53"/>
      <c r="R116" s="53"/>
      <c r="S116" s="53"/>
      <c r="DR116" s="53"/>
      <c r="DS116" s="53"/>
      <c r="DT116" s="53"/>
      <c r="DU116" s="53"/>
    </row>
    <row r="117" spans="1:125" x14ac:dyDescent="0.25">
      <c r="A117" s="53"/>
      <c r="B117" s="53"/>
      <c r="C117" s="53"/>
      <c r="D117" s="53"/>
      <c r="E117" s="53"/>
      <c r="F117" s="53"/>
      <c r="G117" s="53"/>
      <c r="H117" s="53"/>
      <c r="I117" s="53"/>
      <c r="J117" s="53"/>
      <c r="K117" s="53"/>
      <c r="L117" s="53"/>
      <c r="M117" s="53"/>
      <c r="N117" s="53"/>
      <c r="O117" s="53"/>
      <c r="P117" s="53"/>
      <c r="Q117" s="53"/>
      <c r="R117" s="53"/>
      <c r="S117" s="53"/>
      <c r="DR117" s="53"/>
      <c r="DS117" s="53"/>
      <c r="DT117" s="53"/>
      <c r="DU117" s="53"/>
    </row>
    <row r="118" spans="1:125" x14ac:dyDescent="0.25">
      <c r="A118" s="53"/>
      <c r="B118" s="53"/>
      <c r="C118" s="53"/>
      <c r="D118" s="53"/>
      <c r="E118" s="53"/>
      <c r="F118" s="53"/>
      <c r="G118" s="53"/>
      <c r="H118" s="53"/>
      <c r="I118" s="53"/>
      <c r="J118" s="53"/>
      <c r="K118" s="53"/>
      <c r="L118" s="53"/>
      <c r="M118" s="53"/>
      <c r="N118" s="53"/>
      <c r="O118" s="53"/>
      <c r="P118" s="53"/>
      <c r="Q118" s="53"/>
      <c r="R118" s="53"/>
      <c r="S118" s="53"/>
      <c r="DR118" s="53"/>
      <c r="DS118" s="53"/>
      <c r="DT118" s="53"/>
      <c r="DU118" s="53"/>
    </row>
    <row r="119" spans="1:125" x14ac:dyDescent="0.25">
      <c r="A119" s="53"/>
      <c r="B119" s="53"/>
      <c r="C119" s="53"/>
      <c r="D119" s="53"/>
      <c r="E119" s="53"/>
      <c r="F119" s="53"/>
      <c r="G119" s="53"/>
      <c r="H119" s="53"/>
      <c r="I119" s="53"/>
      <c r="J119" s="53"/>
      <c r="K119" s="53"/>
      <c r="L119" s="53"/>
      <c r="M119" s="53"/>
      <c r="N119" s="53"/>
      <c r="O119" s="53"/>
      <c r="P119" s="53"/>
      <c r="Q119" s="53"/>
      <c r="R119" s="53"/>
      <c r="S119" s="53"/>
      <c r="DR119" s="53"/>
      <c r="DS119" s="53"/>
      <c r="DT119" s="53"/>
      <c r="DU119" s="53"/>
    </row>
    <row r="120" spans="1:125" x14ac:dyDescent="0.25">
      <c r="A120" s="53"/>
      <c r="B120" s="53"/>
      <c r="C120" s="53"/>
      <c r="D120" s="53"/>
      <c r="E120" s="53"/>
      <c r="F120" s="53"/>
      <c r="G120" s="53"/>
      <c r="H120" s="53"/>
      <c r="I120" s="53"/>
      <c r="J120" s="53"/>
      <c r="K120" s="53"/>
      <c r="L120" s="53"/>
      <c r="M120" s="53"/>
      <c r="N120" s="53"/>
      <c r="O120" s="53"/>
      <c r="P120" s="53"/>
      <c r="Q120" s="53"/>
      <c r="R120" s="53"/>
      <c r="S120" s="53"/>
      <c r="DR120" s="53"/>
      <c r="DS120" s="53"/>
      <c r="DT120" s="53"/>
      <c r="DU120" s="53"/>
    </row>
    <row r="121" spans="1:125" x14ac:dyDescent="0.25">
      <c r="A121" s="53"/>
      <c r="B121" s="53"/>
      <c r="C121" s="53"/>
      <c r="D121" s="53"/>
      <c r="E121" s="53"/>
      <c r="F121" s="53"/>
      <c r="G121" s="53"/>
      <c r="H121" s="53"/>
      <c r="I121" s="53"/>
      <c r="J121" s="53"/>
      <c r="K121" s="53"/>
      <c r="L121" s="53"/>
      <c r="M121" s="53"/>
      <c r="N121" s="53"/>
      <c r="O121" s="53"/>
      <c r="P121" s="53"/>
      <c r="Q121" s="53"/>
      <c r="R121" s="53"/>
      <c r="S121" s="53"/>
      <c r="DR121" s="53"/>
      <c r="DS121" s="53"/>
      <c r="DT121" s="53"/>
      <c r="DU121" s="53"/>
    </row>
    <row r="122" spans="1:125" x14ac:dyDescent="0.25">
      <c r="A122" s="53"/>
      <c r="B122" s="53"/>
      <c r="C122" s="53"/>
      <c r="D122" s="53"/>
      <c r="E122" s="53"/>
      <c r="F122" s="53"/>
      <c r="G122" s="53"/>
      <c r="H122" s="53"/>
      <c r="I122" s="53"/>
      <c r="J122" s="53"/>
      <c r="K122" s="53"/>
      <c r="L122" s="53"/>
      <c r="M122" s="53"/>
      <c r="N122" s="53"/>
      <c r="O122" s="53"/>
      <c r="P122" s="53"/>
      <c r="Q122" s="53"/>
      <c r="R122" s="53"/>
      <c r="S122" s="53"/>
      <c r="DR122" s="53"/>
      <c r="DS122" s="53"/>
      <c r="DT122" s="53"/>
      <c r="DU122" s="53"/>
    </row>
    <row r="123" spans="1:125" x14ac:dyDescent="0.25">
      <c r="A123" s="53"/>
      <c r="B123" s="53"/>
      <c r="C123" s="53"/>
      <c r="D123" s="53"/>
      <c r="E123" s="53"/>
      <c r="F123" s="53"/>
      <c r="G123" s="53"/>
      <c r="H123" s="53"/>
      <c r="I123" s="53"/>
      <c r="J123" s="53"/>
      <c r="K123" s="53"/>
      <c r="L123" s="53"/>
      <c r="M123" s="53"/>
      <c r="N123" s="53"/>
      <c r="O123" s="53"/>
      <c r="P123" s="53"/>
      <c r="Q123" s="53"/>
      <c r="R123" s="53"/>
      <c r="S123" s="53"/>
      <c r="DR123" s="53"/>
      <c r="DS123" s="53"/>
      <c r="DT123" s="53"/>
      <c r="DU123" s="53"/>
    </row>
    <row r="124" spans="1:125" x14ac:dyDescent="0.25">
      <c r="A124" s="53"/>
      <c r="B124" s="53"/>
      <c r="C124" s="53"/>
      <c r="D124" s="53"/>
      <c r="E124" s="53"/>
      <c r="F124" s="53"/>
      <c r="G124" s="53"/>
      <c r="H124" s="53"/>
      <c r="I124" s="53"/>
      <c r="J124" s="53"/>
      <c r="K124" s="53"/>
      <c r="L124" s="53"/>
      <c r="M124" s="53"/>
      <c r="N124" s="53"/>
      <c r="O124" s="53"/>
      <c r="P124" s="53"/>
      <c r="Q124" s="53"/>
      <c r="R124" s="53"/>
      <c r="S124" s="53"/>
      <c r="DR124" s="53"/>
      <c r="DS124" s="53"/>
      <c r="DT124" s="53"/>
      <c r="DU124" s="53"/>
    </row>
    <row r="125" spans="1:125" x14ac:dyDescent="0.25">
      <c r="A125" s="53"/>
      <c r="B125" s="53"/>
      <c r="C125" s="53"/>
      <c r="D125" s="53"/>
      <c r="E125" s="53"/>
      <c r="F125" s="53"/>
      <c r="G125" s="53"/>
      <c r="H125" s="53"/>
      <c r="I125" s="53"/>
      <c r="J125" s="53"/>
      <c r="K125" s="53"/>
      <c r="L125" s="53"/>
      <c r="M125" s="53"/>
      <c r="N125" s="53"/>
      <c r="O125" s="53"/>
      <c r="P125" s="53"/>
      <c r="Q125" s="53"/>
      <c r="R125" s="53"/>
      <c r="S125" s="53"/>
      <c r="DR125" s="53"/>
      <c r="DS125" s="53"/>
      <c r="DT125" s="53"/>
      <c r="DU125" s="53"/>
    </row>
    <row r="126" spans="1:125" x14ac:dyDescent="0.25">
      <c r="A126" s="53"/>
      <c r="B126" s="53"/>
      <c r="C126" s="53"/>
      <c r="D126" s="53"/>
      <c r="E126" s="53"/>
      <c r="F126" s="53"/>
      <c r="G126" s="53"/>
      <c r="H126" s="53"/>
      <c r="I126" s="53"/>
      <c r="J126" s="53"/>
      <c r="K126" s="53"/>
      <c r="L126" s="53"/>
      <c r="M126" s="53"/>
      <c r="N126" s="53"/>
      <c r="O126" s="53"/>
      <c r="P126" s="53"/>
      <c r="Q126" s="53"/>
      <c r="R126" s="53"/>
      <c r="S126" s="53"/>
      <c r="DR126" s="53"/>
      <c r="DS126" s="53"/>
      <c r="DT126" s="53"/>
      <c r="DU126" s="53"/>
    </row>
    <row r="127" spans="1:125" x14ac:dyDescent="0.25">
      <c r="A127" s="53"/>
      <c r="B127" s="53"/>
      <c r="C127" s="53"/>
      <c r="D127" s="53"/>
      <c r="E127" s="53"/>
      <c r="F127" s="53"/>
      <c r="G127" s="53"/>
      <c r="H127" s="53"/>
      <c r="I127" s="53"/>
      <c r="J127" s="53"/>
      <c r="K127" s="53"/>
      <c r="L127" s="53"/>
      <c r="M127" s="53"/>
      <c r="N127" s="53"/>
      <c r="O127" s="53"/>
      <c r="P127" s="53"/>
      <c r="Q127" s="53"/>
      <c r="R127" s="53"/>
      <c r="S127" s="53"/>
      <c r="DR127" s="53"/>
      <c r="DS127" s="53"/>
      <c r="DT127" s="53"/>
      <c r="DU127" s="53"/>
    </row>
    <row r="128" spans="1:125" x14ac:dyDescent="0.25">
      <c r="A128" s="53"/>
      <c r="B128" s="53"/>
      <c r="C128" s="53"/>
      <c r="D128" s="53"/>
      <c r="E128" s="53"/>
      <c r="F128" s="53"/>
      <c r="G128" s="53"/>
      <c r="H128" s="53"/>
      <c r="I128" s="53"/>
      <c r="J128" s="53"/>
      <c r="K128" s="53"/>
      <c r="L128" s="53"/>
      <c r="M128" s="53"/>
      <c r="N128" s="53"/>
      <c r="O128" s="53"/>
      <c r="P128" s="53"/>
      <c r="Q128" s="53"/>
      <c r="R128" s="53"/>
      <c r="S128" s="53"/>
      <c r="DR128" s="53"/>
      <c r="DS128" s="53"/>
      <c r="DT128" s="53"/>
      <c r="DU128" s="53"/>
    </row>
    <row r="129" spans="1:125" x14ac:dyDescent="0.25">
      <c r="A129" s="53"/>
      <c r="B129" s="53"/>
      <c r="C129" s="53"/>
      <c r="D129" s="53"/>
      <c r="E129" s="53"/>
      <c r="F129" s="53"/>
      <c r="G129" s="53"/>
      <c r="H129" s="53"/>
      <c r="I129" s="53"/>
      <c r="J129" s="53"/>
      <c r="K129" s="53"/>
      <c r="L129" s="53"/>
      <c r="M129" s="53"/>
      <c r="N129" s="53"/>
      <c r="O129" s="53"/>
      <c r="P129" s="53"/>
      <c r="Q129" s="53"/>
      <c r="R129" s="53"/>
      <c r="S129" s="53"/>
      <c r="DR129" s="53"/>
      <c r="DS129" s="53"/>
      <c r="DT129" s="53"/>
      <c r="DU129" s="53"/>
    </row>
    <row r="130" spans="1:125" x14ac:dyDescent="0.25">
      <c r="A130" s="53"/>
      <c r="B130" s="53"/>
      <c r="C130" s="53"/>
      <c r="D130" s="53"/>
      <c r="E130" s="53"/>
      <c r="F130" s="53"/>
      <c r="G130" s="53"/>
      <c r="H130" s="53"/>
      <c r="I130" s="53"/>
      <c r="J130" s="53"/>
      <c r="K130" s="53"/>
      <c r="L130" s="53"/>
      <c r="M130" s="53"/>
      <c r="N130" s="53"/>
      <c r="O130" s="53"/>
      <c r="P130" s="53"/>
      <c r="Q130" s="53"/>
      <c r="R130" s="53"/>
      <c r="S130" s="53"/>
      <c r="DR130" s="53"/>
      <c r="DS130" s="53"/>
      <c r="DT130" s="53"/>
      <c r="DU130" s="53"/>
    </row>
    <row r="131" spans="1:125" x14ac:dyDescent="0.25">
      <c r="A131" s="53"/>
      <c r="B131" s="53"/>
      <c r="C131" s="53"/>
      <c r="D131" s="53"/>
      <c r="E131" s="53"/>
      <c r="F131" s="53"/>
      <c r="G131" s="53"/>
      <c r="H131" s="53"/>
      <c r="I131" s="53"/>
      <c r="J131" s="53"/>
      <c r="K131" s="53"/>
      <c r="L131" s="53"/>
      <c r="M131" s="53"/>
      <c r="N131" s="53"/>
      <c r="O131" s="53"/>
      <c r="P131" s="53"/>
      <c r="Q131" s="53"/>
      <c r="R131" s="53"/>
      <c r="S131" s="53"/>
      <c r="DR131" s="53"/>
      <c r="DS131" s="53"/>
      <c r="DT131" s="53"/>
      <c r="DU131" s="53"/>
    </row>
    <row r="132" spans="1:125" x14ac:dyDescent="0.25">
      <c r="A132" s="53"/>
      <c r="B132" s="53"/>
      <c r="C132" s="53"/>
      <c r="D132" s="53"/>
      <c r="E132" s="53"/>
      <c r="F132" s="53"/>
      <c r="G132" s="53"/>
      <c r="H132" s="53"/>
      <c r="I132" s="53"/>
      <c r="J132" s="53"/>
      <c r="K132" s="53"/>
      <c r="L132" s="53"/>
      <c r="M132" s="53"/>
      <c r="N132" s="53"/>
      <c r="O132" s="53"/>
      <c r="P132" s="53"/>
      <c r="Q132" s="53"/>
      <c r="R132" s="53"/>
      <c r="S132" s="53"/>
      <c r="DR132" s="53"/>
      <c r="DS132" s="53"/>
      <c r="DT132" s="53"/>
      <c r="DU132" s="53"/>
    </row>
    <row r="133" spans="1:125" x14ac:dyDescent="0.25">
      <c r="A133" s="53"/>
      <c r="B133" s="53"/>
      <c r="C133" s="53"/>
      <c r="D133" s="53"/>
      <c r="E133" s="53"/>
      <c r="F133" s="53"/>
      <c r="G133" s="53"/>
      <c r="H133" s="53"/>
      <c r="I133" s="53"/>
      <c r="J133" s="53"/>
      <c r="K133" s="53"/>
      <c r="L133" s="53"/>
      <c r="M133" s="53"/>
      <c r="N133" s="53"/>
      <c r="O133" s="53"/>
      <c r="P133" s="53"/>
      <c r="Q133" s="53"/>
      <c r="R133" s="53"/>
      <c r="S133" s="53"/>
      <c r="DR133" s="53"/>
      <c r="DS133" s="53"/>
      <c r="DT133" s="53"/>
      <c r="DU133" s="53"/>
    </row>
    <row r="134" spans="1:125" x14ac:dyDescent="0.25">
      <c r="A134" s="53"/>
      <c r="B134" s="53"/>
      <c r="C134" s="53"/>
      <c r="D134" s="53"/>
      <c r="E134" s="53"/>
      <c r="F134" s="53"/>
      <c r="G134" s="53"/>
      <c r="H134" s="53"/>
      <c r="I134" s="53"/>
      <c r="J134" s="53"/>
      <c r="K134" s="53"/>
      <c r="L134" s="53"/>
      <c r="M134" s="53"/>
      <c r="N134" s="53"/>
      <c r="O134" s="53"/>
      <c r="P134" s="53"/>
      <c r="Q134" s="53"/>
      <c r="R134" s="53"/>
      <c r="S134" s="53"/>
      <c r="DR134" s="53"/>
      <c r="DS134" s="53"/>
      <c r="DT134" s="53"/>
      <c r="DU134" s="53"/>
    </row>
    <row r="135" spans="1:125" x14ac:dyDescent="0.25">
      <c r="A135" s="53"/>
      <c r="B135" s="53"/>
      <c r="C135" s="53"/>
      <c r="D135" s="53"/>
      <c r="E135" s="53"/>
      <c r="F135" s="53"/>
      <c r="G135" s="53"/>
      <c r="H135" s="53"/>
      <c r="I135" s="53"/>
      <c r="J135" s="53"/>
      <c r="K135" s="53"/>
      <c r="L135" s="53"/>
      <c r="M135" s="53"/>
      <c r="N135" s="53"/>
      <c r="O135" s="53"/>
      <c r="P135" s="53"/>
      <c r="Q135" s="53"/>
      <c r="R135" s="53"/>
      <c r="S135" s="53"/>
      <c r="DR135" s="53"/>
      <c r="DS135" s="53"/>
      <c r="DT135" s="53"/>
      <c r="DU135" s="53"/>
    </row>
    <row r="136" spans="1:125" x14ac:dyDescent="0.25">
      <c r="A136" s="53"/>
      <c r="B136" s="53"/>
      <c r="C136" s="53"/>
      <c r="D136" s="53"/>
      <c r="E136" s="53"/>
      <c r="F136" s="53"/>
      <c r="G136" s="53"/>
      <c r="H136" s="53"/>
      <c r="I136" s="53"/>
      <c r="J136" s="53"/>
      <c r="K136" s="53"/>
      <c r="L136" s="53"/>
      <c r="M136" s="53"/>
      <c r="N136" s="53"/>
      <c r="O136" s="53"/>
      <c r="P136" s="53"/>
      <c r="Q136" s="53"/>
      <c r="R136" s="53"/>
      <c r="S136" s="53"/>
      <c r="DR136" s="53"/>
      <c r="DS136" s="53"/>
      <c r="DT136" s="53"/>
      <c r="DU136" s="53"/>
    </row>
    <row r="137" spans="1:125" x14ac:dyDescent="0.25">
      <c r="A137" s="53"/>
      <c r="B137" s="53"/>
      <c r="C137" s="53"/>
      <c r="D137" s="53"/>
      <c r="E137" s="53"/>
      <c r="F137" s="53"/>
      <c r="G137" s="53"/>
      <c r="H137" s="53"/>
      <c r="I137" s="53"/>
      <c r="J137" s="53"/>
      <c r="K137" s="53"/>
      <c r="L137" s="53"/>
      <c r="M137" s="53"/>
      <c r="N137" s="53"/>
      <c r="O137" s="53"/>
      <c r="P137" s="53"/>
      <c r="Q137" s="53"/>
      <c r="R137" s="53"/>
      <c r="S137" s="53"/>
      <c r="DR137" s="53"/>
      <c r="DS137" s="53"/>
      <c r="DT137" s="53"/>
      <c r="DU137" s="53"/>
    </row>
    <row r="138" spans="1:125" x14ac:dyDescent="0.25">
      <c r="A138" s="53"/>
      <c r="B138" s="53"/>
      <c r="C138" s="53"/>
      <c r="D138" s="53"/>
      <c r="E138" s="53"/>
      <c r="F138" s="53"/>
      <c r="G138" s="53"/>
      <c r="H138" s="53"/>
      <c r="I138" s="53"/>
      <c r="J138" s="53"/>
      <c r="K138" s="53"/>
      <c r="L138" s="53"/>
      <c r="M138" s="53"/>
      <c r="N138" s="53"/>
      <c r="O138" s="53"/>
      <c r="P138" s="53"/>
      <c r="Q138" s="53"/>
      <c r="R138" s="53"/>
      <c r="S138" s="53"/>
      <c r="DR138" s="53"/>
      <c r="DS138" s="53"/>
      <c r="DT138" s="53"/>
      <c r="DU138" s="53"/>
    </row>
    <row r="139" spans="1:125" x14ac:dyDescent="0.25">
      <c r="A139" s="53"/>
      <c r="B139" s="53"/>
      <c r="C139" s="53"/>
      <c r="D139" s="53"/>
      <c r="E139" s="53"/>
      <c r="F139" s="53"/>
      <c r="G139" s="53"/>
      <c r="H139" s="53"/>
      <c r="I139" s="53"/>
      <c r="J139" s="53"/>
      <c r="K139" s="53"/>
      <c r="L139" s="53"/>
      <c r="M139" s="53"/>
      <c r="N139" s="53"/>
      <c r="O139" s="53"/>
      <c r="P139" s="53"/>
      <c r="Q139" s="53"/>
      <c r="R139" s="53"/>
      <c r="S139" s="53"/>
      <c r="DR139" s="53"/>
      <c r="DS139" s="53"/>
      <c r="DT139" s="53"/>
      <c r="DU139" s="53"/>
    </row>
    <row r="140" spans="1:125" x14ac:dyDescent="0.25">
      <c r="A140" s="53"/>
      <c r="B140" s="53"/>
      <c r="C140" s="53"/>
      <c r="D140" s="53"/>
      <c r="E140" s="53"/>
      <c r="F140" s="53"/>
      <c r="G140" s="53"/>
      <c r="H140" s="53"/>
      <c r="I140" s="53"/>
      <c r="J140" s="53"/>
      <c r="K140" s="53"/>
      <c r="L140" s="53"/>
      <c r="M140" s="53"/>
      <c r="N140" s="53"/>
      <c r="O140" s="53"/>
      <c r="P140" s="53"/>
      <c r="Q140" s="53"/>
      <c r="R140" s="53"/>
      <c r="S140" s="53"/>
      <c r="DR140" s="53"/>
      <c r="DS140" s="53"/>
      <c r="DT140" s="53"/>
      <c r="DU140" s="53"/>
    </row>
    <row r="141" spans="1:125" x14ac:dyDescent="0.25">
      <c r="A141" s="53"/>
      <c r="B141" s="53"/>
      <c r="C141" s="53"/>
      <c r="D141" s="53"/>
      <c r="E141" s="53"/>
      <c r="F141" s="53"/>
      <c r="G141" s="53"/>
      <c r="H141" s="53"/>
      <c r="I141" s="53"/>
      <c r="J141" s="53"/>
      <c r="K141" s="53"/>
      <c r="L141" s="53"/>
      <c r="M141" s="53"/>
      <c r="N141" s="53"/>
      <c r="O141" s="53"/>
      <c r="P141" s="53"/>
      <c r="Q141" s="53"/>
      <c r="R141" s="53"/>
      <c r="S141" s="53"/>
      <c r="DR141" s="53"/>
      <c r="DS141" s="53"/>
      <c r="DT141" s="53"/>
      <c r="DU141" s="53"/>
    </row>
    <row r="142" spans="1:125" x14ac:dyDescent="0.25">
      <c r="A142" s="53"/>
      <c r="B142" s="53"/>
      <c r="C142" s="53"/>
      <c r="D142" s="53"/>
      <c r="E142" s="53"/>
      <c r="F142" s="53"/>
      <c r="G142" s="53"/>
      <c r="H142" s="53"/>
      <c r="I142" s="53"/>
      <c r="J142" s="53"/>
      <c r="K142" s="53"/>
      <c r="L142" s="53"/>
      <c r="M142" s="53"/>
      <c r="N142" s="53"/>
      <c r="O142" s="53"/>
      <c r="P142" s="53"/>
      <c r="Q142" s="53"/>
      <c r="R142" s="53"/>
      <c r="S142" s="53"/>
      <c r="DR142" s="53"/>
      <c r="DS142" s="53"/>
      <c r="DT142" s="53"/>
      <c r="DU142" s="53"/>
    </row>
    <row r="143" spans="1:125" x14ac:dyDescent="0.25">
      <c r="A143" s="53"/>
      <c r="B143" s="53"/>
      <c r="C143" s="53"/>
      <c r="D143" s="53"/>
      <c r="E143" s="53"/>
      <c r="F143" s="53"/>
      <c r="G143" s="53"/>
      <c r="H143" s="53"/>
      <c r="I143" s="53"/>
      <c r="J143" s="53"/>
      <c r="K143" s="53"/>
      <c r="L143" s="53"/>
      <c r="M143" s="53"/>
      <c r="N143" s="53"/>
      <c r="O143" s="53"/>
      <c r="P143" s="53"/>
      <c r="Q143" s="53"/>
      <c r="R143" s="53"/>
      <c r="S143" s="53"/>
      <c r="DR143" s="53"/>
      <c r="DS143" s="53"/>
      <c r="DT143" s="53"/>
      <c r="DU143" s="53"/>
    </row>
    <row r="144" spans="1:125" x14ac:dyDescent="0.25">
      <c r="A144" s="53"/>
      <c r="B144" s="53"/>
      <c r="C144" s="53"/>
      <c r="D144" s="53"/>
      <c r="E144" s="53"/>
      <c r="F144" s="53"/>
      <c r="G144" s="53"/>
      <c r="H144" s="53"/>
      <c r="I144" s="53"/>
      <c r="J144" s="53"/>
      <c r="K144" s="53"/>
      <c r="L144" s="53"/>
      <c r="M144" s="53"/>
      <c r="N144" s="53"/>
      <c r="O144" s="53"/>
      <c r="P144" s="53"/>
      <c r="Q144" s="53"/>
      <c r="R144" s="53"/>
      <c r="S144" s="53"/>
      <c r="DR144" s="53"/>
      <c r="DS144" s="53"/>
      <c r="DT144" s="53"/>
      <c r="DU144" s="53"/>
    </row>
    <row r="145" spans="1:125" x14ac:dyDescent="0.25">
      <c r="A145" s="53"/>
      <c r="B145" s="53"/>
      <c r="C145" s="53"/>
      <c r="D145" s="53"/>
      <c r="E145" s="53"/>
      <c r="F145" s="53"/>
      <c r="G145" s="53"/>
      <c r="H145" s="53"/>
      <c r="I145" s="53"/>
      <c r="J145" s="53"/>
      <c r="K145" s="53"/>
      <c r="L145" s="53"/>
      <c r="M145" s="53"/>
      <c r="N145" s="53"/>
      <c r="O145" s="53"/>
      <c r="P145" s="53"/>
      <c r="Q145" s="53"/>
      <c r="R145" s="53"/>
      <c r="S145" s="53"/>
      <c r="DR145" s="53"/>
      <c r="DS145" s="53"/>
      <c r="DT145" s="53"/>
      <c r="DU145" s="53"/>
    </row>
    <row r="146" spans="1:125" x14ac:dyDescent="0.25">
      <c r="A146" s="53"/>
      <c r="B146" s="53"/>
      <c r="C146" s="53"/>
      <c r="D146" s="53"/>
      <c r="E146" s="53"/>
      <c r="F146" s="53"/>
      <c r="G146" s="53"/>
      <c r="H146" s="53"/>
      <c r="I146" s="53"/>
      <c r="J146" s="53"/>
      <c r="K146" s="53"/>
      <c r="L146" s="53"/>
      <c r="M146" s="53"/>
      <c r="N146" s="53"/>
      <c r="O146" s="53"/>
      <c r="P146" s="53"/>
      <c r="Q146" s="53"/>
      <c r="R146" s="53"/>
      <c r="S146" s="53"/>
      <c r="DR146" s="53"/>
      <c r="DS146" s="53"/>
      <c r="DT146" s="53"/>
      <c r="DU146" s="53"/>
    </row>
    <row r="147" spans="1:125" x14ac:dyDescent="0.25">
      <c r="A147" s="53"/>
      <c r="B147" s="53"/>
      <c r="C147" s="53"/>
      <c r="D147" s="53"/>
      <c r="E147" s="53"/>
      <c r="F147" s="53"/>
      <c r="G147" s="53"/>
      <c r="H147" s="53"/>
      <c r="I147" s="53"/>
      <c r="J147" s="53"/>
      <c r="K147" s="53"/>
      <c r="L147" s="53"/>
      <c r="M147" s="53"/>
      <c r="N147" s="53"/>
      <c r="O147" s="53"/>
      <c r="P147" s="53"/>
      <c r="Q147" s="53"/>
      <c r="R147" s="53"/>
      <c r="S147" s="53"/>
      <c r="DR147" s="53"/>
      <c r="DS147" s="53"/>
      <c r="DT147" s="53"/>
      <c r="DU147" s="53"/>
    </row>
    <row r="148" spans="1:125" x14ac:dyDescent="0.25">
      <c r="A148" s="53"/>
      <c r="B148" s="53"/>
      <c r="C148" s="53"/>
      <c r="D148" s="53"/>
      <c r="E148" s="53"/>
      <c r="F148" s="53"/>
      <c r="G148" s="53"/>
      <c r="H148" s="53"/>
      <c r="I148" s="53"/>
      <c r="J148" s="53"/>
      <c r="K148" s="53"/>
      <c r="L148" s="53"/>
      <c r="M148" s="53"/>
      <c r="N148" s="53"/>
      <c r="O148" s="53"/>
      <c r="P148" s="53"/>
      <c r="Q148" s="53"/>
      <c r="R148" s="53"/>
      <c r="S148" s="53"/>
      <c r="DR148" s="53"/>
      <c r="DS148" s="53"/>
      <c r="DT148" s="53"/>
      <c r="DU148" s="53"/>
    </row>
    <row r="149" spans="1:125" x14ac:dyDescent="0.25">
      <c r="A149" s="53"/>
      <c r="B149" s="53"/>
      <c r="C149" s="53"/>
      <c r="D149" s="53"/>
      <c r="E149" s="53"/>
      <c r="F149" s="53"/>
      <c r="G149" s="53"/>
      <c r="H149" s="53"/>
      <c r="I149" s="53"/>
      <c r="J149" s="53"/>
      <c r="K149" s="53"/>
      <c r="L149" s="53"/>
      <c r="M149" s="53"/>
      <c r="N149" s="53"/>
      <c r="O149" s="53"/>
      <c r="P149" s="53"/>
      <c r="Q149" s="53"/>
      <c r="R149" s="53"/>
      <c r="S149" s="53"/>
      <c r="DR149" s="53"/>
      <c r="DS149" s="53"/>
      <c r="DT149" s="53"/>
      <c r="DU149" s="53"/>
    </row>
    <row r="150" spans="1:125" x14ac:dyDescent="0.25">
      <c r="A150" s="53"/>
      <c r="B150" s="53"/>
      <c r="C150" s="53"/>
      <c r="D150" s="53"/>
      <c r="E150" s="53"/>
      <c r="F150" s="53"/>
      <c r="G150" s="53"/>
      <c r="H150" s="53"/>
      <c r="I150" s="53"/>
      <c r="J150" s="53"/>
      <c r="K150" s="53"/>
      <c r="L150" s="53"/>
      <c r="M150" s="53"/>
      <c r="N150" s="53"/>
      <c r="O150" s="53"/>
      <c r="P150" s="53"/>
      <c r="Q150" s="53"/>
      <c r="R150" s="53"/>
      <c r="S150" s="53"/>
      <c r="DR150" s="53"/>
      <c r="DS150" s="53"/>
      <c r="DT150" s="53"/>
      <c r="DU150" s="53"/>
    </row>
    <row r="151" spans="1:125" x14ac:dyDescent="0.25">
      <c r="A151" s="53"/>
      <c r="B151" s="53"/>
      <c r="C151" s="53"/>
      <c r="D151" s="53"/>
      <c r="E151" s="53"/>
      <c r="F151" s="53"/>
      <c r="G151" s="53"/>
      <c r="H151" s="53"/>
      <c r="I151" s="53"/>
      <c r="J151" s="53"/>
      <c r="K151" s="53"/>
      <c r="L151" s="53"/>
      <c r="M151" s="53"/>
      <c r="N151" s="53"/>
      <c r="O151" s="53"/>
      <c r="P151" s="53"/>
      <c r="Q151" s="53"/>
      <c r="R151" s="53"/>
      <c r="S151" s="53"/>
      <c r="DR151" s="53"/>
      <c r="DS151" s="53"/>
      <c r="DT151" s="53"/>
      <c r="DU151" s="53"/>
    </row>
    <row r="152" spans="1:125" x14ac:dyDescent="0.25">
      <c r="A152" s="53"/>
      <c r="B152" s="53"/>
      <c r="C152" s="53"/>
      <c r="D152" s="53"/>
      <c r="E152" s="53"/>
      <c r="F152" s="53"/>
      <c r="G152" s="53"/>
      <c r="H152" s="53"/>
      <c r="I152" s="53"/>
      <c r="J152" s="53"/>
      <c r="K152" s="53"/>
      <c r="L152" s="53"/>
      <c r="M152" s="53"/>
      <c r="N152" s="53"/>
      <c r="O152" s="53"/>
      <c r="P152" s="53"/>
      <c r="Q152" s="53"/>
      <c r="R152" s="53"/>
      <c r="S152" s="53"/>
      <c r="DR152" s="53"/>
      <c r="DS152" s="53"/>
      <c r="DT152" s="53"/>
      <c r="DU152" s="53"/>
    </row>
    <row r="153" spans="1:125" x14ac:dyDescent="0.25">
      <c r="A153" s="53"/>
      <c r="B153" s="53"/>
      <c r="C153" s="53"/>
      <c r="D153" s="53"/>
      <c r="E153" s="53"/>
      <c r="F153" s="53"/>
      <c r="G153" s="53"/>
      <c r="H153" s="53"/>
      <c r="I153" s="53"/>
      <c r="J153" s="53"/>
      <c r="K153" s="53"/>
      <c r="L153" s="53"/>
      <c r="M153" s="53"/>
      <c r="N153" s="53"/>
      <c r="O153" s="53"/>
      <c r="P153" s="53"/>
      <c r="Q153" s="53"/>
      <c r="R153" s="53"/>
      <c r="S153" s="53"/>
      <c r="DR153" s="53"/>
      <c r="DS153" s="53"/>
      <c r="DT153" s="53"/>
      <c r="DU153" s="53"/>
    </row>
    <row r="154" spans="1:125" x14ac:dyDescent="0.25">
      <c r="A154" s="53"/>
      <c r="B154" s="53"/>
      <c r="C154" s="53"/>
      <c r="D154" s="53"/>
      <c r="E154" s="53"/>
      <c r="F154" s="53"/>
      <c r="G154" s="53"/>
      <c r="H154" s="53"/>
      <c r="I154" s="53"/>
      <c r="J154" s="53"/>
      <c r="K154" s="53"/>
      <c r="L154" s="53"/>
      <c r="M154" s="53"/>
      <c r="N154" s="53"/>
      <c r="O154" s="53"/>
      <c r="P154" s="53"/>
      <c r="Q154" s="53"/>
      <c r="R154" s="53"/>
      <c r="S154" s="53"/>
      <c r="DR154" s="53"/>
      <c r="DS154" s="53"/>
      <c r="DT154" s="53"/>
      <c r="DU154" s="53"/>
    </row>
    <row r="155" spans="1:125" x14ac:dyDescent="0.25">
      <c r="A155" s="53"/>
      <c r="B155" s="53"/>
      <c r="C155" s="53"/>
      <c r="D155" s="53"/>
      <c r="E155" s="53"/>
      <c r="F155" s="53"/>
      <c r="G155" s="53"/>
      <c r="H155" s="53"/>
      <c r="I155" s="53"/>
      <c r="J155" s="53"/>
      <c r="K155" s="53"/>
      <c r="L155" s="53"/>
      <c r="M155" s="53"/>
      <c r="N155" s="53"/>
      <c r="O155" s="53"/>
      <c r="P155" s="53"/>
      <c r="Q155" s="53"/>
      <c r="R155" s="53"/>
      <c r="S155" s="53"/>
      <c r="DR155" s="53"/>
      <c r="DS155" s="53"/>
      <c r="DT155" s="53"/>
      <c r="DU155" s="53"/>
    </row>
    <row r="156" spans="1:125" x14ac:dyDescent="0.25">
      <c r="A156" s="53"/>
      <c r="B156" s="53"/>
      <c r="C156" s="53"/>
      <c r="D156" s="53"/>
      <c r="E156" s="53"/>
      <c r="F156" s="53"/>
      <c r="G156" s="53"/>
      <c r="H156" s="53"/>
      <c r="I156" s="53"/>
      <c r="J156" s="53"/>
      <c r="K156" s="53"/>
      <c r="L156" s="53"/>
      <c r="M156" s="53"/>
      <c r="N156" s="53"/>
      <c r="O156" s="53"/>
      <c r="P156" s="53"/>
      <c r="Q156" s="53"/>
      <c r="R156" s="53"/>
      <c r="S156" s="53"/>
      <c r="DR156" s="53"/>
      <c r="DS156" s="53"/>
      <c r="DT156" s="53"/>
      <c r="DU156" s="53"/>
    </row>
    <row r="157" spans="1:125" x14ac:dyDescent="0.25">
      <c r="A157" s="53"/>
      <c r="B157" s="53"/>
      <c r="C157" s="53"/>
      <c r="D157" s="53"/>
      <c r="E157" s="53"/>
      <c r="F157" s="53"/>
      <c r="G157" s="53"/>
      <c r="H157" s="53"/>
      <c r="I157" s="53"/>
      <c r="J157" s="53"/>
      <c r="K157" s="53"/>
      <c r="L157" s="53"/>
      <c r="M157" s="53"/>
      <c r="N157" s="53"/>
      <c r="O157" s="53"/>
      <c r="P157" s="53"/>
      <c r="Q157" s="53"/>
      <c r="R157" s="53"/>
      <c r="S157" s="53"/>
      <c r="DR157" s="53"/>
      <c r="DS157" s="53"/>
      <c r="DT157" s="53"/>
      <c r="DU157" s="53"/>
    </row>
    <row r="158" spans="1:125" x14ac:dyDescent="0.25">
      <c r="A158" s="53"/>
      <c r="B158" s="53"/>
      <c r="C158" s="53"/>
      <c r="D158" s="53"/>
      <c r="E158" s="53"/>
      <c r="F158" s="53"/>
      <c r="G158" s="53"/>
      <c r="H158" s="53"/>
      <c r="I158" s="53"/>
      <c r="J158" s="53"/>
      <c r="K158" s="53"/>
      <c r="L158" s="53"/>
      <c r="M158" s="53"/>
      <c r="N158" s="53"/>
      <c r="O158" s="53"/>
      <c r="P158" s="53"/>
      <c r="Q158" s="53"/>
      <c r="R158" s="53"/>
      <c r="S158" s="53"/>
      <c r="DR158" s="53"/>
      <c r="DS158" s="53"/>
      <c r="DT158" s="53"/>
      <c r="DU158" s="53"/>
    </row>
    <row r="159" spans="1:125" x14ac:dyDescent="0.25">
      <c r="A159" s="53"/>
      <c r="B159" s="53"/>
      <c r="C159" s="53"/>
      <c r="D159" s="53"/>
      <c r="E159" s="53"/>
      <c r="F159" s="53"/>
      <c r="G159" s="53"/>
      <c r="H159" s="53"/>
      <c r="I159" s="53"/>
      <c r="J159" s="53"/>
      <c r="K159" s="53"/>
      <c r="L159" s="53"/>
      <c r="M159" s="53"/>
      <c r="N159" s="53"/>
      <c r="O159" s="53"/>
      <c r="P159" s="53"/>
      <c r="Q159" s="53"/>
      <c r="R159" s="53"/>
      <c r="S159" s="53"/>
      <c r="DR159" s="53"/>
      <c r="DS159" s="53"/>
      <c r="DT159" s="53"/>
      <c r="DU159" s="53"/>
    </row>
    <row r="160" spans="1:125" x14ac:dyDescent="0.25">
      <c r="A160" s="53"/>
      <c r="B160" s="53"/>
      <c r="C160" s="53"/>
      <c r="D160" s="53"/>
      <c r="E160" s="53"/>
      <c r="F160" s="53"/>
      <c r="G160" s="53"/>
      <c r="H160" s="53"/>
      <c r="I160" s="53"/>
      <c r="J160" s="53"/>
      <c r="K160" s="53"/>
      <c r="L160" s="53"/>
      <c r="M160" s="53"/>
      <c r="N160" s="53"/>
      <c r="O160" s="53"/>
      <c r="P160" s="53"/>
      <c r="Q160" s="53"/>
      <c r="R160" s="53"/>
      <c r="S160" s="53"/>
      <c r="DR160" s="53"/>
      <c r="DS160" s="53"/>
      <c r="DT160" s="53"/>
      <c r="DU160" s="53"/>
    </row>
    <row r="161" spans="1:125" x14ac:dyDescent="0.25">
      <c r="A161" s="53"/>
      <c r="B161" s="53"/>
      <c r="C161" s="53"/>
      <c r="D161" s="53"/>
      <c r="E161" s="53"/>
      <c r="F161" s="53"/>
      <c r="G161" s="53"/>
      <c r="H161" s="53"/>
      <c r="I161" s="53"/>
      <c r="J161" s="53"/>
      <c r="K161" s="53"/>
      <c r="L161" s="53"/>
      <c r="M161" s="53"/>
      <c r="N161" s="53"/>
      <c r="O161" s="53"/>
      <c r="P161" s="53"/>
      <c r="Q161" s="53"/>
      <c r="R161" s="53"/>
      <c r="S161" s="53"/>
      <c r="DR161" s="53"/>
      <c r="DS161" s="53"/>
      <c r="DT161" s="53"/>
      <c r="DU161" s="53"/>
    </row>
    <row r="162" spans="1:125" x14ac:dyDescent="0.25">
      <c r="A162" s="53"/>
      <c r="B162" s="53"/>
      <c r="C162" s="53"/>
      <c r="D162" s="53"/>
      <c r="E162" s="53"/>
      <c r="F162" s="53"/>
      <c r="G162" s="53"/>
      <c r="H162" s="53"/>
      <c r="I162" s="53"/>
      <c r="J162" s="53"/>
      <c r="K162" s="53"/>
      <c r="L162" s="53"/>
      <c r="M162" s="53"/>
      <c r="N162" s="53"/>
      <c r="O162" s="53"/>
      <c r="P162" s="53"/>
      <c r="Q162" s="53"/>
      <c r="R162" s="53"/>
      <c r="S162" s="53"/>
      <c r="DR162" s="53"/>
      <c r="DS162" s="53"/>
      <c r="DT162" s="53"/>
      <c r="DU162" s="53"/>
    </row>
    <row r="163" spans="1:125" x14ac:dyDescent="0.25">
      <c r="A163" s="53"/>
      <c r="B163" s="53"/>
      <c r="C163" s="53"/>
      <c r="D163" s="53"/>
      <c r="E163" s="53"/>
      <c r="F163" s="53"/>
      <c r="G163" s="53"/>
      <c r="H163" s="53"/>
      <c r="I163" s="53"/>
      <c r="J163" s="53"/>
      <c r="K163" s="53"/>
      <c r="L163" s="53"/>
      <c r="M163" s="53"/>
      <c r="N163" s="53"/>
      <c r="O163" s="53"/>
      <c r="P163" s="53"/>
      <c r="Q163" s="53"/>
      <c r="R163" s="53"/>
      <c r="S163" s="53"/>
      <c r="DR163" s="53"/>
      <c r="DS163" s="53"/>
      <c r="DT163" s="53"/>
      <c r="DU163" s="53"/>
    </row>
    <row r="164" spans="1:125" x14ac:dyDescent="0.25">
      <c r="A164" s="53"/>
      <c r="B164" s="53"/>
      <c r="C164" s="53"/>
      <c r="D164" s="53"/>
      <c r="E164" s="53"/>
      <c r="F164" s="53"/>
      <c r="G164" s="53"/>
      <c r="H164" s="53"/>
      <c r="I164" s="53"/>
      <c r="J164" s="53"/>
      <c r="K164" s="53"/>
      <c r="L164" s="53"/>
      <c r="M164" s="53"/>
      <c r="N164" s="53"/>
      <c r="O164" s="53"/>
      <c r="P164" s="53"/>
      <c r="Q164" s="53"/>
      <c r="R164" s="53"/>
      <c r="S164" s="53"/>
      <c r="DR164" s="53"/>
      <c r="DS164" s="53"/>
      <c r="DT164" s="53"/>
      <c r="DU164" s="53"/>
    </row>
    <row r="165" spans="1:125" x14ac:dyDescent="0.25">
      <c r="A165" s="53"/>
      <c r="B165" s="53"/>
      <c r="C165" s="53"/>
      <c r="D165" s="53"/>
      <c r="E165" s="53"/>
      <c r="F165" s="53"/>
      <c r="G165" s="53"/>
      <c r="H165" s="53"/>
      <c r="I165" s="53"/>
      <c r="J165" s="53"/>
      <c r="K165" s="53"/>
      <c r="L165" s="53"/>
      <c r="M165" s="53"/>
      <c r="N165" s="53"/>
      <c r="O165" s="53"/>
      <c r="P165" s="53"/>
      <c r="Q165" s="53"/>
      <c r="R165" s="53"/>
      <c r="S165" s="53"/>
      <c r="DR165" s="53"/>
      <c r="DS165" s="53"/>
      <c r="DT165" s="53"/>
      <c r="DU165" s="53"/>
    </row>
    <row r="166" spans="1:125" x14ac:dyDescent="0.25">
      <c r="A166" s="53"/>
      <c r="B166" s="53"/>
      <c r="C166" s="53"/>
      <c r="D166" s="53"/>
      <c r="E166" s="53"/>
      <c r="F166" s="53"/>
      <c r="G166" s="53"/>
      <c r="H166" s="53"/>
      <c r="I166" s="53"/>
      <c r="J166" s="53"/>
      <c r="K166" s="53"/>
      <c r="L166" s="53"/>
      <c r="M166" s="53"/>
      <c r="N166" s="53"/>
      <c r="O166" s="53"/>
      <c r="P166" s="53"/>
      <c r="Q166" s="53"/>
      <c r="R166" s="53"/>
      <c r="S166" s="53"/>
      <c r="DR166" s="53"/>
      <c r="DS166" s="53"/>
      <c r="DT166" s="53"/>
      <c r="DU166" s="53"/>
    </row>
    <row r="167" spans="1:125" x14ac:dyDescent="0.25">
      <c r="A167" s="53"/>
      <c r="B167" s="53"/>
      <c r="C167" s="53"/>
      <c r="D167" s="53"/>
      <c r="E167" s="53"/>
      <c r="F167" s="53"/>
      <c r="G167" s="53"/>
      <c r="H167" s="53"/>
      <c r="I167" s="53"/>
      <c r="J167" s="53"/>
      <c r="K167" s="53"/>
      <c r="L167" s="53"/>
      <c r="M167" s="53"/>
      <c r="N167" s="53"/>
      <c r="O167" s="53"/>
      <c r="P167" s="53"/>
      <c r="Q167" s="53"/>
      <c r="R167" s="53"/>
      <c r="S167" s="53"/>
      <c r="DR167" s="53"/>
      <c r="DS167" s="53"/>
      <c r="DT167" s="53"/>
      <c r="DU167" s="53"/>
    </row>
    <row r="168" spans="1:125" x14ac:dyDescent="0.25">
      <c r="A168" s="53"/>
      <c r="B168" s="53"/>
      <c r="C168" s="53"/>
      <c r="D168" s="53"/>
      <c r="E168" s="53"/>
      <c r="F168" s="53"/>
      <c r="G168" s="53"/>
      <c r="H168" s="53"/>
      <c r="I168" s="53"/>
      <c r="J168" s="53"/>
      <c r="K168" s="53"/>
      <c r="L168" s="53"/>
      <c r="M168" s="53"/>
      <c r="N168" s="53"/>
      <c r="O168" s="53"/>
      <c r="P168" s="53"/>
      <c r="Q168" s="53"/>
      <c r="R168" s="53"/>
      <c r="S168" s="53"/>
      <c r="DR168" s="53"/>
      <c r="DS168" s="53"/>
      <c r="DT168" s="53"/>
      <c r="DU168" s="53"/>
    </row>
    <row r="169" spans="1:125" x14ac:dyDescent="0.25">
      <c r="A169" s="53"/>
      <c r="B169" s="53"/>
      <c r="C169" s="53"/>
      <c r="D169" s="53"/>
      <c r="E169" s="53"/>
      <c r="F169" s="53"/>
      <c r="G169" s="53"/>
      <c r="H169" s="53"/>
      <c r="I169" s="53"/>
      <c r="J169" s="53"/>
      <c r="K169" s="53"/>
      <c r="L169" s="53"/>
      <c r="M169" s="53"/>
      <c r="N169" s="53"/>
      <c r="O169" s="53"/>
      <c r="P169" s="53"/>
      <c r="Q169" s="53"/>
      <c r="R169" s="53"/>
      <c r="S169" s="53"/>
      <c r="DR169" s="53"/>
      <c r="DS169" s="53"/>
      <c r="DT169" s="53"/>
      <c r="DU169" s="53"/>
    </row>
    <row r="170" spans="1:125" x14ac:dyDescent="0.25">
      <c r="A170" s="53"/>
      <c r="B170" s="53"/>
      <c r="C170" s="53"/>
      <c r="D170" s="53"/>
      <c r="E170" s="53"/>
      <c r="F170" s="53"/>
      <c r="G170" s="53"/>
      <c r="H170" s="53"/>
      <c r="I170" s="53"/>
      <c r="J170" s="53"/>
      <c r="K170" s="53"/>
      <c r="L170" s="53"/>
      <c r="M170" s="53"/>
      <c r="N170" s="53"/>
      <c r="O170" s="53"/>
      <c r="P170" s="53"/>
      <c r="Q170" s="53"/>
      <c r="R170" s="53"/>
      <c r="S170" s="53"/>
      <c r="DR170" s="53"/>
      <c r="DS170" s="53"/>
      <c r="DT170" s="53"/>
      <c r="DU170" s="53"/>
    </row>
    <row r="171" spans="1:125" x14ac:dyDescent="0.25">
      <c r="A171" s="53"/>
      <c r="B171" s="53"/>
      <c r="C171" s="53"/>
      <c r="D171" s="53"/>
      <c r="E171" s="53"/>
      <c r="F171" s="53"/>
      <c r="G171" s="53"/>
      <c r="H171" s="53"/>
      <c r="I171" s="53"/>
      <c r="J171" s="53"/>
      <c r="K171" s="53"/>
      <c r="L171" s="53"/>
      <c r="M171" s="53"/>
      <c r="N171" s="53"/>
      <c r="O171" s="53"/>
      <c r="P171" s="53"/>
      <c r="Q171" s="53"/>
      <c r="R171" s="53"/>
      <c r="S171" s="53"/>
      <c r="DR171" s="53"/>
      <c r="DS171" s="53"/>
      <c r="DT171" s="53"/>
      <c r="DU171" s="53"/>
    </row>
    <row r="172" spans="1:125" x14ac:dyDescent="0.25">
      <c r="A172" s="53"/>
      <c r="B172" s="53"/>
      <c r="C172" s="53"/>
      <c r="D172" s="53"/>
      <c r="E172" s="53"/>
      <c r="F172" s="53"/>
      <c r="G172" s="53"/>
      <c r="H172" s="53"/>
      <c r="I172" s="53"/>
      <c r="J172" s="53"/>
      <c r="K172" s="53"/>
      <c r="L172" s="53"/>
      <c r="M172" s="53"/>
      <c r="N172" s="53"/>
      <c r="O172" s="53"/>
      <c r="P172" s="53"/>
      <c r="Q172" s="53"/>
      <c r="R172" s="53"/>
      <c r="S172" s="53"/>
      <c r="DR172" s="53"/>
      <c r="DS172" s="53"/>
      <c r="DT172" s="53"/>
      <c r="DU172" s="53"/>
    </row>
    <row r="173" spans="1:125" x14ac:dyDescent="0.25">
      <c r="A173" s="53"/>
      <c r="B173" s="53"/>
      <c r="C173" s="53"/>
      <c r="D173" s="53"/>
      <c r="E173" s="53"/>
      <c r="F173" s="53"/>
      <c r="G173" s="53"/>
      <c r="H173" s="53"/>
      <c r="I173" s="53"/>
      <c r="J173" s="53"/>
      <c r="K173" s="53"/>
      <c r="L173" s="53"/>
      <c r="M173" s="53"/>
      <c r="N173" s="53"/>
      <c r="O173" s="53"/>
      <c r="P173" s="53"/>
      <c r="Q173" s="53"/>
      <c r="R173" s="53"/>
      <c r="S173" s="53"/>
      <c r="DR173" s="53"/>
      <c r="DS173" s="53"/>
      <c r="DT173" s="53"/>
      <c r="DU173" s="53"/>
    </row>
    <row r="174" spans="1:125" x14ac:dyDescent="0.25">
      <c r="A174" s="53"/>
      <c r="B174" s="53"/>
      <c r="C174" s="53"/>
      <c r="D174" s="53"/>
      <c r="E174" s="53"/>
      <c r="F174" s="53"/>
      <c r="G174" s="53"/>
      <c r="H174" s="53"/>
      <c r="I174" s="53"/>
      <c r="J174" s="53"/>
      <c r="K174" s="53"/>
      <c r="L174" s="53"/>
      <c r="M174" s="53"/>
      <c r="N174" s="53"/>
      <c r="O174" s="53"/>
      <c r="P174" s="53"/>
      <c r="Q174" s="53"/>
      <c r="R174" s="53"/>
      <c r="S174" s="53"/>
      <c r="DR174" s="53"/>
      <c r="DS174" s="53"/>
      <c r="DT174" s="53"/>
      <c r="DU174" s="53"/>
    </row>
    <row r="175" spans="1:125" x14ac:dyDescent="0.25">
      <c r="A175" s="53"/>
      <c r="B175" s="53"/>
      <c r="C175" s="53"/>
      <c r="D175" s="53"/>
      <c r="E175" s="53"/>
      <c r="F175" s="53"/>
      <c r="G175" s="53"/>
      <c r="H175" s="53"/>
      <c r="I175" s="53"/>
      <c r="J175" s="53"/>
      <c r="K175" s="53"/>
      <c r="L175" s="53"/>
      <c r="M175" s="53"/>
      <c r="N175" s="53"/>
      <c r="O175" s="53"/>
      <c r="P175" s="53"/>
      <c r="Q175" s="53"/>
      <c r="R175" s="53"/>
      <c r="S175" s="53"/>
      <c r="DR175" s="53"/>
      <c r="DS175" s="53"/>
      <c r="DT175" s="53"/>
      <c r="DU175" s="53"/>
    </row>
    <row r="176" spans="1:125" x14ac:dyDescent="0.25">
      <c r="A176" s="53"/>
      <c r="B176" s="53"/>
      <c r="C176" s="53"/>
      <c r="D176" s="53"/>
      <c r="E176" s="53"/>
      <c r="F176" s="53"/>
      <c r="G176" s="53"/>
      <c r="H176" s="53"/>
      <c r="I176" s="53"/>
      <c r="J176" s="53"/>
      <c r="K176" s="53"/>
      <c r="L176" s="53"/>
      <c r="M176" s="53"/>
      <c r="N176" s="53"/>
      <c r="O176" s="53"/>
      <c r="P176" s="53"/>
      <c r="Q176" s="53"/>
      <c r="R176" s="53"/>
      <c r="S176" s="53"/>
      <c r="DR176" s="53"/>
      <c r="DS176" s="53"/>
      <c r="DT176" s="53"/>
      <c r="DU176" s="53"/>
    </row>
    <row r="177" spans="1:125" x14ac:dyDescent="0.25">
      <c r="A177" s="53"/>
      <c r="B177" s="53"/>
      <c r="C177" s="53"/>
      <c r="D177" s="53"/>
      <c r="E177" s="53"/>
      <c r="F177" s="53"/>
      <c r="G177" s="53"/>
      <c r="H177" s="53"/>
      <c r="I177" s="53"/>
      <c r="J177" s="53"/>
      <c r="K177" s="53"/>
      <c r="L177" s="53"/>
      <c r="M177" s="53"/>
      <c r="N177" s="53"/>
      <c r="O177" s="53"/>
      <c r="P177" s="53"/>
      <c r="Q177" s="53"/>
      <c r="R177" s="53"/>
      <c r="S177" s="53"/>
      <c r="DR177" s="53"/>
      <c r="DS177" s="53"/>
      <c r="DT177" s="53"/>
      <c r="DU177" s="53"/>
    </row>
    <row r="178" spans="1:125" x14ac:dyDescent="0.25">
      <c r="A178" s="53"/>
      <c r="B178" s="53"/>
      <c r="C178" s="53"/>
      <c r="D178" s="53"/>
      <c r="E178" s="53"/>
      <c r="F178" s="53"/>
      <c r="G178" s="53"/>
      <c r="H178" s="53"/>
      <c r="I178" s="53"/>
      <c r="J178" s="53"/>
      <c r="K178" s="53"/>
      <c r="L178" s="53"/>
      <c r="M178" s="53"/>
      <c r="N178" s="53"/>
      <c r="O178" s="53"/>
      <c r="P178" s="53"/>
      <c r="Q178" s="53"/>
      <c r="R178" s="53"/>
      <c r="S178" s="53"/>
    </row>
    <row r="179" spans="1:125" x14ac:dyDescent="0.25">
      <c r="A179" s="53"/>
      <c r="B179" s="53"/>
      <c r="C179" s="53"/>
      <c r="D179" s="53"/>
      <c r="E179" s="53"/>
      <c r="F179" s="53"/>
      <c r="G179" s="53"/>
      <c r="H179" s="53"/>
      <c r="I179" s="53"/>
      <c r="J179" s="53"/>
      <c r="K179" s="53"/>
      <c r="L179" s="53"/>
      <c r="M179" s="53"/>
      <c r="N179" s="53"/>
      <c r="O179" s="53"/>
      <c r="P179" s="53"/>
      <c r="Q179" s="53"/>
      <c r="R179" s="53"/>
      <c r="S179" s="53"/>
    </row>
  </sheetData>
  <dataConsolidate/>
  <pageMargins left="0.7" right="0.7" top="0.75" bottom="0.75" header="0.3" footer="0.3"/>
  <headerFooter>
    <oddFooter>&amp;L_x000D_&amp;1#&amp;"Calibri"&amp;10&amp;KFF0000 Interne</oddFooter>
  </headerFooter>
  <drawing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6820B-3193-4FA9-8142-576BD2DEFAF7}">
  <sheetPr>
    <tabColor rgb="FFFFC000"/>
    <pageSetUpPr fitToPage="1"/>
  </sheetPr>
  <dimension ref="A1:HW173"/>
  <sheetViews>
    <sheetView zoomScale="55" zoomScaleNormal="55" zoomScaleSheetLayoutView="25" workbookViewId="0">
      <selection activeCell="K58" sqref="K58"/>
    </sheetView>
  </sheetViews>
  <sheetFormatPr baseColWidth="10" defaultRowHeight="15" outlineLevelRow="1" x14ac:dyDescent="0.25"/>
  <cols>
    <col min="1" max="1" width="3" customWidth="1"/>
    <col min="2" max="2" width="4" customWidth="1"/>
    <col min="3" max="3" width="37.42578125" customWidth="1"/>
    <col min="4" max="4" width="18.28515625" customWidth="1"/>
    <col min="5" max="16" width="16.85546875" customWidth="1"/>
  </cols>
  <sheetData>
    <row r="1" spans="1:224" x14ac:dyDescent="0.25">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row>
    <row r="2" spans="1:224" x14ac:dyDescent="0.25">
      <c r="A2" s="53"/>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row>
    <row r="3" spans="1:224" ht="92.25" x14ac:dyDescent="0.25">
      <c r="A3" s="53"/>
      <c r="B3" s="53"/>
      <c r="C3" s="53"/>
      <c r="D3" s="111"/>
      <c r="E3" s="111" t="s">
        <v>663</v>
      </c>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row>
    <row r="4" spans="1:224" ht="51.75" customHeight="1" x14ac:dyDescent="0.45">
      <c r="A4" s="53"/>
      <c r="B4" s="53"/>
      <c r="C4" s="71"/>
      <c r="D4" s="53"/>
      <c r="F4" s="53"/>
      <c r="G4" s="53"/>
      <c r="H4" s="53"/>
      <c r="I4" s="53"/>
      <c r="J4" s="53"/>
      <c r="K4" s="53"/>
      <c r="L4" s="72" t="s">
        <v>553</v>
      </c>
      <c r="M4" s="72"/>
      <c r="N4" s="72" t="s">
        <v>552</v>
      </c>
      <c r="O4" s="72"/>
      <c r="P4" s="53"/>
      <c r="Q4" s="53"/>
      <c r="R4" s="53"/>
      <c r="S4" s="53"/>
      <c r="T4" s="53"/>
      <c r="U4" s="109"/>
      <c r="V4" s="109"/>
      <c r="W4" s="109"/>
      <c r="X4" s="109"/>
      <c r="Y4" s="109"/>
      <c r="Z4" s="109"/>
      <c r="AA4" s="109"/>
      <c r="AB4" s="109"/>
      <c r="AC4" s="109"/>
      <c r="AD4" s="109"/>
      <c r="AE4" s="109"/>
      <c r="AF4" s="109"/>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row>
    <row r="5" spans="1:224" ht="100.15" customHeight="1" x14ac:dyDescent="0.4">
      <c r="A5" s="53"/>
      <c r="B5" s="53"/>
      <c r="C5" s="71"/>
      <c r="D5" s="53"/>
      <c r="E5" s="53"/>
      <c r="F5" s="53"/>
      <c r="G5" s="53"/>
      <c r="H5" s="53"/>
      <c r="I5" s="53"/>
      <c r="J5" s="53"/>
      <c r="K5" s="53"/>
      <c r="L5" s="53"/>
      <c r="M5" s="53"/>
      <c r="N5" s="53"/>
      <c r="O5" s="53"/>
      <c r="P5" s="53"/>
      <c r="Q5" s="53"/>
      <c r="R5" s="53"/>
      <c r="S5" s="53"/>
      <c r="T5" s="53"/>
      <c r="U5" s="109"/>
      <c r="V5" s="109"/>
      <c r="W5" s="109"/>
      <c r="X5" s="109"/>
      <c r="Y5" s="109"/>
      <c r="Z5" s="109"/>
      <c r="AA5" s="109"/>
      <c r="AB5" s="109"/>
      <c r="AC5" s="109"/>
      <c r="AD5" s="109"/>
      <c r="AE5" s="109"/>
      <c r="AF5" s="109"/>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row>
    <row r="6" spans="1:224" ht="101.45" customHeight="1" x14ac:dyDescent="0.25">
      <c r="A6" s="53"/>
      <c r="B6" s="53"/>
      <c r="D6" t="s">
        <v>551</v>
      </c>
      <c r="E6" t="s">
        <v>550</v>
      </c>
      <c r="F6" t="s">
        <v>549</v>
      </c>
      <c r="G6" t="s">
        <v>548</v>
      </c>
      <c r="H6" t="s">
        <v>547</v>
      </c>
      <c r="I6" t="s">
        <v>546</v>
      </c>
      <c r="J6" t="s">
        <v>545</v>
      </c>
      <c r="K6" t="s">
        <v>544</v>
      </c>
      <c r="L6" t="s">
        <v>543</v>
      </c>
      <c r="M6" t="s">
        <v>542</v>
      </c>
      <c r="N6" t="s">
        <v>541</v>
      </c>
      <c r="O6" t="s">
        <v>540</v>
      </c>
      <c r="P6" s="57"/>
      <c r="Q6" s="57"/>
      <c r="R6" s="57"/>
      <c r="S6" s="57"/>
      <c r="T6" s="57"/>
      <c r="U6" s="110"/>
      <c r="V6" s="110"/>
      <c r="W6" s="110"/>
      <c r="X6" s="110"/>
      <c r="Y6" s="110"/>
      <c r="Z6" s="110"/>
      <c r="AA6" s="110"/>
      <c r="AB6" s="110"/>
      <c r="AC6" s="110"/>
      <c r="AD6" s="110"/>
      <c r="AE6" s="110"/>
      <c r="AF6" s="109"/>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3"/>
    </row>
    <row r="7" spans="1:224" ht="57" customHeight="1" x14ac:dyDescent="0.25">
      <c r="A7" s="53"/>
      <c r="B7" s="53"/>
      <c r="C7" s="70" t="s">
        <v>533</v>
      </c>
      <c r="D7" s="69">
        <f t="shared" ref="D7:O7" si="0">SUM(D8:D13)</f>
        <v>929157232.13999987</v>
      </c>
      <c r="E7" s="69">
        <f t="shared" si="0"/>
        <v>8272498.79</v>
      </c>
      <c r="F7" s="69">
        <f t="shared" si="0"/>
        <v>124265066</v>
      </c>
      <c r="G7" s="69">
        <f t="shared" si="0"/>
        <v>1900327.2999999998</v>
      </c>
      <c r="H7" s="69">
        <f t="shared" si="0"/>
        <v>1842640835.3472333</v>
      </c>
      <c r="I7" s="69">
        <f t="shared" si="0"/>
        <v>564956746.46583223</v>
      </c>
      <c r="J7" s="69">
        <f t="shared" si="0"/>
        <v>1015254954.9513661</v>
      </c>
      <c r="K7" s="69">
        <f t="shared" si="0"/>
        <v>1589503112.225832</v>
      </c>
      <c r="L7" s="69">
        <f t="shared" si="0"/>
        <v>1962506274.1527672</v>
      </c>
      <c r="M7" s="69">
        <f t="shared" si="0"/>
        <v>8272498.79</v>
      </c>
      <c r="N7" s="69">
        <f t="shared" si="0"/>
        <v>1842640835.3472333</v>
      </c>
      <c r="O7" s="69">
        <f t="shared" si="0"/>
        <v>124401542.12</v>
      </c>
      <c r="P7" s="57"/>
      <c r="Q7" s="57"/>
      <c r="R7" s="57"/>
      <c r="S7" s="57"/>
      <c r="T7" s="57"/>
      <c r="U7" s="110"/>
      <c r="V7" s="110"/>
      <c r="W7" s="110"/>
      <c r="X7" s="110"/>
      <c r="Y7" s="110"/>
      <c r="Z7" s="110"/>
      <c r="AA7" s="110"/>
      <c r="AB7" s="110"/>
      <c r="AC7" s="110"/>
      <c r="AD7" s="110"/>
      <c r="AE7" s="110"/>
      <c r="AF7" s="110"/>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3"/>
    </row>
    <row r="8" spans="1:224" ht="57" customHeight="1" outlineLevel="1" x14ac:dyDescent="0.25">
      <c r="A8" s="53"/>
      <c r="B8" s="53"/>
      <c r="C8" s="68" t="s">
        <v>845</v>
      </c>
      <c r="D8" s="65">
        <v>0</v>
      </c>
      <c r="E8" s="65">
        <v>0</v>
      </c>
      <c r="F8" s="65">
        <f>'[35]Synthèse allocation'!F58</f>
        <v>16201850</v>
      </c>
      <c r="G8" s="65">
        <v>0</v>
      </c>
      <c r="H8" s="65">
        <f>'[35]Synthèse allocation'!F19+'[35]Synthèse allocation'!F25</f>
        <v>432944646.00823331</v>
      </c>
      <c r="I8" s="65">
        <f>'[35]Synthèse allocation'!F46</f>
        <v>41267181.899999999</v>
      </c>
      <c r="J8" s="65">
        <f>'[35]Synthèse allocation'!F44+'[35]Synthèse allocation'!F46+'[35]Synthèse allocation'!F32</f>
        <v>87304183.0255339</v>
      </c>
      <c r="K8" s="65">
        <f>'[35]Synthèse allocation'!F46+'[35]Synthèse allocation'!F58</f>
        <v>57469031.899999999</v>
      </c>
      <c r="L8" s="65">
        <f>'[35]Synthèse allocation'!F32+'[35]Synthèse allocation'!F25</f>
        <v>422349759.13376719</v>
      </c>
      <c r="M8" s="65">
        <v>0</v>
      </c>
      <c r="N8" s="65">
        <f>'[35]Synthèse allocation'!F19+'[35]Synthèse allocation'!F25</f>
        <v>432944646.00823331</v>
      </c>
      <c r="O8" s="67">
        <v>0</v>
      </c>
      <c r="P8" s="57"/>
      <c r="Q8" s="57"/>
      <c r="R8" s="57"/>
      <c r="S8" s="57"/>
      <c r="T8" s="57"/>
      <c r="U8" s="110"/>
      <c r="V8" s="110"/>
      <c r="W8" s="110"/>
      <c r="X8" s="110"/>
      <c r="Y8" s="110"/>
      <c r="Z8" s="110"/>
      <c r="AA8" s="110"/>
      <c r="AB8" s="110"/>
      <c r="AC8" s="110"/>
      <c r="AD8" s="110"/>
      <c r="AE8" s="110"/>
      <c r="AF8" s="110"/>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row>
    <row r="9" spans="1:224" ht="57" outlineLevel="1" x14ac:dyDescent="0.25">
      <c r="A9" s="53"/>
      <c r="B9" s="53"/>
      <c r="C9" s="60" t="s">
        <v>846</v>
      </c>
      <c r="D9" s="59">
        <f>'[35]Synthèse allocation'!F65</f>
        <v>2092868.48</v>
      </c>
      <c r="E9" s="59">
        <v>0</v>
      </c>
      <c r="F9" s="59">
        <f>'[35]Synthèse allocation'!F59</f>
        <v>19331671</v>
      </c>
      <c r="G9" s="59">
        <v>0</v>
      </c>
      <c r="H9" s="59">
        <f>'[35]Synthèse allocation'!F20+'[35]Synthèse allocation'!F26</f>
        <v>309192384.64900005</v>
      </c>
      <c r="I9" s="59">
        <f>'[35]Synthèse allocation'!F47+'[35]Synthèse allocation'!F65</f>
        <v>203897957.47999999</v>
      </c>
      <c r="J9" s="59">
        <f>'[35]Synthèse allocation'!F47+'[35]Synthèse allocation'!F33</f>
        <v>211421458.25999999</v>
      </c>
      <c r="K9" s="59">
        <f>'[35]Synthèse allocation'!F47+'[35]Synthèse allocation'!F59+'[35]Synthèse allocation'!F65</f>
        <v>223229628.47999999</v>
      </c>
      <c r="L9" s="59">
        <f>'[35]Synthèse allocation'!F26+'[35]Synthèse allocation'!F33</f>
        <v>298290477.68900001</v>
      </c>
      <c r="M9" s="59">
        <v>0</v>
      </c>
      <c r="N9" s="59">
        <f>'[35]Synthèse allocation'!F20+'[35]Synthèse allocation'!F26</f>
        <v>309192384.64900005</v>
      </c>
      <c r="O9" s="58">
        <v>0</v>
      </c>
      <c r="P9" s="57"/>
      <c r="Q9" s="57"/>
      <c r="R9" s="57"/>
      <c r="S9" s="57"/>
      <c r="T9" s="57"/>
      <c r="U9" s="110"/>
      <c r="V9" s="110"/>
      <c r="W9" s="110"/>
      <c r="X9" s="110"/>
      <c r="Y9" s="110"/>
      <c r="Z9" s="110"/>
      <c r="AA9" s="110"/>
      <c r="AB9" s="110"/>
      <c r="AC9" s="110"/>
      <c r="AD9" s="110"/>
      <c r="AE9" s="110"/>
      <c r="AF9" s="110"/>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row>
    <row r="10" spans="1:224" ht="57" outlineLevel="1" x14ac:dyDescent="0.25">
      <c r="A10" s="53"/>
      <c r="B10" s="53"/>
      <c r="C10" s="66" t="s">
        <v>847</v>
      </c>
      <c r="D10" s="64">
        <f>'[35]Synthèse allocation'!F66</f>
        <v>7400000.2000000002</v>
      </c>
      <c r="E10" s="64">
        <f>'[35]Synthèse allocation'!F41</f>
        <v>1772498.79</v>
      </c>
      <c r="F10" s="64">
        <f>'[35]Synthèse allocation'!F60</f>
        <v>17443512</v>
      </c>
      <c r="G10" s="64">
        <f>'[35]Synthèse allocation'!F56</f>
        <v>1900327.2999999998</v>
      </c>
      <c r="H10" s="65">
        <f>'[35]Synthèse allocation'!F21+'[35]Synthèse allocation'!F27</f>
        <v>284209588.27999997</v>
      </c>
      <c r="I10" s="64">
        <f>'[35]Synthèse allocation'!F48+'[35]Synthèse allocation'!F66</f>
        <v>128046492.63466299</v>
      </c>
      <c r="J10" s="64">
        <f>'[35]Synthèse allocation'!F34+'[35]Synthèse allocation'!F48</f>
        <v>211783066.21466297</v>
      </c>
      <c r="K10" s="64">
        <f>'[35]Synthèse allocation'!F48+'[35]Synthèse allocation'!F56+'[35]Synthèse allocation'!F60+'[35]Synthèse allocation'!F66</f>
        <v>147390331.93466297</v>
      </c>
      <c r="L10" s="64">
        <f>'[35]Synthèse allocation'!F34+'[35]Synthèse allocation'!F27</f>
        <v>238477784.97999999</v>
      </c>
      <c r="M10" s="64">
        <f>'[35]Synthèse allocation'!F41</f>
        <v>1772498.79</v>
      </c>
      <c r="N10" s="64">
        <f>'[35]Synthèse allocation'!F21+'[35]Synthèse allocation'!F27</f>
        <v>284209588.27999997</v>
      </c>
      <c r="O10" s="63">
        <f>SUM('[35]Synthèse allocation'!F38,'[35]Synthèse allocation'!F41)</f>
        <v>67901542.120000005</v>
      </c>
      <c r="P10" s="57"/>
      <c r="Q10" s="57"/>
      <c r="R10" s="57"/>
      <c r="S10" s="57"/>
      <c r="T10" s="57"/>
      <c r="U10" s="110"/>
      <c r="V10" s="110"/>
      <c r="W10" s="110"/>
      <c r="X10" s="110"/>
      <c r="Y10" s="110"/>
      <c r="Z10" s="110"/>
      <c r="AA10" s="110"/>
      <c r="AB10" s="110"/>
      <c r="AC10" s="110"/>
      <c r="AD10" s="110"/>
      <c r="AE10" s="110"/>
      <c r="AF10" s="110"/>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row>
    <row r="11" spans="1:224" ht="57" outlineLevel="1" x14ac:dyDescent="0.25">
      <c r="A11" s="53"/>
      <c r="B11" s="53"/>
      <c r="C11" s="60" t="s">
        <v>848</v>
      </c>
      <c r="D11" s="59">
        <f>'[35]Synthèse allocation'!F67</f>
        <v>21283391</v>
      </c>
      <c r="E11" s="59">
        <f>'[35]Allocation OD 2023-1'!G20</f>
        <v>6500000</v>
      </c>
      <c r="F11" s="59">
        <f>'[35]Allocation OD 2023-1'!G22</f>
        <v>9308837.6500000004</v>
      </c>
      <c r="G11" s="59">
        <v>0</v>
      </c>
      <c r="H11" s="59">
        <f>'[35]Synthèse allocation'!F22+'[35]Synthèse allocation'!F28</f>
        <v>152652700</v>
      </c>
      <c r="I11" s="59">
        <f>'[35]Synthèse allocation'!F49+'[35]Synthèse allocation'!F67</f>
        <v>152713927.45116919</v>
      </c>
      <c r="J11" s="59">
        <f>SUM('[35]Allocation OD 2023-1'!G18,'[35]Allocation OD 2023-1'!G21)</f>
        <v>301430536.45116919</v>
      </c>
      <c r="K11" s="59">
        <f>'[35]Synthèse allocation'!F49+'[35]Synthèse allocation'!F61+'[35]Synthèse allocation'!F67</f>
        <v>162022765.10116917</v>
      </c>
      <c r="L11" s="59">
        <f>'[35]Synthèse allocation'!F35+'[35]Synthèse allocation'!F28</f>
        <v>298165200</v>
      </c>
      <c r="M11" s="59">
        <f>'[35]Allocation OD 2023-1'!G20</f>
        <v>6500000</v>
      </c>
      <c r="N11" s="59">
        <f>SUM('[35]Allocation OD 2023-1'!G16:G17)</f>
        <v>152652700</v>
      </c>
      <c r="O11" s="58">
        <f>SUM('[35]Allocation OD 2023-1'!G19:G20)</f>
        <v>56500000</v>
      </c>
      <c r="P11" s="57"/>
      <c r="Q11" s="57"/>
      <c r="R11" s="57"/>
      <c r="S11" s="57"/>
      <c r="T11" s="57"/>
      <c r="U11" s="110"/>
      <c r="V11" s="110"/>
      <c r="W11" s="110"/>
      <c r="X11" s="110"/>
      <c r="Y11" s="110"/>
      <c r="Z11" s="110"/>
      <c r="AA11" s="110"/>
      <c r="AB11" s="110"/>
      <c r="AC11" s="110"/>
      <c r="AD11" s="110"/>
      <c r="AE11" s="110"/>
      <c r="AF11" s="110"/>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row>
    <row r="12" spans="1:224" ht="57" outlineLevel="1" x14ac:dyDescent="0.25">
      <c r="A12" s="53"/>
      <c r="B12" s="53"/>
      <c r="C12" s="62" t="s">
        <v>849</v>
      </c>
      <c r="D12" s="61">
        <f>'[35]Synthèse allocation'!F53</f>
        <v>406122087.77999997</v>
      </c>
      <c r="E12" s="61">
        <v>0</v>
      </c>
      <c r="F12" s="61">
        <f>'[35]Allocation OD 2023-2'!G20</f>
        <v>11029900</v>
      </c>
      <c r="G12" s="61">
        <v>0</v>
      </c>
      <c r="H12" s="61">
        <f>'[35]Synthèse allocation'!F29</f>
        <v>130061958.34999999</v>
      </c>
      <c r="I12" s="61">
        <f>'[35]Synthèse allocation'!F50</f>
        <v>25072902</v>
      </c>
      <c r="J12" s="61">
        <f>'[35]Allocation OD 2023-2'!G17</f>
        <v>25072902</v>
      </c>
      <c r="K12" s="61">
        <f>'[35]Synthèse allocation'!F50+'[35]Synthèse allocation'!F53+'[35]Synthèse allocation'!F62</f>
        <v>442224889.77999997</v>
      </c>
      <c r="L12" s="61">
        <f>'[35]Synthèse allocation'!F29</f>
        <v>130061958.34999999</v>
      </c>
      <c r="M12" s="61">
        <v>0</v>
      </c>
      <c r="N12" s="61">
        <f>SUM('[35]Allocation OD 2023-2'!G16:G16)</f>
        <v>130061958.34999999</v>
      </c>
      <c r="O12" s="61">
        <v>0</v>
      </c>
      <c r="P12" s="57"/>
      <c r="Q12" s="57"/>
      <c r="R12" s="57"/>
      <c r="S12" s="57"/>
      <c r="T12" s="57"/>
      <c r="U12" s="110"/>
      <c r="V12" s="110"/>
      <c r="W12" s="110"/>
      <c r="X12" s="110"/>
      <c r="Y12" s="110"/>
      <c r="Z12" s="110"/>
      <c r="AA12" s="110"/>
      <c r="AB12" s="110"/>
      <c r="AC12" s="110"/>
      <c r="AD12" s="110"/>
      <c r="AE12" s="110"/>
      <c r="AF12" s="110"/>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row>
    <row r="13" spans="1:224" ht="57" outlineLevel="1" x14ac:dyDescent="0.25">
      <c r="A13" s="53"/>
      <c r="B13" s="53"/>
      <c r="C13" s="60" t="s">
        <v>850</v>
      </c>
      <c r="D13" s="59">
        <f>'[35]Allocation OD 2024'!G19+'[35]Allocation OD 2024'!G20</f>
        <v>492258884.67999995</v>
      </c>
      <c r="E13" s="59">
        <v>0</v>
      </c>
      <c r="F13" s="59">
        <f>'[35]Allocation OD 2024'!G22</f>
        <v>50949295.350000001</v>
      </c>
      <c r="G13" s="59">
        <v>0</v>
      </c>
      <c r="H13" s="59">
        <f>'[35]Synthèse allocation'!F23+'[35]Synthèse allocation'!F30</f>
        <v>533579558.06</v>
      </c>
      <c r="I13" s="59">
        <f>'[35]Synthèse allocation'!F51</f>
        <v>13958285</v>
      </c>
      <c r="J13" s="59">
        <f>'[35]Allocation OD 2024'!G18+'[35]Allocation OD 2024'!G21</f>
        <v>178242809</v>
      </c>
      <c r="K13" s="59">
        <f>'[35]Synthèse allocation'!F51+'[35]Synthèse allocation'!F54+'[35]Synthèse allocation'!F63</f>
        <v>557166465.02999997</v>
      </c>
      <c r="L13" s="59">
        <f>'[35]Synthèse allocation'!F30+'[35]Synthèse allocation'!F36</f>
        <v>575161094</v>
      </c>
      <c r="M13" s="59">
        <v>0</v>
      </c>
      <c r="N13" s="59">
        <f>'[35]Synthèse allocation'!F23+'[35]Synthèse allocation'!F30</f>
        <v>533579558.06</v>
      </c>
      <c r="O13" s="58">
        <v>0</v>
      </c>
      <c r="P13" s="57"/>
      <c r="Q13" s="57"/>
      <c r="R13" s="57"/>
      <c r="S13" s="57"/>
      <c r="T13" s="57"/>
      <c r="U13" s="110"/>
      <c r="V13" s="110"/>
      <c r="W13" s="110"/>
      <c r="X13" s="110"/>
      <c r="Y13" s="110"/>
      <c r="Z13" s="110"/>
      <c r="AA13" s="110"/>
      <c r="AB13" s="110"/>
      <c r="AC13" s="110"/>
      <c r="AD13" s="110"/>
      <c r="AE13" s="110"/>
      <c r="AF13" s="110"/>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row>
    <row r="14" spans="1:224" ht="87.6" customHeight="1" x14ac:dyDescent="0.25">
      <c r="A14" s="53"/>
      <c r="B14" s="53"/>
      <c r="C14" s="188" t="s">
        <v>5</v>
      </c>
      <c r="D14" s="189"/>
      <c r="E14" s="189"/>
      <c r="F14" s="189"/>
      <c r="G14" s="189"/>
      <c r="H14" s="189">
        <v>1</v>
      </c>
      <c r="I14" s="189"/>
      <c r="J14" s="189"/>
      <c r="K14" s="189"/>
      <c r="L14" s="189"/>
      <c r="M14" s="189"/>
      <c r="N14" s="189">
        <v>1</v>
      </c>
      <c r="O14" s="189"/>
      <c r="P14" s="57"/>
      <c r="Q14" s="57"/>
      <c r="R14" s="57"/>
      <c r="S14" s="57"/>
      <c r="T14" s="57"/>
      <c r="U14" s="110"/>
      <c r="V14" s="110"/>
      <c r="W14" s="110"/>
      <c r="X14" s="110"/>
      <c r="Y14" s="110"/>
      <c r="Z14" s="110"/>
      <c r="AA14" s="110"/>
      <c r="AB14" s="110"/>
      <c r="AC14" s="110"/>
      <c r="AD14" s="110"/>
      <c r="AE14" s="110"/>
      <c r="AF14" s="110"/>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row>
    <row r="15" spans="1:224" ht="69.95" customHeight="1" x14ac:dyDescent="0.25">
      <c r="A15" s="53"/>
      <c r="B15" s="53"/>
      <c r="C15" s="190" t="s">
        <v>7</v>
      </c>
      <c r="D15" s="191"/>
      <c r="E15" s="191"/>
      <c r="F15" s="191"/>
      <c r="G15" s="191"/>
      <c r="H15" s="191">
        <v>1</v>
      </c>
      <c r="I15" s="191"/>
      <c r="J15" s="191"/>
      <c r="K15" s="191"/>
      <c r="L15" s="191">
        <v>1</v>
      </c>
      <c r="M15" s="191"/>
      <c r="N15" s="191">
        <v>1</v>
      </c>
      <c r="O15" s="191"/>
      <c r="P15" s="53"/>
      <c r="Q15" s="53"/>
      <c r="R15" s="53"/>
      <c r="S15" s="53"/>
      <c r="T15" s="53"/>
      <c r="U15" s="109"/>
      <c r="V15" s="109"/>
      <c r="W15" s="109"/>
      <c r="X15" s="109"/>
      <c r="Y15" s="109"/>
      <c r="Z15" s="109"/>
      <c r="AA15" s="109"/>
      <c r="AB15" s="109"/>
      <c r="AC15" s="109"/>
      <c r="AD15" s="109"/>
      <c r="AE15" s="109"/>
      <c r="AF15" s="109"/>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row>
    <row r="16" spans="1:224" ht="69.95" customHeight="1" x14ac:dyDescent="0.25">
      <c r="A16" s="53"/>
      <c r="B16" s="53"/>
      <c r="C16" s="188" t="s">
        <v>104</v>
      </c>
      <c r="D16" s="189"/>
      <c r="E16" s="189"/>
      <c r="F16" s="189"/>
      <c r="G16" s="189"/>
      <c r="H16" s="189"/>
      <c r="I16" s="189"/>
      <c r="J16" s="189">
        <v>1</v>
      </c>
      <c r="K16" s="192"/>
      <c r="L16" s="189"/>
      <c r="M16" s="189">
        <v>1</v>
      </c>
      <c r="N16" s="189"/>
      <c r="O16" s="189"/>
      <c r="P16" s="53"/>
      <c r="Q16" s="53"/>
      <c r="S16" s="53"/>
      <c r="T16" s="53"/>
      <c r="U16" s="109"/>
      <c r="V16" s="109"/>
      <c r="W16" s="109"/>
      <c r="X16" s="109"/>
      <c r="Y16" s="109"/>
      <c r="Z16" s="109"/>
      <c r="AA16" s="109"/>
      <c r="AB16" s="109"/>
      <c r="AC16" s="109"/>
      <c r="AD16" s="109"/>
      <c r="AE16" s="109"/>
      <c r="AF16" s="109"/>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row>
    <row r="17" spans="1:231" ht="69.95" customHeight="1" x14ac:dyDescent="0.25">
      <c r="A17" s="53"/>
      <c r="B17" s="53"/>
      <c r="C17" s="190" t="s">
        <v>14</v>
      </c>
      <c r="D17" s="191"/>
      <c r="E17" s="191"/>
      <c r="F17" s="191"/>
      <c r="G17" s="191"/>
      <c r="H17" s="191"/>
      <c r="I17" s="191"/>
      <c r="J17" s="191"/>
      <c r="K17" s="191"/>
      <c r="L17" s="191"/>
      <c r="M17" s="191"/>
      <c r="N17" s="191"/>
      <c r="O17" s="191">
        <v>1</v>
      </c>
      <c r="P17" s="53"/>
      <c r="Q17" s="53"/>
      <c r="R17" s="53"/>
      <c r="S17" s="53"/>
      <c r="T17" s="53"/>
      <c r="U17" s="109"/>
      <c r="V17" s="109"/>
      <c r="W17" s="109"/>
      <c r="X17" s="109"/>
      <c r="Y17" s="109"/>
      <c r="Z17" s="109"/>
      <c r="AA17" s="109"/>
      <c r="AB17" s="109"/>
      <c r="AC17" s="109"/>
      <c r="AD17" s="109"/>
      <c r="AE17" s="109"/>
      <c r="AF17" s="109"/>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row>
    <row r="18" spans="1:231" ht="69.95" customHeight="1" x14ac:dyDescent="0.25">
      <c r="A18" s="53"/>
      <c r="B18" s="53"/>
      <c r="C18" s="188" t="s">
        <v>525</v>
      </c>
      <c r="D18" s="189"/>
      <c r="E18" s="189">
        <v>1</v>
      </c>
      <c r="F18" s="189"/>
      <c r="G18" s="189"/>
      <c r="H18" s="189"/>
      <c r="I18" s="189"/>
      <c r="J18" s="189"/>
      <c r="K18" s="189"/>
      <c r="L18" s="189"/>
      <c r="M18" s="189">
        <v>1</v>
      </c>
      <c r="N18" s="189"/>
      <c r="O18" s="189">
        <v>1</v>
      </c>
      <c r="P18" s="53"/>
      <c r="Q18" s="53"/>
      <c r="R18" s="53"/>
      <c r="S18" s="53"/>
      <c r="T18" s="53"/>
      <c r="U18" s="109"/>
      <c r="V18" s="109"/>
      <c r="W18" s="109"/>
      <c r="X18" s="109"/>
      <c r="Y18" s="109"/>
      <c r="Z18" s="109"/>
      <c r="AA18" s="109"/>
      <c r="AB18" s="109"/>
      <c r="AC18" s="109"/>
      <c r="AD18" s="109"/>
      <c r="AE18" s="109"/>
      <c r="AF18" s="109"/>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row>
    <row r="19" spans="1:231" ht="69.95" customHeight="1" x14ac:dyDescent="0.25">
      <c r="A19" s="53"/>
      <c r="B19" s="53"/>
      <c r="C19" s="190" t="s">
        <v>539</v>
      </c>
      <c r="D19" s="191"/>
      <c r="E19" s="191"/>
      <c r="F19" s="191"/>
      <c r="G19" s="191"/>
      <c r="H19" s="191"/>
      <c r="I19" s="191"/>
      <c r="J19" s="191">
        <v>1</v>
      </c>
      <c r="K19" s="191"/>
      <c r="L19" s="191"/>
      <c r="M19" s="191"/>
      <c r="N19" s="191"/>
      <c r="O19" s="191"/>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row>
    <row r="20" spans="1:231" ht="69.95" customHeight="1" x14ac:dyDescent="0.25">
      <c r="A20" s="53"/>
      <c r="B20" s="53"/>
      <c r="C20" s="188" t="s">
        <v>4</v>
      </c>
      <c r="D20" s="189"/>
      <c r="E20" s="189"/>
      <c r="F20" s="189"/>
      <c r="G20" s="189"/>
      <c r="H20" s="189"/>
      <c r="I20" s="189">
        <v>1</v>
      </c>
      <c r="J20" s="189">
        <v>1</v>
      </c>
      <c r="K20" s="189"/>
      <c r="L20" s="189">
        <v>1</v>
      </c>
      <c r="M20" s="189"/>
      <c r="N20" s="189"/>
      <c r="O20" s="189"/>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row>
    <row r="21" spans="1:231" ht="69.95" customHeight="1" x14ac:dyDescent="0.25">
      <c r="A21" s="53"/>
      <c r="B21" s="53"/>
      <c r="C21" s="193" t="s">
        <v>2</v>
      </c>
      <c r="D21" s="56">
        <v>1</v>
      </c>
      <c r="E21" s="56"/>
      <c r="F21" s="56"/>
      <c r="G21" s="56"/>
      <c r="H21" s="56"/>
      <c r="I21" s="56"/>
      <c r="J21" s="56"/>
      <c r="K21" s="56">
        <v>1</v>
      </c>
      <c r="L21" s="56">
        <v>1</v>
      </c>
      <c r="M21" s="56"/>
      <c r="N21" s="56"/>
      <c r="O21" s="56"/>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row>
    <row r="22" spans="1:231" ht="69.95" customHeight="1" x14ac:dyDescent="0.25">
      <c r="A22" s="53"/>
      <c r="B22" s="53"/>
      <c r="C22" s="188" t="s">
        <v>3</v>
      </c>
      <c r="D22" s="189"/>
      <c r="E22" s="189"/>
      <c r="F22" s="189">
        <v>1</v>
      </c>
      <c r="G22" s="189"/>
      <c r="H22" s="189"/>
      <c r="I22" s="189">
        <v>1</v>
      </c>
      <c r="J22" s="189"/>
      <c r="K22" s="189">
        <v>1</v>
      </c>
      <c r="L22" s="189"/>
      <c r="M22" s="189"/>
      <c r="N22" s="189"/>
      <c r="O22" s="189"/>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row>
    <row r="23" spans="1:231" ht="69.95" customHeight="1" x14ac:dyDescent="0.25">
      <c r="A23" s="53"/>
      <c r="B23" s="53"/>
      <c r="C23" s="190" t="s">
        <v>527</v>
      </c>
      <c r="D23" s="56"/>
      <c r="E23" s="56"/>
      <c r="F23" s="56"/>
      <c r="G23" s="56">
        <v>1</v>
      </c>
      <c r="H23" s="56"/>
      <c r="I23" s="56"/>
      <c r="J23" s="56"/>
      <c r="K23" s="56">
        <v>1</v>
      </c>
      <c r="L23" s="56"/>
      <c r="M23" s="56"/>
      <c r="N23" s="56"/>
      <c r="O23" s="56"/>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row>
    <row r="24" spans="1:231" ht="69.95" customHeight="1" x14ac:dyDescent="0.25">
      <c r="A24" s="53"/>
      <c r="B24" s="53"/>
      <c r="C24" s="188" t="s">
        <v>526</v>
      </c>
      <c r="D24" s="189">
        <v>1</v>
      </c>
      <c r="E24" s="189"/>
      <c r="F24" s="189"/>
      <c r="G24" s="189"/>
      <c r="H24" s="189"/>
      <c r="I24" s="189">
        <v>1</v>
      </c>
      <c r="J24" s="189"/>
      <c r="K24" s="189">
        <v>1</v>
      </c>
      <c r="L24" s="189"/>
      <c r="M24" s="189"/>
      <c r="N24" s="189"/>
      <c r="O24" s="189"/>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row>
    <row r="25" spans="1:23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row>
    <row r="26" spans="1:231" ht="21" x14ac:dyDescent="0.35">
      <c r="A26" s="53"/>
      <c r="B26" s="53"/>
      <c r="C26" s="55" t="s">
        <v>538</v>
      </c>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row>
    <row r="27" spans="1:23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row>
    <row r="28" spans="1:23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row>
    <row r="29" spans="1:23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row>
    <row r="30" spans="1:23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row>
    <row r="31" spans="1:23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row>
    <row r="32" spans="1:23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row>
    <row r="33" spans="1:23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row>
    <row r="34" spans="1:23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row>
    <row r="35" spans="1:23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row>
    <row r="36" spans="1:23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row>
    <row r="37" spans="1:23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row>
    <row r="38" spans="1:23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row>
    <row r="39" spans="1:23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row>
    <row r="40" spans="1:23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row>
    <row r="41" spans="1:23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row>
    <row r="42" spans="1:23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row>
    <row r="43" spans="1:23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row>
    <row r="44" spans="1:23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row>
    <row r="45" spans="1:23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row>
    <row r="46" spans="1:23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row>
    <row r="47" spans="1:23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row>
    <row r="48" spans="1:23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row>
    <row r="49" spans="1:23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row>
    <row r="50" spans="1:23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row>
    <row r="51" spans="1:23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row>
    <row r="52" spans="1:23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row>
    <row r="53" spans="1:23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row>
    <row r="54" spans="1:23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row>
    <row r="55" spans="1:23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row>
    <row r="56" spans="1:23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row>
    <row r="57" spans="1:23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row>
    <row r="58" spans="1:23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row>
    <row r="59" spans="1:23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row>
    <row r="60" spans="1:23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row>
    <row r="61" spans="1:23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row>
    <row r="62" spans="1:23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row>
    <row r="63" spans="1:23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row>
    <row r="64" spans="1:23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row>
    <row r="65" spans="1:23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row>
    <row r="66" spans="1:23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row>
    <row r="67" spans="1:23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row>
    <row r="68" spans="1:23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row>
    <row r="69" spans="1:23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row>
    <row r="70" spans="1:23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row>
    <row r="71" spans="1:23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row>
    <row r="72" spans="1:23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row>
    <row r="73" spans="1:23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row>
    <row r="74" spans="1:23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row>
    <row r="75" spans="1:23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row>
    <row r="76" spans="1:23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row>
    <row r="77" spans="1:23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row>
    <row r="78" spans="1:23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row>
    <row r="79" spans="1:23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row>
    <row r="80" spans="1:23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row>
    <row r="81" spans="1:23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row>
    <row r="82" spans="1:23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row>
    <row r="83" spans="1:23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row>
    <row r="84" spans="1:23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53"/>
      <c r="DA84" s="53"/>
      <c r="DB84" s="53"/>
      <c r="DC84" s="53"/>
      <c r="DD84" s="53"/>
      <c r="DE84" s="53"/>
      <c r="DF84" s="53"/>
      <c r="DG84" s="53"/>
      <c r="DH84" s="53"/>
      <c r="DI84" s="53"/>
      <c r="DJ84" s="53"/>
      <c r="DK84" s="53"/>
      <c r="DL84" s="53"/>
      <c r="DM84" s="53"/>
      <c r="DN84" s="53"/>
      <c r="DO84" s="53"/>
      <c r="DP84" s="53"/>
      <c r="DQ84" s="53"/>
      <c r="DR84" s="53"/>
      <c r="DS84" s="53"/>
      <c r="DT84" s="53"/>
      <c r="DU84" s="53"/>
      <c r="DV84" s="53"/>
      <c r="DW84" s="53"/>
      <c r="DX84" s="53"/>
      <c r="DY84" s="53"/>
      <c r="DZ84" s="53"/>
      <c r="EA84" s="53"/>
      <c r="EB84" s="53"/>
      <c r="EC84" s="53"/>
      <c r="ED84" s="53"/>
      <c r="EE84" s="53"/>
      <c r="EF84" s="53"/>
      <c r="EG84" s="53"/>
      <c r="EH84" s="53"/>
      <c r="EI84" s="53"/>
      <c r="EJ84" s="53"/>
      <c r="EK84" s="53"/>
      <c r="EL84" s="53"/>
      <c r="EM84" s="53"/>
      <c r="EN84" s="53"/>
      <c r="EO84" s="53"/>
      <c r="EP84" s="53"/>
      <c r="EQ84" s="53"/>
      <c r="ER84" s="53"/>
      <c r="ES84" s="53"/>
      <c r="ET84" s="53"/>
      <c r="EU84" s="53"/>
      <c r="EV84" s="53"/>
      <c r="EW84" s="53"/>
      <c r="EX84" s="53"/>
      <c r="EY84" s="53"/>
      <c r="EZ84" s="53"/>
      <c r="FA84" s="53"/>
      <c r="FB84" s="53"/>
      <c r="FC84" s="53"/>
      <c r="FD84" s="53"/>
      <c r="FE84" s="53"/>
      <c r="FF84" s="53"/>
      <c r="FG84" s="53"/>
      <c r="FH84" s="53"/>
      <c r="FI84" s="53"/>
      <c r="FJ84" s="53"/>
      <c r="FK84" s="53"/>
      <c r="FL84" s="53"/>
      <c r="FM84" s="53"/>
      <c r="FN84" s="53"/>
      <c r="FO84" s="53"/>
      <c r="FP84" s="53"/>
      <c r="FQ84" s="53"/>
      <c r="FR84" s="53"/>
      <c r="FS84" s="53"/>
      <c r="FT84" s="53"/>
      <c r="FU84" s="53"/>
      <c r="FV84" s="53"/>
      <c r="FW84" s="53"/>
      <c r="FX84" s="53"/>
      <c r="FY84" s="53"/>
      <c r="FZ84" s="53"/>
      <c r="GA84" s="53"/>
      <c r="GB84" s="53"/>
      <c r="GC84" s="53"/>
      <c r="GD84" s="53"/>
      <c r="GE84" s="53"/>
      <c r="GF84" s="53"/>
      <c r="GG84" s="53"/>
      <c r="GH84" s="53"/>
      <c r="GI84" s="53"/>
      <c r="GJ84" s="53"/>
      <c r="GK84" s="53"/>
      <c r="GL84" s="53"/>
      <c r="GM84" s="53"/>
      <c r="GN84" s="53"/>
      <c r="GO84" s="53"/>
      <c r="GP84" s="53"/>
      <c r="GQ84" s="53"/>
      <c r="GR84" s="53"/>
      <c r="GS84" s="53"/>
      <c r="GT84" s="53"/>
      <c r="GU84" s="53"/>
      <c r="GV84" s="53"/>
      <c r="GW84" s="53"/>
      <c r="GX84" s="53"/>
      <c r="GY84" s="53"/>
      <c r="GZ84" s="53"/>
      <c r="HA84" s="53"/>
      <c r="HB84" s="53"/>
      <c r="HC84" s="53"/>
      <c r="HD84" s="53"/>
      <c r="HE84" s="53"/>
      <c r="HF84" s="53"/>
      <c r="HG84" s="53"/>
      <c r="HH84" s="53"/>
      <c r="HI84" s="53"/>
      <c r="HJ84" s="53"/>
      <c r="HK84" s="53"/>
      <c r="HL84" s="53"/>
      <c r="HM84" s="53"/>
      <c r="HN84" s="53"/>
      <c r="HO84" s="53"/>
      <c r="HP84" s="53"/>
      <c r="HQ84" s="53"/>
      <c r="HR84" s="53"/>
      <c r="HS84" s="53"/>
      <c r="HT84" s="53"/>
      <c r="HU84" s="53"/>
      <c r="HV84" s="53"/>
      <c r="HW84" s="53"/>
    </row>
    <row r="85" spans="1:23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c r="CY85" s="53"/>
      <c r="CZ85" s="53"/>
      <c r="DA85" s="53"/>
      <c r="DB85" s="53"/>
      <c r="DC85" s="53"/>
      <c r="DD85" s="53"/>
      <c r="DE85" s="53"/>
      <c r="DF85" s="53"/>
      <c r="DG85" s="53"/>
      <c r="DH85" s="53"/>
      <c r="DI85" s="53"/>
      <c r="DJ85" s="53"/>
      <c r="DK85" s="53"/>
      <c r="DL85" s="53"/>
      <c r="DM85" s="53"/>
      <c r="DN85" s="53"/>
      <c r="DO85" s="53"/>
      <c r="DP85" s="53"/>
      <c r="DQ85" s="53"/>
      <c r="DR85" s="53"/>
      <c r="DS85" s="53"/>
      <c r="DT85" s="53"/>
      <c r="DU85" s="53"/>
      <c r="DV85" s="53"/>
      <c r="DW85" s="53"/>
      <c r="DX85" s="53"/>
      <c r="DY85" s="53"/>
      <c r="DZ85" s="53"/>
      <c r="EA85" s="53"/>
      <c r="EB85" s="53"/>
      <c r="EC85" s="53"/>
      <c r="ED85" s="53"/>
      <c r="EE85" s="53"/>
      <c r="EF85" s="53"/>
      <c r="EG85" s="53"/>
      <c r="EH85" s="53"/>
      <c r="EI85" s="53"/>
      <c r="EJ85" s="53"/>
      <c r="EK85" s="53"/>
      <c r="EL85" s="53"/>
      <c r="EM85" s="53"/>
      <c r="EN85" s="53"/>
      <c r="EO85" s="53"/>
      <c r="EP85" s="53"/>
      <c r="EQ85" s="53"/>
      <c r="ER85" s="53"/>
      <c r="ES85" s="53"/>
      <c r="ET85" s="53"/>
      <c r="EU85" s="53"/>
      <c r="EV85" s="53"/>
      <c r="EW85" s="53"/>
      <c r="EX85" s="53"/>
      <c r="EY85" s="53"/>
      <c r="EZ85" s="53"/>
      <c r="FA85" s="53"/>
      <c r="FB85" s="53"/>
      <c r="FC85" s="53"/>
      <c r="FD85" s="53"/>
      <c r="FE85" s="53"/>
      <c r="FF85" s="53"/>
      <c r="FG85" s="53"/>
      <c r="FH85" s="53"/>
      <c r="FI85" s="53"/>
      <c r="FJ85" s="53"/>
      <c r="FK85" s="53"/>
      <c r="FL85" s="53"/>
      <c r="FM85" s="53"/>
      <c r="FN85" s="53"/>
      <c r="FO85" s="53"/>
      <c r="FP85" s="53"/>
      <c r="FQ85" s="53"/>
      <c r="FR85" s="53"/>
      <c r="FS85" s="53"/>
      <c r="FT85" s="53"/>
      <c r="FU85" s="53"/>
      <c r="FV85" s="53"/>
      <c r="FW85" s="53"/>
      <c r="FX85" s="53"/>
      <c r="FY85" s="53"/>
      <c r="FZ85" s="53"/>
      <c r="GA85" s="53"/>
      <c r="GB85" s="53"/>
      <c r="GC85" s="53"/>
      <c r="GD85" s="53"/>
      <c r="GE85" s="53"/>
      <c r="GF85" s="53"/>
      <c r="GG85" s="53"/>
      <c r="GH85" s="53"/>
      <c r="GI85" s="53"/>
      <c r="GJ85" s="53"/>
      <c r="GK85" s="53"/>
      <c r="GL85" s="53"/>
      <c r="GM85" s="53"/>
      <c r="GN85" s="53"/>
      <c r="GO85" s="53"/>
      <c r="GP85" s="53"/>
      <c r="GQ85" s="53"/>
      <c r="GR85" s="53"/>
      <c r="GS85" s="53"/>
      <c r="GT85" s="53"/>
      <c r="GU85" s="53"/>
      <c r="GV85" s="53"/>
      <c r="GW85" s="53"/>
      <c r="GX85" s="53"/>
      <c r="GY85" s="53"/>
      <c r="GZ85" s="53"/>
      <c r="HA85" s="53"/>
      <c r="HB85" s="53"/>
      <c r="HC85" s="53"/>
      <c r="HD85" s="53"/>
      <c r="HE85" s="53"/>
      <c r="HF85" s="53"/>
      <c r="HG85" s="53"/>
      <c r="HH85" s="53"/>
      <c r="HI85" s="53"/>
      <c r="HJ85" s="53"/>
      <c r="HK85" s="53"/>
      <c r="HL85" s="53"/>
      <c r="HM85" s="53"/>
      <c r="HN85" s="53"/>
      <c r="HO85" s="53"/>
      <c r="HP85" s="53"/>
      <c r="HQ85" s="53"/>
      <c r="HR85" s="53"/>
      <c r="HS85" s="53"/>
      <c r="HT85" s="53"/>
      <c r="HU85" s="53"/>
      <c r="HV85" s="53"/>
      <c r="HW85" s="53"/>
    </row>
    <row r="86" spans="1:23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c r="CY86" s="53"/>
      <c r="CZ86" s="53"/>
      <c r="DA86" s="53"/>
      <c r="DB86" s="53"/>
      <c r="DC86" s="53"/>
      <c r="DD86" s="53"/>
      <c r="DE86" s="53"/>
      <c r="DF86" s="53"/>
      <c r="DG86" s="53"/>
      <c r="DH86" s="53"/>
      <c r="DI86" s="53"/>
      <c r="DJ86" s="53"/>
      <c r="DK86" s="53"/>
      <c r="DL86" s="53"/>
      <c r="DM86" s="53"/>
      <c r="DN86" s="53"/>
      <c r="DO86" s="53"/>
      <c r="DP86" s="53"/>
      <c r="DQ86" s="53"/>
      <c r="DR86" s="53"/>
      <c r="DS86" s="53"/>
      <c r="DT86" s="53"/>
      <c r="DU86" s="53"/>
      <c r="DV86" s="53"/>
      <c r="DW86" s="53"/>
      <c r="DX86" s="53"/>
      <c r="DY86" s="53"/>
      <c r="DZ86" s="53"/>
      <c r="EA86" s="53"/>
      <c r="EB86" s="53"/>
      <c r="EC86" s="53"/>
      <c r="ED86" s="53"/>
      <c r="EE86" s="53"/>
      <c r="EF86" s="53"/>
      <c r="EG86" s="53"/>
      <c r="EH86" s="53"/>
      <c r="EI86" s="53"/>
      <c r="EJ86" s="53"/>
      <c r="EK86" s="53"/>
      <c r="EL86" s="53"/>
      <c r="EM86" s="53"/>
      <c r="EN86" s="53"/>
      <c r="EO86" s="53"/>
      <c r="EP86" s="53"/>
      <c r="EQ86" s="53"/>
      <c r="ER86" s="53"/>
      <c r="ES86" s="53"/>
      <c r="ET86" s="53"/>
      <c r="EU86" s="53"/>
      <c r="EV86" s="53"/>
      <c r="EW86" s="53"/>
      <c r="EX86" s="53"/>
      <c r="EY86" s="53"/>
      <c r="EZ86" s="53"/>
      <c r="FA86" s="53"/>
      <c r="FB86" s="53"/>
      <c r="FC86" s="53"/>
      <c r="FD86" s="53"/>
      <c r="FE86" s="53"/>
      <c r="FF86" s="53"/>
      <c r="FG86" s="53"/>
      <c r="FH86" s="53"/>
      <c r="FI86" s="53"/>
      <c r="FJ86" s="53"/>
      <c r="FK86" s="53"/>
      <c r="FL86" s="53"/>
      <c r="FM86" s="53"/>
      <c r="FN86" s="53"/>
      <c r="FO86" s="53"/>
      <c r="FP86" s="53"/>
      <c r="FQ86" s="53"/>
      <c r="FR86" s="53"/>
      <c r="FS86" s="53"/>
      <c r="FT86" s="53"/>
      <c r="FU86" s="53"/>
      <c r="FV86" s="53"/>
      <c r="FW86" s="53"/>
      <c r="FX86" s="53"/>
      <c r="FY86" s="53"/>
      <c r="FZ86" s="53"/>
      <c r="GA86" s="53"/>
      <c r="GB86" s="53"/>
      <c r="GC86" s="53"/>
      <c r="GD86" s="53"/>
      <c r="GE86" s="53"/>
      <c r="GF86" s="53"/>
      <c r="GG86" s="53"/>
      <c r="GH86" s="53"/>
      <c r="GI86" s="53"/>
      <c r="GJ86" s="53"/>
      <c r="GK86" s="53"/>
      <c r="GL86" s="53"/>
      <c r="GM86" s="53"/>
      <c r="GN86" s="53"/>
      <c r="GO86" s="53"/>
      <c r="GP86" s="53"/>
      <c r="GQ86" s="53"/>
      <c r="GR86" s="53"/>
      <c r="GS86" s="53"/>
      <c r="GT86" s="53"/>
      <c r="GU86" s="53"/>
      <c r="GV86" s="53"/>
      <c r="GW86" s="53"/>
      <c r="GX86" s="53"/>
      <c r="GY86" s="53"/>
      <c r="GZ86" s="53"/>
      <c r="HA86" s="53"/>
      <c r="HB86" s="53"/>
      <c r="HC86" s="53"/>
      <c r="HD86" s="53"/>
      <c r="HE86" s="53"/>
      <c r="HF86" s="53"/>
      <c r="HG86" s="53"/>
      <c r="HH86" s="53"/>
      <c r="HI86" s="53"/>
      <c r="HJ86" s="53"/>
      <c r="HK86" s="53"/>
      <c r="HL86" s="53"/>
      <c r="HM86" s="53"/>
      <c r="HN86" s="53"/>
      <c r="HO86" s="53"/>
      <c r="HP86" s="53"/>
      <c r="HQ86" s="53"/>
      <c r="HR86" s="53"/>
      <c r="HS86" s="53"/>
      <c r="HT86" s="53"/>
      <c r="HU86" s="53"/>
      <c r="HV86" s="53"/>
      <c r="HW86" s="53"/>
    </row>
    <row r="87" spans="1:23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c r="CY87" s="53"/>
      <c r="CZ87" s="53"/>
      <c r="DA87" s="53"/>
      <c r="DB87" s="53"/>
      <c r="DC87" s="53"/>
      <c r="DD87" s="53"/>
      <c r="DE87" s="53"/>
      <c r="DF87" s="53"/>
      <c r="DG87" s="53"/>
      <c r="DH87" s="53"/>
      <c r="DI87" s="53"/>
      <c r="DJ87" s="53"/>
      <c r="DK87" s="53"/>
      <c r="DL87" s="53"/>
      <c r="DM87" s="53"/>
      <c r="DN87" s="53"/>
      <c r="DO87" s="53"/>
      <c r="DP87" s="53"/>
      <c r="DQ87" s="53"/>
      <c r="DR87" s="53"/>
      <c r="DS87" s="53"/>
      <c r="DT87" s="53"/>
      <c r="DU87" s="53"/>
      <c r="DV87" s="53"/>
      <c r="DW87" s="53"/>
      <c r="DX87" s="53"/>
      <c r="DY87" s="53"/>
      <c r="DZ87" s="53"/>
      <c r="EA87" s="53"/>
      <c r="EB87" s="53"/>
      <c r="EC87" s="53"/>
      <c r="ED87" s="53"/>
      <c r="EE87" s="53"/>
      <c r="EF87" s="53"/>
      <c r="EG87" s="53"/>
      <c r="EH87" s="53"/>
      <c r="EI87" s="53"/>
      <c r="EJ87" s="53"/>
      <c r="EK87" s="53"/>
      <c r="EL87" s="53"/>
      <c r="EM87" s="53"/>
      <c r="EN87" s="53"/>
      <c r="EO87" s="53"/>
      <c r="EP87" s="53"/>
      <c r="EQ87" s="53"/>
      <c r="ER87" s="53"/>
      <c r="ES87" s="53"/>
      <c r="ET87" s="53"/>
      <c r="EU87" s="53"/>
      <c r="EV87" s="53"/>
      <c r="EW87" s="53"/>
      <c r="EX87" s="53"/>
      <c r="EY87" s="53"/>
      <c r="EZ87" s="53"/>
      <c r="FA87" s="53"/>
      <c r="FB87" s="53"/>
      <c r="FC87" s="53"/>
      <c r="FD87" s="53"/>
      <c r="FE87" s="53"/>
      <c r="FF87" s="53"/>
      <c r="FG87" s="53"/>
      <c r="FH87" s="53"/>
      <c r="FI87" s="53"/>
      <c r="FJ87" s="53"/>
      <c r="FK87" s="53"/>
      <c r="FL87" s="53"/>
      <c r="FM87" s="53"/>
      <c r="FN87" s="53"/>
      <c r="FO87" s="53"/>
      <c r="FP87" s="53"/>
      <c r="FQ87" s="53"/>
      <c r="FR87" s="53"/>
      <c r="FS87" s="53"/>
      <c r="FT87" s="53"/>
      <c r="FU87" s="53"/>
      <c r="FV87" s="53"/>
      <c r="FW87" s="53"/>
      <c r="FX87" s="53"/>
      <c r="FY87" s="53"/>
      <c r="FZ87" s="53"/>
      <c r="GA87" s="53"/>
      <c r="GB87" s="53"/>
      <c r="GC87" s="53"/>
      <c r="GD87" s="53"/>
      <c r="GE87" s="53"/>
      <c r="GF87" s="53"/>
      <c r="GG87" s="53"/>
      <c r="GH87" s="53"/>
      <c r="GI87" s="53"/>
      <c r="GJ87" s="53"/>
      <c r="GK87" s="53"/>
      <c r="GL87" s="53"/>
      <c r="GM87" s="53"/>
      <c r="GN87" s="53"/>
      <c r="GO87" s="53"/>
      <c r="GP87" s="53"/>
      <c r="GQ87" s="53"/>
      <c r="GR87" s="53"/>
      <c r="GS87" s="53"/>
      <c r="GT87" s="53"/>
      <c r="GU87" s="53"/>
      <c r="GV87" s="53"/>
      <c r="GW87" s="53"/>
      <c r="GX87" s="53"/>
      <c r="GY87" s="53"/>
      <c r="GZ87" s="53"/>
      <c r="HA87" s="53"/>
      <c r="HB87" s="53"/>
      <c r="HC87" s="53"/>
      <c r="HD87" s="53"/>
      <c r="HE87" s="53"/>
      <c r="HF87" s="53"/>
      <c r="HG87" s="53"/>
      <c r="HH87" s="53"/>
      <c r="HI87" s="53"/>
      <c r="HJ87" s="53"/>
      <c r="HK87" s="53"/>
      <c r="HL87" s="53"/>
      <c r="HM87" s="53"/>
      <c r="HN87" s="53"/>
      <c r="HO87" s="53"/>
      <c r="HP87" s="53"/>
      <c r="HQ87" s="53"/>
      <c r="HR87" s="53"/>
      <c r="HS87" s="53"/>
      <c r="HT87" s="53"/>
      <c r="HU87" s="53"/>
      <c r="HV87" s="53"/>
      <c r="HW87" s="53"/>
    </row>
    <row r="88" spans="1:23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row>
    <row r="89" spans="1:23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row>
    <row r="90" spans="1:23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row>
    <row r="91" spans="1:23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row>
    <row r="92" spans="1:23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row>
    <row r="93" spans="1:23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row>
    <row r="94" spans="1:23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row>
    <row r="95" spans="1:23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row>
    <row r="96" spans="1:23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row>
    <row r="97" spans="1:23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row>
    <row r="98" spans="1:23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row>
    <row r="99" spans="1:23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row>
    <row r="100" spans="1:23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row>
    <row r="101" spans="1:23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row>
    <row r="102" spans="1:23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row>
    <row r="103" spans="1:23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row>
    <row r="104" spans="1:23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row>
    <row r="105" spans="1:23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row>
    <row r="106" spans="1:23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row>
    <row r="107" spans="1:23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row>
    <row r="108" spans="1:23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row>
    <row r="109" spans="1:23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3"/>
      <c r="DY109" s="53"/>
      <c r="DZ109" s="53"/>
      <c r="EA109" s="53"/>
      <c r="EB109" s="53"/>
      <c r="EC109" s="53"/>
      <c r="ED109" s="53"/>
      <c r="EE109" s="53"/>
      <c r="EF109" s="53"/>
      <c r="EG109" s="53"/>
      <c r="EH109" s="53"/>
      <c r="EI109" s="53"/>
      <c r="EJ109" s="53"/>
      <c r="EK109" s="53"/>
      <c r="EL109" s="53"/>
      <c r="EM109" s="53"/>
      <c r="EN109" s="53"/>
      <c r="EO109" s="53"/>
      <c r="EP109" s="53"/>
      <c r="EQ109" s="53"/>
      <c r="ER109" s="53"/>
      <c r="ES109" s="53"/>
      <c r="ET109" s="53"/>
      <c r="EU109" s="53"/>
      <c r="EV109" s="53"/>
      <c r="EW109" s="53"/>
      <c r="EX109" s="53"/>
      <c r="EY109" s="53"/>
      <c r="EZ109" s="53"/>
      <c r="FA109" s="53"/>
      <c r="FB109" s="53"/>
      <c r="FC109" s="53"/>
      <c r="FD109" s="53"/>
      <c r="FE109" s="53"/>
      <c r="FF109" s="53"/>
      <c r="FG109" s="53"/>
      <c r="FH109" s="53"/>
      <c r="FI109" s="53"/>
      <c r="FJ109" s="53"/>
      <c r="FK109" s="53"/>
      <c r="FL109" s="53"/>
      <c r="FM109" s="53"/>
      <c r="FN109" s="53"/>
      <c r="FO109" s="53"/>
      <c r="FP109" s="53"/>
      <c r="FQ109" s="53"/>
      <c r="FR109" s="53"/>
      <c r="FS109" s="53"/>
      <c r="FT109" s="53"/>
      <c r="FU109" s="53"/>
      <c r="FV109" s="53"/>
      <c r="FW109" s="53"/>
      <c r="FX109" s="53"/>
      <c r="FY109" s="53"/>
      <c r="FZ109" s="53"/>
      <c r="GA109" s="53"/>
      <c r="GB109" s="53"/>
      <c r="GC109" s="53"/>
      <c r="GD109" s="53"/>
      <c r="GE109" s="53"/>
      <c r="GF109" s="53"/>
      <c r="GG109" s="53"/>
      <c r="GH109" s="53"/>
      <c r="GI109" s="53"/>
      <c r="GJ109" s="53"/>
      <c r="GK109" s="53"/>
      <c r="GL109" s="53"/>
      <c r="GM109" s="53"/>
      <c r="GN109" s="53"/>
      <c r="GO109" s="53"/>
      <c r="GP109" s="53"/>
      <c r="GQ109" s="53"/>
      <c r="GR109" s="53"/>
      <c r="GS109" s="53"/>
      <c r="GT109" s="53"/>
      <c r="GU109" s="53"/>
      <c r="GV109" s="53"/>
      <c r="GW109" s="53"/>
      <c r="GX109" s="53"/>
      <c r="GY109" s="53"/>
      <c r="GZ109" s="53"/>
      <c r="HA109" s="53"/>
      <c r="HB109" s="53"/>
      <c r="HC109" s="53"/>
      <c r="HD109" s="53"/>
      <c r="HE109" s="53"/>
      <c r="HF109" s="53"/>
      <c r="HG109" s="53"/>
      <c r="HH109" s="53"/>
      <c r="HI109" s="53"/>
      <c r="HJ109" s="53"/>
      <c r="HK109" s="53"/>
      <c r="HL109" s="53"/>
      <c r="HM109" s="53"/>
      <c r="HN109" s="53"/>
      <c r="HO109" s="53"/>
      <c r="HP109" s="53"/>
      <c r="HQ109" s="53"/>
      <c r="HR109" s="53"/>
      <c r="HS109" s="53"/>
      <c r="HT109" s="53"/>
      <c r="HU109" s="53"/>
      <c r="HV109" s="53"/>
      <c r="HW109" s="53"/>
    </row>
    <row r="110" spans="1:23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3"/>
      <c r="DY110" s="53"/>
      <c r="DZ110" s="53"/>
      <c r="EA110" s="53"/>
      <c r="EB110" s="53"/>
      <c r="EC110" s="53"/>
      <c r="ED110" s="53"/>
      <c r="EE110" s="53"/>
      <c r="EF110" s="53"/>
      <c r="EG110" s="53"/>
      <c r="EH110" s="53"/>
      <c r="EI110" s="53"/>
      <c r="EJ110" s="53"/>
      <c r="EK110" s="53"/>
      <c r="EL110" s="53"/>
      <c r="EM110" s="53"/>
      <c r="EN110" s="53"/>
      <c r="EO110" s="53"/>
      <c r="EP110" s="53"/>
      <c r="EQ110" s="53"/>
      <c r="ER110" s="53"/>
      <c r="ES110" s="53"/>
      <c r="ET110" s="53"/>
      <c r="EU110" s="53"/>
      <c r="EV110" s="53"/>
      <c r="EW110" s="53"/>
      <c r="EX110" s="53"/>
      <c r="EY110" s="53"/>
      <c r="EZ110" s="53"/>
      <c r="FA110" s="53"/>
      <c r="FB110" s="53"/>
      <c r="FC110" s="53"/>
      <c r="FD110" s="53"/>
      <c r="FE110" s="53"/>
      <c r="FF110" s="53"/>
      <c r="FG110" s="53"/>
      <c r="FH110" s="53"/>
      <c r="FI110" s="53"/>
      <c r="FJ110" s="53"/>
      <c r="FK110" s="53"/>
      <c r="FL110" s="53"/>
      <c r="FM110" s="53"/>
      <c r="FN110" s="53"/>
      <c r="FO110" s="53"/>
      <c r="FP110" s="53"/>
      <c r="FQ110" s="53"/>
      <c r="FR110" s="53"/>
      <c r="FS110" s="53"/>
      <c r="FT110" s="53"/>
      <c r="FU110" s="53"/>
      <c r="FV110" s="53"/>
      <c r="FW110" s="53"/>
      <c r="FX110" s="53"/>
      <c r="FY110" s="53"/>
      <c r="FZ110" s="53"/>
      <c r="GA110" s="53"/>
      <c r="GB110" s="53"/>
      <c r="GC110" s="53"/>
      <c r="GD110" s="53"/>
      <c r="GE110" s="53"/>
      <c r="GF110" s="53"/>
      <c r="GG110" s="53"/>
      <c r="GH110" s="53"/>
      <c r="GI110" s="53"/>
      <c r="GJ110" s="53"/>
      <c r="GK110" s="53"/>
      <c r="GL110" s="53"/>
      <c r="GM110" s="53"/>
      <c r="GN110" s="53"/>
      <c r="GO110" s="53"/>
      <c r="GP110" s="53"/>
      <c r="GQ110" s="53"/>
      <c r="GR110" s="53"/>
      <c r="GS110" s="53"/>
      <c r="GT110" s="53"/>
      <c r="GU110" s="53"/>
      <c r="GV110" s="53"/>
      <c r="GW110" s="53"/>
      <c r="GX110" s="53"/>
      <c r="GY110" s="53"/>
      <c r="GZ110" s="53"/>
      <c r="HA110" s="53"/>
      <c r="HB110" s="53"/>
      <c r="HC110" s="53"/>
      <c r="HD110" s="53"/>
      <c r="HE110" s="53"/>
      <c r="HF110" s="53"/>
      <c r="HG110" s="53"/>
      <c r="HH110" s="53"/>
      <c r="HI110" s="53"/>
      <c r="HJ110" s="53"/>
      <c r="HK110" s="53"/>
      <c r="HL110" s="53"/>
      <c r="HM110" s="53"/>
      <c r="HN110" s="53"/>
      <c r="HO110" s="53"/>
      <c r="HP110" s="53"/>
      <c r="HQ110" s="53"/>
      <c r="HR110" s="53"/>
      <c r="HS110" s="53"/>
      <c r="HT110" s="53"/>
      <c r="HU110" s="53"/>
      <c r="HV110" s="53"/>
      <c r="HW110" s="53"/>
    </row>
    <row r="111" spans="1:23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3"/>
      <c r="DY111" s="53"/>
      <c r="DZ111" s="53"/>
      <c r="EA111" s="53"/>
      <c r="EB111" s="53"/>
      <c r="EC111" s="53"/>
      <c r="ED111" s="53"/>
      <c r="EE111" s="53"/>
      <c r="EF111" s="53"/>
      <c r="EG111" s="53"/>
      <c r="EH111" s="53"/>
      <c r="EI111" s="53"/>
      <c r="EJ111" s="53"/>
      <c r="EK111" s="53"/>
      <c r="EL111" s="53"/>
      <c r="EM111" s="53"/>
      <c r="EN111" s="53"/>
      <c r="EO111" s="53"/>
      <c r="EP111" s="53"/>
      <c r="EQ111" s="53"/>
      <c r="ER111" s="53"/>
      <c r="ES111" s="53"/>
      <c r="ET111" s="53"/>
      <c r="EU111" s="53"/>
      <c r="EV111" s="53"/>
      <c r="EW111" s="53"/>
      <c r="EX111" s="53"/>
      <c r="EY111" s="53"/>
      <c r="EZ111" s="53"/>
      <c r="FA111" s="53"/>
      <c r="FB111" s="53"/>
      <c r="FC111" s="53"/>
      <c r="FD111" s="53"/>
      <c r="FE111" s="53"/>
      <c r="FF111" s="53"/>
      <c r="FG111" s="53"/>
      <c r="FH111" s="53"/>
      <c r="FI111" s="53"/>
      <c r="FJ111" s="53"/>
      <c r="FK111" s="53"/>
      <c r="FL111" s="53"/>
      <c r="FM111" s="53"/>
      <c r="FN111" s="53"/>
      <c r="FO111" s="53"/>
      <c r="FP111" s="53"/>
      <c r="FQ111" s="53"/>
      <c r="FR111" s="53"/>
      <c r="FS111" s="53"/>
      <c r="FT111" s="53"/>
      <c r="FU111" s="53"/>
      <c r="FV111" s="53"/>
      <c r="FW111" s="53"/>
      <c r="FX111" s="53"/>
      <c r="FY111" s="53"/>
      <c r="FZ111" s="53"/>
      <c r="GA111" s="53"/>
      <c r="GB111" s="53"/>
      <c r="GC111" s="53"/>
      <c r="GD111" s="53"/>
      <c r="GE111" s="53"/>
      <c r="GF111" s="53"/>
      <c r="GG111" s="53"/>
      <c r="GH111" s="53"/>
      <c r="GI111" s="53"/>
      <c r="GJ111" s="53"/>
      <c r="GK111" s="53"/>
      <c r="GL111" s="53"/>
      <c r="GM111" s="53"/>
      <c r="GN111" s="53"/>
      <c r="GO111" s="53"/>
      <c r="GP111" s="53"/>
      <c r="GQ111" s="53"/>
      <c r="GR111" s="53"/>
      <c r="GS111" s="53"/>
      <c r="GT111" s="53"/>
      <c r="GU111" s="53"/>
      <c r="GV111" s="53"/>
      <c r="GW111" s="53"/>
      <c r="GX111" s="53"/>
      <c r="GY111" s="53"/>
      <c r="GZ111" s="53"/>
      <c r="HA111" s="53"/>
      <c r="HB111" s="53"/>
      <c r="HC111" s="53"/>
      <c r="HD111" s="53"/>
      <c r="HE111" s="53"/>
      <c r="HF111" s="53"/>
      <c r="HG111" s="53"/>
      <c r="HH111" s="53"/>
      <c r="HI111" s="53"/>
      <c r="HJ111" s="53"/>
      <c r="HK111" s="53"/>
      <c r="HL111" s="53"/>
      <c r="HM111" s="53"/>
      <c r="HN111" s="53"/>
      <c r="HO111" s="53"/>
      <c r="HP111" s="53"/>
      <c r="HQ111" s="53"/>
      <c r="HR111" s="53"/>
      <c r="HS111" s="53"/>
      <c r="HT111" s="53"/>
      <c r="HU111" s="53"/>
      <c r="HV111" s="53"/>
      <c r="HW111" s="53"/>
    </row>
    <row r="112" spans="1:23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row>
    <row r="113" spans="1:23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row>
    <row r="114" spans="1:23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row>
    <row r="115" spans="1:23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c r="FL115" s="53"/>
      <c r="FM115" s="53"/>
      <c r="FN115" s="53"/>
      <c r="FO115" s="53"/>
      <c r="FP115" s="53"/>
      <c r="FQ115" s="53"/>
      <c r="FR115" s="53"/>
      <c r="FS115" s="53"/>
      <c r="FT115" s="53"/>
      <c r="FU115" s="53"/>
      <c r="FV115" s="53"/>
      <c r="FW115" s="53"/>
      <c r="FX115" s="53"/>
      <c r="FY115" s="53"/>
      <c r="FZ115" s="53"/>
      <c r="GA115" s="53"/>
      <c r="GB115" s="53"/>
      <c r="GC115" s="53"/>
      <c r="GD115" s="53"/>
      <c r="GE115" s="53"/>
      <c r="GF115" s="53"/>
      <c r="GG115" s="53"/>
      <c r="GH115" s="53"/>
      <c r="GI115" s="53"/>
      <c r="GJ115" s="53"/>
      <c r="GK115" s="53"/>
      <c r="GL115" s="53"/>
      <c r="GM115" s="53"/>
      <c r="GN115" s="53"/>
      <c r="GO115" s="53"/>
      <c r="GP115" s="53"/>
      <c r="GQ115" s="53"/>
      <c r="GR115" s="53"/>
      <c r="GS115" s="53"/>
      <c r="GT115" s="53"/>
      <c r="GU115" s="53"/>
      <c r="GV115" s="53"/>
      <c r="GW115" s="53"/>
      <c r="GX115" s="53"/>
      <c r="GY115" s="53"/>
      <c r="GZ115" s="53"/>
      <c r="HA115" s="53"/>
      <c r="HB115" s="53"/>
      <c r="HC115" s="53"/>
      <c r="HD115" s="53"/>
      <c r="HE115" s="53"/>
      <c r="HF115" s="53"/>
      <c r="HG115" s="53"/>
      <c r="HH115" s="53"/>
      <c r="HI115" s="53"/>
      <c r="HJ115" s="53"/>
      <c r="HK115" s="53"/>
      <c r="HL115" s="53"/>
      <c r="HM115" s="53"/>
      <c r="HN115" s="53"/>
      <c r="HO115" s="53"/>
      <c r="HP115" s="53"/>
      <c r="HQ115" s="53"/>
      <c r="HR115" s="53"/>
      <c r="HS115" s="53"/>
      <c r="HT115" s="53"/>
      <c r="HU115" s="53"/>
      <c r="HV115" s="53"/>
      <c r="HW115" s="53"/>
    </row>
    <row r="116" spans="1:23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3"/>
      <c r="DY116" s="53"/>
      <c r="DZ116" s="53"/>
      <c r="EA116" s="53"/>
      <c r="EB116" s="53"/>
      <c r="EC116" s="53"/>
      <c r="ED116" s="53"/>
      <c r="EE116" s="53"/>
      <c r="EF116" s="53"/>
      <c r="EG116" s="53"/>
      <c r="EH116" s="53"/>
      <c r="EI116" s="53"/>
      <c r="EJ116" s="53"/>
      <c r="EK116" s="53"/>
      <c r="EL116" s="53"/>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c r="FR116" s="53"/>
      <c r="FS116" s="53"/>
      <c r="FT116" s="53"/>
      <c r="FU116" s="53"/>
      <c r="FV116" s="53"/>
      <c r="FW116" s="53"/>
      <c r="FX116" s="53"/>
      <c r="FY116" s="53"/>
      <c r="FZ116" s="53"/>
      <c r="GA116" s="53"/>
      <c r="GB116" s="53"/>
      <c r="GC116" s="53"/>
      <c r="GD116" s="53"/>
      <c r="GE116" s="53"/>
      <c r="GF116" s="53"/>
      <c r="GG116" s="53"/>
      <c r="GH116" s="53"/>
      <c r="GI116" s="53"/>
      <c r="GJ116" s="53"/>
      <c r="GK116" s="53"/>
      <c r="GL116" s="53"/>
      <c r="GM116" s="53"/>
      <c r="GN116" s="53"/>
      <c r="GO116" s="53"/>
      <c r="GP116" s="53"/>
      <c r="GQ116" s="53"/>
      <c r="GR116" s="53"/>
      <c r="GS116" s="53"/>
      <c r="GT116" s="53"/>
      <c r="GU116" s="53"/>
      <c r="GV116" s="53"/>
      <c r="GW116" s="53"/>
      <c r="GX116" s="53"/>
      <c r="GY116" s="53"/>
      <c r="GZ116" s="53"/>
      <c r="HA116" s="53"/>
      <c r="HB116" s="53"/>
      <c r="HC116" s="53"/>
      <c r="HD116" s="53"/>
      <c r="HE116" s="53"/>
      <c r="HF116" s="53"/>
      <c r="HG116" s="53"/>
      <c r="HH116" s="53"/>
      <c r="HI116" s="53"/>
      <c r="HJ116" s="53"/>
      <c r="HK116" s="53"/>
      <c r="HL116" s="53"/>
      <c r="HM116" s="53"/>
      <c r="HN116" s="53"/>
      <c r="HO116" s="53"/>
      <c r="HP116" s="53"/>
      <c r="HQ116" s="53"/>
      <c r="HR116" s="53"/>
      <c r="HS116" s="53"/>
      <c r="HT116" s="53"/>
      <c r="HU116" s="53"/>
      <c r="HV116" s="53"/>
      <c r="HW116" s="53"/>
    </row>
    <row r="117" spans="1:23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3"/>
      <c r="DY117" s="53"/>
      <c r="DZ117" s="53"/>
      <c r="EA117" s="53"/>
      <c r="EB117" s="53"/>
      <c r="EC117" s="53"/>
      <c r="ED117" s="53"/>
      <c r="EE117" s="53"/>
      <c r="EF117" s="53"/>
      <c r="EG117" s="53"/>
      <c r="EH117" s="53"/>
      <c r="EI117" s="53"/>
      <c r="EJ117" s="53"/>
      <c r="EK117" s="53"/>
      <c r="EL117" s="53"/>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c r="FR117" s="53"/>
      <c r="FS117" s="53"/>
      <c r="FT117" s="53"/>
      <c r="FU117" s="53"/>
      <c r="FV117" s="53"/>
      <c r="FW117" s="53"/>
      <c r="FX117" s="53"/>
      <c r="FY117" s="53"/>
      <c r="FZ117" s="53"/>
      <c r="GA117" s="53"/>
      <c r="GB117" s="53"/>
      <c r="GC117" s="53"/>
      <c r="GD117" s="53"/>
      <c r="GE117" s="53"/>
      <c r="GF117" s="53"/>
      <c r="GG117" s="53"/>
      <c r="GH117" s="53"/>
      <c r="GI117" s="53"/>
      <c r="GJ117" s="53"/>
      <c r="GK117" s="53"/>
      <c r="GL117" s="53"/>
      <c r="GM117" s="53"/>
      <c r="GN117" s="53"/>
      <c r="GO117" s="53"/>
      <c r="GP117" s="53"/>
      <c r="GQ117" s="53"/>
      <c r="GR117" s="53"/>
      <c r="GS117" s="53"/>
      <c r="GT117" s="53"/>
      <c r="GU117" s="53"/>
      <c r="GV117" s="53"/>
      <c r="GW117" s="53"/>
      <c r="GX117" s="53"/>
      <c r="GY117" s="53"/>
      <c r="GZ117" s="53"/>
      <c r="HA117" s="53"/>
      <c r="HB117" s="53"/>
      <c r="HC117" s="53"/>
      <c r="HD117" s="53"/>
      <c r="HE117" s="53"/>
      <c r="HF117" s="53"/>
      <c r="HG117" s="53"/>
      <c r="HH117" s="53"/>
      <c r="HI117" s="53"/>
      <c r="HJ117" s="53"/>
      <c r="HK117" s="53"/>
      <c r="HL117" s="53"/>
      <c r="HM117" s="53"/>
      <c r="HN117" s="53"/>
      <c r="HO117" s="53"/>
      <c r="HP117" s="53"/>
      <c r="HQ117" s="53"/>
      <c r="HR117" s="53"/>
      <c r="HS117" s="53"/>
      <c r="HT117" s="53"/>
      <c r="HU117" s="53"/>
      <c r="HV117" s="53"/>
      <c r="HW117" s="53"/>
    </row>
    <row r="118" spans="1:23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3"/>
      <c r="DY118" s="53"/>
      <c r="DZ118" s="53"/>
      <c r="EA118" s="53"/>
      <c r="EB118" s="53"/>
      <c r="EC118" s="53"/>
      <c r="ED118" s="53"/>
      <c r="EE118" s="53"/>
      <c r="EF118" s="53"/>
      <c r="EG118" s="53"/>
      <c r="EH118" s="53"/>
      <c r="EI118" s="53"/>
      <c r="EJ118" s="53"/>
      <c r="EK118" s="53"/>
      <c r="EL118" s="53"/>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c r="FR118" s="53"/>
      <c r="FS118" s="53"/>
      <c r="FT118" s="53"/>
      <c r="FU118" s="53"/>
      <c r="FV118" s="53"/>
      <c r="FW118" s="53"/>
      <c r="FX118" s="53"/>
      <c r="FY118" s="53"/>
      <c r="FZ118" s="53"/>
      <c r="GA118" s="53"/>
      <c r="GB118" s="53"/>
      <c r="GC118" s="53"/>
      <c r="GD118" s="53"/>
      <c r="GE118" s="53"/>
      <c r="GF118" s="53"/>
      <c r="GG118" s="53"/>
      <c r="GH118" s="53"/>
      <c r="GI118" s="53"/>
      <c r="GJ118" s="53"/>
      <c r="GK118" s="53"/>
      <c r="GL118" s="53"/>
      <c r="GM118" s="53"/>
      <c r="GN118" s="53"/>
      <c r="GO118" s="53"/>
      <c r="GP118" s="53"/>
      <c r="GQ118" s="53"/>
      <c r="GR118" s="53"/>
      <c r="GS118" s="53"/>
      <c r="GT118" s="53"/>
      <c r="GU118" s="53"/>
      <c r="GV118" s="53"/>
      <c r="GW118" s="53"/>
      <c r="GX118" s="53"/>
      <c r="GY118" s="53"/>
      <c r="GZ118" s="53"/>
      <c r="HA118" s="53"/>
      <c r="HB118" s="53"/>
      <c r="HC118" s="53"/>
      <c r="HD118" s="53"/>
      <c r="HE118" s="53"/>
      <c r="HF118" s="53"/>
      <c r="HG118" s="53"/>
      <c r="HH118" s="53"/>
      <c r="HI118" s="53"/>
      <c r="HJ118" s="53"/>
      <c r="HK118" s="53"/>
      <c r="HL118" s="53"/>
      <c r="HM118" s="53"/>
      <c r="HN118" s="53"/>
      <c r="HO118" s="53"/>
      <c r="HP118" s="53"/>
      <c r="HQ118" s="53"/>
      <c r="HR118" s="53"/>
      <c r="HS118" s="53"/>
      <c r="HT118" s="53"/>
      <c r="HU118" s="53"/>
      <c r="HV118" s="53"/>
      <c r="HW118" s="53"/>
    </row>
    <row r="119" spans="1:23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3"/>
      <c r="DY119" s="53"/>
      <c r="DZ119" s="53"/>
      <c r="EA119" s="53"/>
      <c r="EB119" s="53"/>
      <c r="EC119" s="53"/>
      <c r="ED119" s="53"/>
      <c r="EE119" s="53"/>
      <c r="EF119" s="53"/>
      <c r="EG119" s="53"/>
      <c r="EH119" s="53"/>
      <c r="EI119" s="53"/>
      <c r="EJ119" s="53"/>
      <c r="EK119" s="53"/>
      <c r="EL119" s="53"/>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c r="FL119" s="53"/>
      <c r="FM119" s="53"/>
      <c r="FN119" s="53"/>
      <c r="FO119" s="53"/>
      <c r="FP119" s="53"/>
      <c r="FQ119" s="53"/>
      <c r="FR119" s="53"/>
      <c r="FS119" s="53"/>
      <c r="FT119" s="53"/>
      <c r="FU119" s="53"/>
      <c r="FV119" s="53"/>
      <c r="FW119" s="53"/>
      <c r="FX119" s="53"/>
      <c r="FY119" s="53"/>
      <c r="FZ119" s="53"/>
      <c r="GA119" s="53"/>
      <c r="GB119" s="53"/>
      <c r="GC119" s="53"/>
      <c r="GD119" s="53"/>
      <c r="GE119" s="53"/>
      <c r="GF119" s="53"/>
      <c r="GG119" s="53"/>
      <c r="GH119" s="53"/>
      <c r="GI119" s="53"/>
      <c r="GJ119" s="53"/>
      <c r="GK119" s="53"/>
      <c r="GL119" s="53"/>
      <c r="GM119" s="53"/>
      <c r="GN119" s="53"/>
      <c r="GO119" s="53"/>
      <c r="GP119" s="53"/>
      <c r="GQ119" s="53"/>
      <c r="GR119" s="53"/>
      <c r="GS119" s="53"/>
      <c r="GT119" s="53"/>
      <c r="GU119" s="53"/>
      <c r="GV119" s="53"/>
      <c r="GW119" s="53"/>
      <c r="GX119" s="53"/>
      <c r="GY119" s="53"/>
      <c r="GZ119" s="53"/>
      <c r="HA119" s="53"/>
      <c r="HB119" s="53"/>
      <c r="HC119" s="53"/>
      <c r="HD119" s="53"/>
      <c r="HE119" s="53"/>
      <c r="HF119" s="53"/>
      <c r="HG119" s="53"/>
      <c r="HH119" s="53"/>
      <c r="HI119" s="53"/>
      <c r="HJ119" s="53"/>
      <c r="HK119" s="53"/>
      <c r="HL119" s="53"/>
      <c r="HM119" s="53"/>
      <c r="HN119" s="53"/>
      <c r="HO119" s="53"/>
      <c r="HP119" s="53"/>
      <c r="HQ119" s="53"/>
      <c r="HR119" s="53"/>
      <c r="HS119" s="53"/>
      <c r="HT119" s="53"/>
      <c r="HU119" s="53"/>
      <c r="HV119" s="53"/>
      <c r="HW119" s="53"/>
    </row>
    <row r="120" spans="1:23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3"/>
      <c r="DY120" s="53"/>
      <c r="DZ120" s="53"/>
      <c r="EA120" s="53"/>
      <c r="EB120" s="53"/>
      <c r="EC120" s="53"/>
      <c r="ED120" s="53"/>
      <c r="EE120" s="53"/>
      <c r="EF120" s="53"/>
      <c r="EG120" s="53"/>
      <c r="EH120" s="53"/>
      <c r="EI120" s="53"/>
      <c r="EJ120" s="53"/>
      <c r="EK120" s="53"/>
      <c r="EL120" s="53"/>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c r="FL120" s="53"/>
      <c r="FM120" s="53"/>
      <c r="FN120" s="53"/>
      <c r="FO120" s="53"/>
      <c r="FP120" s="53"/>
      <c r="FQ120" s="53"/>
      <c r="FR120" s="53"/>
      <c r="FS120" s="53"/>
      <c r="FT120" s="53"/>
      <c r="FU120" s="53"/>
      <c r="FV120" s="53"/>
      <c r="FW120" s="53"/>
      <c r="FX120" s="53"/>
      <c r="FY120" s="53"/>
      <c r="FZ120" s="53"/>
      <c r="GA120" s="53"/>
      <c r="GB120" s="53"/>
      <c r="GC120" s="53"/>
      <c r="GD120" s="53"/>
      <c r="GE120" s="53"/>
      <c r="GF120" s="53"/>
      <c r="GG120" s="53"/>
      <c r="GH120" s="53"/>
      <c r="GI120" s="53"/>
      <c r="GJ120" s="53"/>
      <c r="GK120" s="53"/>
      <c r="GL120" s="53"/>
      <c r="GM120" s="53"/>
      <c r="GN120" s="53"/>
      <c r="GO120" s="53"/>
      <c r="GP120" s="53"/>
      <c r="GQ120" s="53"/>
      <c r="GR120" s="53"/>
      <c r="GS120" s="53"/>
      <c r="GT120" s="53"/>
      <c r="GU120" s="53"/>
      <c r="GV120" s="53"/>
      <c r="GW120" s="53"/>
      <c r="GX120" s="53"/>
      <c r="GY120" s="53"/>
      <c r="GZ120" s="53"/>
      <c r="HA120" s="53"/>
      <c r="HB120" s="53"/>
      <c r="HC120" s="53"/>
      <c r="HD120" s="53"/>
      <c r="HE120" s="53"/>
      <c r="HF120" s="53"/>
      <c r="HG120" s="53"/>
      <c r="HH120" s="53"/>
      <c r="HI120" s="53"/>
      <c r="HJ120" s="53"/>
      <c r="HK120" s="53"/>
      <c r="HL120" s="53"/>
      <c r="HM120" s="53"/>
      <c r="HN120" s="53"/>
      <c r="HO120" s="53"/>
      <c r="HP120" s="53"/>
      <c r="HQ120" s="53"/>
      <c r="HR120" s="53"/>
      <c r="HS120" s="53"/>
      <c r="HT120" s="53"/>
      <c r="HU120" s="53"/>
      <c r="HV120" s="53"/>
      <c r="HW120" s="53"/>
    </row>
    <row r="121" spans="1:23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row>
    <row r="122" spans="1:23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c r="CY122" s="53"/>
      <c r="CZ122" s="53"/>
      <c r="DA122" s="53"/>
      <c r="DB122" s="53"/>
      <c r="DC122" s="53"/>
      <c r="DD122" s="53"/>
      <c r="DE122" s="53"/>
      <c r="DF122" s="53"/>
      <c r="DG122" s="53"/>
      <c r="DH122" s="53"/>
      <c r="DI122" s="53"/>
      <c r="DJ122" s="53"/>
      <c r="DK122" s="53"/>
      <c r="DL122" s="53"/>
      <c r="DM122" s="53"/>
      <c r="DN122" s="53"/>
      <c r="DO122" s="53"/>
      <c r="DP122" s="53"/>
      <c r="DQ122" s="53"/>
      <c r="DR122" s="53"/>
      <c r="DS122" s="53"/>
      <c r="DT122" s="53"/>
      <c r="DU122" s="53"/>
      <c r="DV122" s="53"/>
      <c r="DW122" s="53"/>
      <c r="DX122" s="53"/>
      <c r="DY122" s="53"/>
      <c r="DZ122" s="53"/>
      <c r="EA122" s="53"/>
      <c r="EB122" s="53"/>
      <c r="EC122" s="53"/>
      <c r="ED122" s="53"/>
      <c r="EE122" s="53"/>
      <c r="EF122" s="53"/>
      <c r="EG122" s="53"/>
      <c r="EH122" s="53"/>
      <c r="EI122" s="53"/>
      <c r="EJ122" s="53"/>
      <c r="EK122" s="53"/>
      <c r="EL122" s="53"/>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c r="FL122" s="53"/>
      <c r="FM122" s="53"/>
      <c r="FN122" s="53"/>
      <c r="FO122" s="53"/>
      <c r="FP122" s="53"/>
      <c r="FQ122" s="53"/>
      <c r="FR122" s="53"/>
      <c r="FS122" s="53"/>
      <c r="FT122" s="53"/>
      <c r="FU122" s="53"/>
      <c r="FV122" s="53"/>
      <c r="FW122" s="53"/>
      <c r="FX122" s="53"/>
      <c r="FY122" s="53"/>
      <c r="FZ122" s="53"/>
      <c r="GA122" s="53"/>
      <c r="GB122" s="53"/>
      <c r="GC122" s="53"/>
      <c r="GD122" s="53"/>
      <c r="GE122" s="53"/>
      <c r="GF122" s="53"/>
      <c r="GG122" s="53"/>
      <c r="GH122" s="53"/>
      <c r="GI122" s="53"/>
      <c r="GJ122" s="53"/>
      <c r="GK122" s="53"/>
      <c r="GL122" s="53"/>
      <c r="GM122" s="53"/>
      <c r="GN122" s="53"/>
      <c r="GO122" s="53"/>
      <c r="GP122" s="53"/>
      <c r="GQ122" s="53"/>
      <c r="GR122" s="53"/>
      <c r="GS122" s="53"/>
      <c r="GT122" s="53"/>
      <c r="GU122" s="53"/>
      <c r="GV122" s="53"/>
      <c r="GW122" s="53"/>
      <c r="GX122" s="53"/>
      <c r="GY122" s="53"/>
      <c r="GZ122" s="53"/>
      <c r="HA122" s="53"/>
      <c r="HB122" s="53"/>
      <c r="HC122" s="53"/>
      <c r="HD122" s="53"/>
      <c r="HE122" s="53"/>
      <c r="HF122" s="53"/>
      <c r="HG122" s="53"/>
      <c r="HH122" s="53"/>
      <c r="HI122" s="53"/>
      <c r="HJ122" s="53"/>
      <c r="HK122" s="53"/>
      <c r="HL122" s="53"/>
      <c r="HM122" s="53"/>
      <c r="HN122" s="53"/>
      <c r="HO122" s="53"/>
      <c r="HP122" s="53"/>
      <c r="HQ122" s="53"/>
      <c r="HR122" s="53"/>
      <c r="HS122" s="53"/>
      <c r="HT122" s="53"/>
      <c r="HU122" s="53"/>
      <c r="HV122" s="53"/>
      <c r="HW122" s="53"/>
    </row>
    <row r="123" spans="1:23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row>
    <row r="124" spans="1:23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row>
    <row r="125" spans="1:23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row>
    <row r="126" spans="1:23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row>
    <row r="127" spans="1:23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53"/>
      <c r="DQ127" s="53"/>
      <c r="DR127" s="53"/>
      <c r="DS127" s="53"/>
      <c r="DT127" s="53"/>
      <c r="DU127" s="53"/>
      <c r="DV127" s="53"/>
      <c r="DW127" s="53"/>
      <c r="DX127" s="53"/>
      <c r="DY127" s="53"/>
      <c r="DZ127" s="53"/>
      <c r="EA127" s="53"/>
      <c r="EB127" s="53"/>
      <c r="EC127" s="53"/>
      <c r="ED127" s="53"/>
      <c r="EE127" s="53"/>
      <c r="EF127" s="53"/>
      <c r="EG127" s="53"/>
      <c r="EH127" s="53"/>
      <c r="EI127" s="53"/>
      <c r="EJ127" s="53"/>
      <c r="EK127" s="53"/>
      <c r="EL127" s="53"/>
      <c r="EM127" s="53"/>
      <c r="EN127" s="53"/>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c r="GA127" s="53"/>
      <c r="GB127" s="53"/>
      <c r="GC127" s="53"/>
      <c r="GD127" s="53"/>
      <c r="GE127" s="53"/>
      <c r="GF127" s="53"/>
      <c r="GG127" s="53"/>
      <c r="GH127" s="53"/>
      <c r="GI127" s="53"/>
      <c r="GJ127" s="53"/>
      <c r="GK127" s="53"/>
      <c r="GL127" s="53"/>
      <c r="GM127" s="53"/>
      <c r="GN127" s="53"/>
      <c r="GO127" s="53"/>
      <c r="GP127" s="53"/>
      <c r="GQ127" s="53"/>
      <c r="GR127" s="53"/>
      <c r="GS127" s="53"/>
      <c r="GT127" s="53"/>
      <c r="GU127" s="53"/>
      <c r="GV127" s="53"/>
      <c r="GW127" s="53"/>
      <c r="GX127" s="53"/>
      <c r="GY127" s="53"/>
      <c r="GZ127" s="53"/>
      <c r="HA127" s="53"/>
      <c r="HB127" s="53"/>
      <c r="HC127" s="53"/>
      <c r="HD127" s="53"/>
      <c r="HE127" s="53"/>
      <c r="HF127" s="53"/>
      <c r="HG127" s="53"/>
      <c r="HH127" s="53"/>
      <c r="HI127" s="53"/>
      <c r="HJ127" s="53"/>
      <c r="HK127" s="53"/>
      <c r="HL127" s="53"/>
      <c r="HM127" s="53"/>
      <c r="HN127" s="53"/>
      <c r="HO127" s="53"/>
      <c r="HP127" s="53"/>
      <c r="HQ127" s="53"/>
      <c r="HR127" s="53"/>
      <c r="HS127" s="53"/>
      <c r="HT127" s="53"/>
      <c r="HU127" s="53"/>
      <c r="HV127" s="53"/>
      <c r="HW127" s="53"/>
    </row>
    <row r="128" spans="1:23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row>
    <row r="129" spans="1:23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row>
    <row r="130" spans="1:23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row>
    <row r="131" spans="1:23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row>
    <row r="132" spans="1:23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row>
    <row r="133" spans="1:23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row>
    <row r="134" spans="1:23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row>
    <row r="135" spans="1:23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row>
    <row r="136" spans="1:23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row>
    <row r="137" spans="1:23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row>
    <row r="138" spans="1:23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c r="CY138" s="53"/>
      <c r="CZ138" s="53"/>
      <c r="DA138" s="53"/>
      <c r="DB138" s="53"/>
      <c r="DC138" s="53"/>
      <c r="DD138" s="53"/>
      <c r="DE138" s="53"/>
      <c r="DF138" s="53"/>
      <c r="DG138" s="53"/>
      <c r="DH138" s="53"/>
      <c r="DI138" s="53"/>
      <c r="DJ138" s="53"/>
      <c r="DK138" s="53"/>
      <c r="DL138" s="53"/>
      <c r="DM138" s="53"/>
      <c r="DN138" s="53"/>
      <c r="DO138" s="53"/>
      <c r="DP138" s="53"/>
      <c r="DQ138" s="53"/>
      <c r="DR138" s="53"/>
      <c r="DS138" s="53"/>
      <c r="DT138" s="53"/>
      <c r="DU138" s="53"/>
      <c r="DV138" s="53"/>
      <c r="DW138" s="53"/>
      <c r="DX138" s="53"/>
      <c r="DY138" s="53"/>
      <c r="DZ138" s="53"/>
      <c r="EA138" s="53"/>
      <c r="EB138" s="53"/>
      <c r="EC138" s="53"/>
      <c r="ED138" s="53"/>
      <c r="EE138" s="53"/>
      <c r="EF138" s="53"/>
      <c r="EG138" s="53"/>
      <c r="EH138" s="53"/>
      <c r="EI138" s="53"/>
      <c r="EJ138" s="53"/>
      <c r="EK138" s="53"/>
      <c r="EL138" s="53"/>
      <c r="EM138" s="53"/>
      <c r="EN138" s="53"/>
      <c r="EO138" s="53"/>
      <c r="EP138" s="53"/>
      <c r="EQ138" s="53"/>
      <c r="ER138" s="53"/>
      <c r="ES138" s="53"/>
      <c r="ET138" s="53"/>
      <c r="EU138" s="53"/>
      <c r="EV138" s="53"/>
      <c r="EW138" s="53"/>
      <c r="EX138" s="53"/>
      <c r="EY138" s="53"/>
      <c r="EZ138" s="53"/>
      <c r="FA138" s="53"/>
      <c r="FB138" s="53"/>
      <c r="FC138" s="53"/>
      <c r="FD138" s="53"/>
      <c r="FE138" s="53"/>
      <c r="FF138" s="53"/>
      <c r="FG138" s="53"/>
      <c r="FH138" s="53"/>
      <c r="FI138" s="53"/>
      <c r="FJ138" s="53"/>
      <c r="FK138" s="53"/>
      <c r="FL138" s="53"/>
      <c r="FM138" s="53"/>
      <c r="FN138" s="53"/>
      <c r="FO138" s="53"/>
      <c r="FP138" s="53"/>
      <c r="FQ138" s="53"/>
      <c r="FR138" s="53"/>
      <c r="FS138" s="53"/>
      <c r="FT138" s="53"/>
      <c r="FU138" s="53"/>
      <c r="FV138" s="53"/>
      <c r="FW138" s="53"/>
      <c r="FX138" s="53"/>
      <c r="FY138" s="53"/>
      <c r="FZ138" s="53"/>
      <c r="GA138" s="53"/>
      <c r="GB138" s="53"/>
      <c r="GC138" s="53"/>
      <c r="GD138" s="53"/>
      <c r="GE138" s="53"/>
      <c r="GF138" s="53"/>
      <c r="GG138" s="53"/>
      <c r="GH138" s="53"/>
      <c r="GI138" s="53"/>
      <c r="GJ138" s="53"/>
      <c r="GK138" s="53"/>
      <c r="GL138" s="53"/>
      <c r="GM138" s="53"/>
      <c r="GN138" s="53"/>
      <c r="GO138" s="53"/>
      <c r="GP138" s="53"/>
      <c r="GQ138" s="53"/>
      <c r="GR138" s="53"/>
      <c r="GS138" s="53"/>
      <c r="GT138" s="53"/>
      <c r="GU138" s="53"/>
      <c r="GV138" s="53"/>
      <c r="GW138" s="53"/>
      <c r="GX138" s="53"/>
      <c r="GY138" s="53"/>
      <c r="GZ138" s="53"/>
      <c r="HA138" s="53"/>
      <c r="HB138" s="53"/>
      <c r="HC138" s="53"/>
      <c r="HD138" s="53"/>
      <c r="HE138" s="53"/>
      <c r="HF138" s="53"/>
      <c r="HG138" s="53"/>
      <c r="HH138" s="53"/>
      <c r="HI138" s="53"/>
      <c r="HJ138" s="53"/>
      <c r="HK138" s="53"/>
      <c r="HL138" s="53"/>
      <c r="HM138" s="53"/>
      <c r="HN138" s="53"/>
      <c r="HO138" s="53"/>
      <c r="HP138" s="53"/>
      <c r="HQ138" s="53"/>
      <c r="HR138" s="53"/>
      <c r="HS138" s="53"/>
      <c r="HT138" s="53"/>
      <c r="HU138" s="53"/>
      <c r="HV138" s="53"/>
      <c r="HW138" s="53"/>
    </row>
    <row r="139" spans="1:23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row>
    <row r="140" spans="1:23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row>
    <row r="141" spans="1:23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row>
    <row r="142" spans="1:23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row>
    <row r="143" spans="1:23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row>
    <row r="144" spans="1:23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row>
    <row r="145" spans="1:23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row>
    <row r="146" spans="1:23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row>
    <row r="147" spans="1:23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row>
    <row r="148" spans="1:23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row>
    <row r="149" spans="1:23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c r="CY149" s="53"/>
      <c r="CZ149" s="53"/>
      <c r="DA149" s="53"/>
      <c r="DB149" s="53"/>
      <c r="DC149" s="53"/>
      <c r="DD149" s="53"/>
      <c r="DE149" s="53"/>
      <c r="DF149" s="53"/>
      <c r="DG149" s="53"/>
      <c r="DH149" s="53"/>
      <c r="DI149" s="53"/>
      <c r="DJ149" s="53"/>
      <c r="DK149" s="53"/>
      <c r="DL149" s="53"/>
      <c r="DM149" s="53"/>
      <c r="DN149" s="53"/>
      <c r="DO149" s="53"/>
      <c r="DP149" s="53"/>
      <c r="DQ149" s="53"/>
      <c r="DR149" s="53"/>
      <c r="DS149" s="53"/>
      <c r="DT149" s="53"/>
      <c r="DU149" s="53"/>
      <c r="DV149" s="53"/>
      <c r="DW149" s="53"/>
      <c r="DX149" s="53"/>
      <c r="DY149" s="53"/>
      <c r="DZ149" s="53"/>
      <c r="EA149" s="53"/>
      <c r="EB149" s="53"/>
      <c r="EC149" s="53"/>
      <c r="ED149" s="53"/>
      <c r="EE149" s="53"/>
      <c r="EF149" s="53"/>
      <c r="EG149" s="53"/>
      <c r="EH149" s="53"/>
      <c r="EI149" s="53"/>
      <c r="EJ149" s="53"/>
      <c r="EK149" s="53"/>
      <c r="EL149" s="53"/>
      <c r="EM149" s="53"/>
      <c r="EN149" s="53"/>
      <c r="EO149" s="53"/>
      <c r="EP149" s="53"/>
      <c r="EQ149" s="53"/>
      <c r="ER149" s="53"/>
      <c r="ES149" s="53"/>
      <c r="ET149" s="53"/>
      <c r="EU149" s="53"/>
      <c r="EV149" s="53"/>
      <c r="EW149" s="53"/>
      <c r="EX149" s="53"/>
      <c r="EY149" s="53"/>
      <c r="EZ149" s="53"/>
      <c r="FA149" s="53"/>
      <c r="FB149" s="53"/>
      <c r="FC149" s="53"/>
      <c r="FD149" s="53"/>
      <c r="FE149" s="53"/>
      <c r="FF149" s="53"/>
      <c r="FG149" s="53"/>
      <c r="FH149" s="53"/>
      <c r="FI149" s="53"/>
      <c r="FJ149" s="53"/>
      <c r="FK149" s="53"/>
      <c r="FL149" s="53"/>
      <c r="FM149" s="53"/>
      <c r="FN149" s="53"/>
      <c r="FO149" s="53"/>
      <c r="FP149" s="53"/>
      <c r="FQ149" s="53"/>
      <c r="FR149" s="53"/>
      <c r="FS149" s="53"/>
      <c r="FT149" s="53"/>
      <c r="FU149" s="53"/>
      <c r="FV149" s="53"/>
      <c r="FW149" s="53"/>
      <c r="FX149" s="53"/>
      <c r="FY149" s="53"/>
      <c r="FZ149" s="53"/>
      <c r="GA149" s="53"/>
      <c r="GB149" s="53"/>
      <c r="GC149" s="53"/>
      <c r="GD149" s="53"/>
      <c r="GE149" s="53"/>
      <c r="GF149" s="53"/>
      <c r="GG149" s="53"/>
      <c r="GH149" s="53"/>
      <c r="GI149" s="53"/>
      <c r="GJ149" s="53"/>
      <c r="GK149" s="53"/>
      <c r="GL149" s="53"/>
      <c r="GM149" s="53"/>
      <c r="GN149" s="53"/>
      <c r="GO149" s="53"/>
      <c r="GP149" s="53"/>
      <c r="GQ149" s="53"/>
      <c r="GR149" s="53"/>
      <c r="GS149" s="53"/>
      <c r="GT149" s="53"/>
      <c r="GU149" s="53"/>
      <c r="GV149" s="53"/>
      <c r="GW149" s="53"/>
      <c r="GX149" s="53"/>
      <c r="GY149" s="53"/>
      <c r="GZ149" s="53"/>
      <c r="HA149" s="53"/>
      <c r="HB149" s="53"/>
      <c r="HC149" s="53"/>
      <c r="HD149" s="53"/>
      <c r="HE149" s="53"/>
      <c r="HF149" s="53"/>
      <c r="HG149" s="53"/>
      <c r="HH149" s="53"/>
      <c r="HI149" s="53"/>
      <c r="HJ149" s="53"/>
      <c r="HK149" s="53"/>
      <c r="HL149" s="53"/>
      <c r="HM149" s="53"/>
      <c r="HN149" s="53"/>
      <c r="HO149" s="53"/>
      <c r="HP149" s="53"/>
      <c r="HQ149" s="53"/>
      <c r="HR149" s="53"/>
      <c r="HS149" s="53"/>
      <c r="HT149" s="53"/>
      <c r="HU149" s="53"/>
      <c r="HV149" s="53"/>
      <c r="HW149" s="53"/>
    </row>
    <row r="150" spans="1:23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row>
    <row r="151" spans="1:23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row>
    <row r="152" spans="1:23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row>
    <row r="153" spans="1:23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row>
    <row r="154" spans="1:23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row>
    <row r="155" spans="1:23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row>
    <row r="156" spans="1:23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3"/>
      <c r="DY156" s="53"/>
      <c r="DZ156" s="53"/>
      <c r="EA156" s="53"/>
      <c r="EB156" s="53"/>
      <c r="EC156" s="53"/>
      <c r="ED156" s="53"/>
      <c r="EE156" s="53"/>
      <c r="EF156" s="53"/>
      <c r="EG156" s="53"/>
      <c r="EH156" s="53"/>
      <c r="EI156" s="53"/>
      <c r="EJ156" s="53"/>
      <c r="EK156" s="53"/>
      <c r="EL156" s="53"/>
      <c r="EM156" s="53"/>
      <c r="EN156" s="53"/>
      <c r="EO156" s="53"/>
      <c r="EP156" s="53"/>
      <c r="EQ156" s="53"/>
      <c r="ER156" s="53"/>
      <c r="ES156" s="53"/>
      <c r="ET156" s="53"/>
      <c r="EU156" s="53"/>
      <c r="EV156" s="53"/>
      <c r="EW156" s="53"/>
      <c r="EX156" s="53"/>
      <c r="EY156" s="53"/>
      <c r="EZ156" s="53"/>
      <c r="FA156" s="53"/>
      <c r="FB156" s="53"/>
      <c r="FC156" s="53"/>
      <c r="FD156" s="53"/>
      <c r="FE156" s="53"/>
      <c r="FF156" s="53"/>
      <c r="FG156" s="53"/>
      <c r="FH156" s="53"/>
      <c r="FI156" s="53"/>
      <c r="FJ156" s="53"/>
      <c r="FK156" s="53"/>
      <c r="FL156" s="53"/>
      <c r="FM156" s="53"/>
      <c r="FN156" s="53"/>
      <c r="FO156" s="53"/>
      <c r="FP156" s="53"/>
      <c r="FQ156" s="53"/>
      <c r="FR156" s="53"/>
      <c r="FS156" s="53"/>
      <c r="FT156" s="53"/>
      <c r="FU156" s="53"/>
      <c r="FV156" s="53"/>
      <c r="FW156" s="53"/>
      <c r="FX156" s="53"/>
      <c r="FY156" s="53"/>
      <c r="FZ156" s="53"/>
      <c r="GA156" s="53"/>
      <c r="GB156" s="53"/>
      <c r="GC156" s="53"/>
      <c r="GD156" s="53"/>
      <c r="GE156" s="53"/>
      <c r="GF156" s="53"/>
      <c r="GG156" s="53"/>
      <c r="GH156" s="53"/>
      <c r="GI156" s="53"/>
      <c r="GJ156" s="53"/>
      <c r="GK156" s="53"/>
      <c r="GL156" s="53"/>
      <c r="GM156" s="53"/>
      <c r="GN156" s="53"/>
      <c r="GO156" s="53"/>
      <c r="GP156" s="53"/>
      <c r="GQ156" s="53"/>
      <c r="GR156" s="53"/>
      <c r="GS156" s="53"/>
      <c r="GT156" s="53"/>
      <c r="GU156" s="53"/>
      <c r="GV156" s="53"/>
      <c r="GW156" s="53"/>
      <c r="GX156" s="53"/>
      <c r="GY156" s="53"/>
      <c r="GZ156" s="53"/>
      <c r="HA156" s="53"/>
      <c r="HB156" s="53"/>
      <c r="HC156" s="53"/>
      <c r="HD156" s="53"/>
      <c r="HE156" s="53"/>
      <c r="HF156" s="53"/>
      <c r="HG156" s="53"/>
      <c r="HH156" s="53"/>
      <c r="HI156" s="53"/>
      <c r="HJ156" s="53"/>
      <c r="HK156" s="53"/>
      <c r="HL156" s="53"/>
      <c r="HM156" s="53"/>
      <c r="HN156" s="53"/>
      <c r="HO156" s="53"/>
      <c r="HP156" s="53"/>
      <c r="HQ156" s="53"/>
      <c r="HR156" s="53"/>
      <c r="HS156" s="53"/>
      <c r="HT156" s="53"/>
      <c r="HU156" s="53"/>
      <c r="HV156" s="53"/>
      <c r="HW156" s="53"/>
    </row>
    <row r="157" spans="1:23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3"/>
      <c r="DY157" s="53"/>
      <c r="DZ157" s="53"/>
      <c r="EA157" s="53"/>
      <c r="EB157" s="53"/>
      <c r="EC157" s="53"/>
      <c r="ED157" s="53"/>
      <c r="EE157" s="53"/>
      <c r="EF157" s="53"/>
      <c r="EG157" s="53"/>
      <c r="EH157" s="53"/>
      <c r="EI157" s="53"/>
      <c r="EJ157" s="53"/>
      <c r="EK157" s="53"/>
      <c r="EL157" s="53"/>
      <c r="EM157" s="53"/>
      <c r="EN157" s="53"/>
      <c r="EO157" s="53"/>
      <c r="EP157" s="53"/>
      <c r="EQ157" s="53"/>
      <c r="ER157" s="53"/>
      <c r="ES157" s="53"/>
      <c r="ET157" s="53"/>
      <c r="EU157" s="53"/>
      <c r="EV157" s="53"/>
      <c r="EW157" s="53"/>
      <c r="EX157" s="53"/>
      <c r="EY157" s="53"/>
      <c r="EZ157" s="53"/>
      <c r="FA157" s="53"/>
      <c r="FB157" s="53"/>
      <c r="FC157" s="53"/>
      <c r="FD157" s="53"/>
      <c r="FE157" s="53"/>
      <c r="FF157" s="53"/>
      <c r="FG157" s="53"/>
      <c r="FH157" s="53"/>
      <c r="FI157" s="53"/>
      <c r="FJ157" s="53"/>
      <c r="FK157" s="53"/>
      <c r="FL157" s="53"/>
      <c r="FM157" s="53"/>
      <c r="FN157" s="53"/>
      <c r="FO157" s="53"/>
      <c r="FP157" s="53"/>
      <c r="FQ157" s="53"/>
      <c r="FR157" s="53"/>
      <c r="FS157" s="53"/>
      <c r="FT157" s="53"/>
      <c r="FU157" s="53"/>
      <c r="FV157" s="53"/>
      <c r="FW157" s="53"/>
      <c r="FX157" s="53"/>
      <c r="FY157" s="53"/>
      <c r="FZ157" s="53"/>
      <c r="GA157" s="53"/>
      <c r="GB157" s="53"/>
      <c r="GC157" s="53"/>
      <c r="GD157" s="53"/>
      <c r="GE157" s="53"/>
      <c r="GF157" s="53"/>
      <c r="GG157" s="53"/>
      <c r="GH157" s="53"/>
      <c r="GI157" s="53"/>
      <c r="GJ157" s="53"/>
      <c r="GK157" s="53"/>
      <c r="GL157" s="53"/>
      <c r="GM157" s="53"/>
      <c r="GN157" s="53"/>
      <c r="GO157" s="53"/>
      <c r="GP157" s="53"/>
      <c r="GQ157" s="53"/>
      <c r="GR157" s="53"/>
      <c r="GS157" s="53"/>
      <c r="GT157" s="53"/>
      <c r="GU157" s="53"/>
      <c r="GV157" s="53"/>
      <c r="GW157" s="53"/>
      <c r="GX157" s="53"/>
      <c r="GY157" s="53"/>
      <c r="GZ157" s="53"/>
      <c r="HA157" s="53"/>
      <c r="HB157" s="53"/>
      <c r="HC157" s="53"/>
      <c r="HD157" s="53"/>
      <c r="HE157" s="53"/>
      <c r="HF157" s="53"/>
      <c r="HG157" s="53"/>
      <c r="HH157" s="53"/>
      <c r="HI157" s="53"/>
      <c r="HJ157" s="53"/>
      <c r="HK157" s="53"/>
      <c r="HL157" s="53"/>
      <c r="HM157" s="53"/>
      <c r="HN157" s="53"/>
      <c r="HO157" s="53"/>
      <c r="HP157" s="53"/>
      <c r="HQ157" s="53"/>
      <c r="HR157" s="53"/>
      <c r="HS157" s="53"/>
      <c r="HT157" s="53"/>
      <c r="HU157" s="53"/>
      <c r="HV157" s="53"/>
      <c r="HW157" s="53"/>
    </row>
    <row r="158" spans="1:23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3"/>
      <c r="DY158" s="53"/>
      <c r="DZ158" s="53"/>
      <c r="EA158" s="53"/>
      <c r="EB158" s="53"/>
      <c r="EC158" s="53"/>
      <c r="ED158" s="53"/>
      <c r="EE158" s="53"/>
      <c r="EF158" s="53"/>
      <c r="EG158" s="53"/>
      <c r="EH158" s="53"/>
      <c r="EI158" s="53"/>
      <c r="EJ158" s="53"/>
      <c r="EK158" s="53"/>
      <c r="EL158" s="53"/>
      <c r="EM158" s="53"/>
      <c r="EN158" s="53"/>
      <c r="EO158" s="53"/>
      <c r="EP158" s="53"/>
      <c r="EQ158" s="53"/>
      <c r="ER158" s="53"/>
      <c r="ES158" s="53"/>
      <c r="ET158" s="53"/>
      <c r="EU158" s="53"/>
      <c r="EV158" s="53"/>
      <c r="EW158" s="53"/>
      <c r="EX158" s="53"/>
      <c r="EY158" s="53"/>
      <c r="EZ158" s="53"/>
      <c r="FA158" s="53"/>
      <c r="FB158" s="53"/>
      <c r="FC158" s="53"/>
      <c r="FD158" s="53"/>
      <c r="FE158" s="53"/>
      <c r="FF158" s="53"/>
      <c r="FG158" s="53"/>
      <c r="FH158" s="53"/>
      <c r="FI158" s="53"/>
      <c r="FJ158" s="53"/>
      <c r="FK158" s="53"/>
      <c r="FL158" s="53"/>
      <c r="FM158" s="53"/>
      <c r="FN158" s="53"/>
      <c r="FO158" s="53"/>
      <c r="FP158" s="53"/>
      <c r="FQ158" s="53"/>
      <c r="FR158" s="53"/>
      <c r="FS158" s="53"/>
      <c r="FT158" s="53"/>
      <c r="FU158" s="53"/>
      <c r="FV158" s="53"/>
      <c r="FW158" s="53"/>
      <c r="FX158" s="53"/>
      <c r="FY158" s="53"/>
      <c r="FZ158" s="53"/>
      <c r="GA158" s="53"/>
      <c r="GB158" s="53"/>
      <c r="GC158" s="53"/>
      <c r="GD158" s="53"/>
      <c r="GE158" s="53"/>
      <c r="GF158" s="53"/>
      <c r="GG158" s="53"/>
      <c r="GH158" s="53"/>
      <c r="GI158" s="53"/>
      <c r="GJ158" s="53"/>
      <c r="GK158" s="53"/>
      <c r="GL158" s="53"/>
      <c r="GM158" s="53"/>
      <c r="GN158" s="53"/>
      <c r="GO158" s="53"/>
      <c r="GP158" s="53"/>
      <c r="GQ158" s="53"/>
      <c r="GR158" s="53"/>
      <c r="GS158" s="53"/>
      <c r="GT158" s="53"/>
      <c r="GU158" s="53"/>
      <c r="GV158" s="53"/>
      <c r="GW158" s="53"/>
      <c r="GX158" s="53"/>
      <c r="GY158" s="53"/>
      <c r="GZ158" s="53"/>
      <c r="HA158" s="53"/>
      <c r="HB158" s="53"/>
      <c r="HC158" s="53"/>
      <c r="HD158" s="53"/>
      <c r="HE158" s="53"/>
      <c r="HF158" s="53"/>
      <c r="HG158" s="53"/>
      <c r="HH158" s="53"/>
      <c r="HI158" s="53"/>
      <c r="HJ158" s="53"/>
      <c r="HK158" s="53"/>
      <c r="HL158" s="53"/>
      <c r="HM158" s="53"/>
      <c r="HN158" s="53"/>
      <c r="HO158" s="53"/>
      <c r="HP158" s="53"/>
      <c r="HQ158" s="53"/>
      <c r="HR158" s="53"/>
      <c r="HS158" s="53"/>
      <c r="HT158" s="53"/>
      <c r="HU158" s="53"/>
      <c r="HV158" s="53"/>
      <c r="HW158" s="53"/>
    </row>
    <row r="159" spans="1:23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3"/>
      <c r="DY159" s="53"/>
      <c r="DZ159" s="53"/>
      <c r="EA159" s="53"/>
      <c r="EB159" s="53"/>
      <c r="EC159" s="53"/>
      <c r="ED159" s="53"/>
      <c r="EE159" s="53"/>
      <c r="EF159" s="53"/>
      <c r="EG159" s="53"/>
      <c r="EH159" s="53"/>
      <c r="EI159" s="53"/>
      <c r="EJ159" s="53"/>
      <c r="EK159" s="53"/>
      <c r="EL159" s="53"/>
      <c r="EM159" s="53"/>
      <c r="EN159" s="53"/>
      <c r="EO159" s="53"/>
      <c r="EP159" s="53"/>
      <c r="EQ159" s="53"/>
      <c r="ER159" s="53"/>
      <c r="ES159" s="53"/>
      <c r="ET159" s="53"/>
      <c r="EU159" s="53"/>
      <c r="EV159" s="53"/>
      <c r="EW159" s="53"/>
      <c r="EX159" s="53"/>
      <c r="EY159" s="53"/>
      <c r="EZ159" s="53"/>
      <c r="FA159" s="53"/>
      <c r="FB159" s="53"/>
      <c r="FC159" s="53"/>
      <c r="FD159" s="53"/>
      <c r="FE159" s="53"/>
      <c r="FF159" s="53"/>
      <c r="FG159" s="53"/>
      <c r="FH159" s="53"/>
      <c r="FI159" s="53"/>
      <c r="FJ159" s="53"/>
      <c r="FK159" s="53"/>
      <c r="FL159" s="53"/>
      <c r="FM159" s="53"/>
      <c r="FN159" s="53"/>
      <c r="FO159" s="53"/>
      <c r="FP159" s="53"/>
      <c r="FQ159" s="53"/>
      <c r="FR159" s="53"/>
      <c r="FS159" s="53"/>
      <c r="FT159" s="53"/>
      <c r="FU159" s="53"/>
      <c r="FV159" s="53"/>
      <c r="FW159" s="53"/>
      <c r="FX159" s="53"/>
      <c r="FY159" s="53"/>
      <c r="FZ159" s="53"/>
      <c r="GA159" s="53"/>
      <c r="GB159" s="53"/>
      <c r="GC159" s="53"/>
      <c r="GD159" s="53"/>
      <c r="GE159" s="53"/>
      <c r="GF159" s="53"/>
      <c r="GG159" s="53"/>
      <c r="GH159" s="53"/>
      <c r="GI159" s="53"/>
      <c r="GJ159" s="53"/>
      <c r="GK159" s="53"/>
      <c r="GL159" s="53"/>
      <c r="GM159" s="53"/>
      <c r="GN159" s="53"/>
      <c r="GO159" s="53"/>
      <c r="GP159" s="53"/>
      <c r="GQ159" s="53"/>
      <c r="GR159" s="53"/>
      <c r="GS159" s="53"/>
      <c r="GT159" s="53"/>
      <c r="GU159" s="53"/>
      <c r="GV159" s="53"/>
      <c r="GW159" s="53"/>
      <c r="GX159" s="53"/>
      <c r="GY159" s="53"/>
      <c r="GZ159" s="53"/>
      <c r="HA159" s="53"/>
      <c r="HB159" s="53"/>
      <c r="HC159" s="53"/>
      <c r="HD159" s="53"/>
      <c r="HE159" s="53"/>
      <c r="HF159" s="53"/>
      <c r="HG159" s="53"/>
      <c r="HH159" s="53"/>
      <c r="HI159" s="53"/>
      <c r="HJ159" s="53"/>
      <c r="HK159" s="53"/>
      <c r="HL159" s="53"/>
      <c r="HM159" s="53"/>
      <c r="HN159" s="53"/>
      <c r="HO159" s="53"/>
      <c r="HP159" s="53"/>
      <c r="HQ159" s="53"/>
      <c r="HR159" s="53"/>
      <c r="HS159" s="53"/>
      <c r="HT159" s="53"/>
      <c r="HU159" s="53"/>
      <c r="HV159" s="53"/>
      <c r="HW159" s="53"/>
    </row>
    <row r="160" spans="1:23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3"/>
      <c r="DY160" s="53"/>
      <c r="DZ160" s="53"/>
      <c r="EA160" s="53"/>
      <c r="EB160" s="53"/>
      <c r="EC160" s="53"/>
      <c r="ED160" s="53"/>
      <c r="EE160" s="53"/>
      <c r="EF160" s="53"/>
      <c r="EG160" s="53"/>
      <c r="EH160" s="53"/>
      <c r="EI160" s="53"/>
      <c r="EJ160" s="53"/>
      <c r="EK160" s="53"/>
      <c r="EL160" s="53"/>
      <c r="EM160" s="53"/>
      <c r="EN160" s="53"/>
      <c r="EO160" s="53"/>
      <c r="EP160" s="53"/>
      <c r="EQ160" s="53"/>
      <c r="ER160" s="53"/>
      <c r="ES160" s="53"/>
      <c r="ET160" s="53"/>
      <c r="EU160" s="53"/>
      <c r="EV160" s="53"/>
      <c r="EW160" s="53"/>
      <c r="EX160" s="53"/>
      <c r="EY160" s="53"/>
      <c r="EZ160" s="53"/>
      <c r="FA160" s="53"/>
      <c r="FB160" s="53"/>
      <c r="FC160" s="53"/>
      <c r="FD160" s="53"/>
      <c r="FE160" s="53"/>
      <c r="FF160" s="53"/>
      <c r="FG160" s="53"/>
      <c r="FH160" s="53"/>
      <c r="FI160" s="53"/>
      <c r="FJ160" s="53"/>
      <c r="FK160" s="53"/>
      <c r="FL160" s="53"/>
      <c r="FM160" s="53"/>
      <c r="FN160" s="53"/>
      <c r="FO160" s="53"/>
      <c r="FP160" s="53"/>
      <c r="FQ160" s="53"/>
      <c r="FR160" s="53"/>
      <c r="FS160" s="53"/>
      <c r="FT160" s="53"/>
      <c r="FU160" s="53"/>
      <c r="FV160" s="53"/>
      <c r="FW160" s="53"/>
      <c r="FX160" s="53"/>
      <c r="FY160" s="53"/>
      <c r="FZ160" s="53"/>
      <c r="GA160" s="53"/>
      <c r="GB160" s="53"/>
      <c r="GC160" s="53"/>
      <c r="GD160" s="53"/>
      <c r="GE160" s="53"/>
      <c r="GF160" s="53"/>
      <c r="GG160" s="53"/>
      <c r="GH160" s="53"/>
      <c r="GI160" s="53"/>
      <c r="GJ160" s="53"/>
      <c r="GK160" s="53"/>
      <c r="GL160" s="53"/>
      <c r="GM160" s="53"/>
      <c r="GN160" s="53"/>
      <c r="GO160" s="53"/>
      <c r="GP160" s="53"/>
      <c r="GQ160" s="53"/>
      <c r="GR160" s="53"/>
      <c r="GS160" s="53"/>
      <c r="GT160" s="53"/>
      <c r="GU160" s="53"/>
      <c r="GV160" s="53"/>
      <c r="GW160" s="53"/>
      <c r="GX160" s="53"/>
      <c r="GY160" s="53"/>
      <c r="GZ160" s="53"/>
      <c r="HA160" s="53"/>
      <c r="HB160" s="53"/>
      <c r="HC160" s="53"/>
      <c r="HD160" s="53"/>
      <c r="HE160" s="53"/>
      <c r="HF160" s="53"/>
      <c r="HG160" s="53"/>
      <c r="HH160" s="53"/>
      <c r="HI160" s="53"/>
      <c r="HJ160" s="53"/>
      <c r="HK160" s="53"/>
      <c r="HL160" s="53"/>
      <c r="HM160" s="53"/>
      <c r="HN160" s="53"/>
      <c r="HO160" s="53"/>
      <c r="HP160" s="53"/>
      <c r="HQ160" s="53"/>
      <c r="HR160" s="53"/>
      <c r="HS160" s="53"/>
      <c r="HT160" s="53"/>
      <c r="HU160" s="53"/>
      <c r="HV160" s="53"/>
      <c r="HW160" s="53"/>
    </row>
    <row r="161" spans="1:23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c r="CY161" s="53"/>
      <c r="CZ161" s="53"/>
      <c r="DA161" s="53"/>
      <c r="DB161" s="53"/>
      <c r="DC161" s="53"/>
      <c r="DD161" s="53"/>
      <c r="DE161" s="53"/>
      <c r="DF161" s="53"/>
      <c r="DG161" s="53"/>
      <c r="DH161" s="53"/>
      <c r="DI161" s="53"/>
      <c r="DJ161" s="53"/>
      <c r="DK161" s="53"/>
      <c r="DL161" s="53"/>
      <c r="DM161" s="53"/>
      <c r="DN161" s="53"/>
      <c r="DO161" s="53"/>
      <c r="DP161" s="53"/>
      <c r="DQ161" s="53"/>
      <c r="DR161" s="53"/>
      <c r="DS161" s="53"/>
      <c r="DT161" s="53"/>
      <c r="DU161" s="53"/>
      <c r="DV161" s="53"/>
      <c r="DW161" s="53"/>
      <c r="DX161" s="53"/>
      <c r="DY161" s="53"/>
      <c r="DZ161" s="53"/>
      <c r="EA161" s="53"/>
      <c r="EB161" s="53"/>
      <c r="EC161" s="53"/>
      <c r="ED161" s="53"/>
      <c r="EE161" s="53"/>
      <c r="EF161" s="53"/>
      <c r="EG161" s="53"/>
      <c r="EH161" s="53"/>
      <c r="EI161" s="53"/>
      <c r="EJ161" s="53"/>
      <c r="EK161" s="53"/>
      <c r="EL161" s="53"/>
      <c r="EM161" s="53"/>
      <c r="EN161" s="53"/>
      <c r="EO161" s="53"/>
      <c r="EP161" s="53"/>
      <c r="EQ161" s="53"/>
      <c r="ER161" s="53"/>
      <c r="ES161" s="53"/>
      <c r="ET161" s="53"/>
      <c r="EU161" s="53"/>
      <c r="EV161" s="53"/>
      <c r="EW161" s="53"/>
      <c r="EX161" s="53"/>
      <c r="EY161" s="53"/>
      <c r="EZ161" s="53"/>
      <c r="FA161" s="53"/>
      <c r="FB161" s="53"/>
      <c r="FC161" s="53"/>
      <c r="FD161" s="53"/>
      <c r="FE161" s="53"/>
      <c r="FF161" s="53"/>
      <c r="FG161" s="53"/>
      <c r="FH161" s="53"/>
      <c r="FI161" s="53"/>
      <c r="FJ161" s="53"/>
      <c r="FK161" s="53"/>
      <c r="FL161" s="53"/>
      <c r="FM161" s="53"/>
      <c r="FN161" s="53"/>
      <c r="FO161" s="53"/>
      <c r="FP161" s="53"/>
      <c r="FQ161" s="53"/>
      <c r="FR161" s="53"/>
      <c r="FS161" s="53"/>
      <c r="FT161" s="53"/>
      <c r="FU161" s="53"/>
      <c r="FV161" s="53"/>
      <c r="FW161" s="53"/>
      <c r="FX161" s="53"/>
      <c r="FY161" s="53"/>
      <c r="FZ161" s="53"/>
      <c r="GA161" s="53"/>
      <c r="GB161" s="53"/>
      <c r="GC161" s="53"/>
      <c r="GD161" s="53"/>
      <c r="GE161" s="53"/>
      <c r="GF161" s="53"/>
      <c r="GG161" s="53"/>
      <c r="GH161" s="53"/>
      <c r="GI161" s="53"/>
      <c r="GJ161" s="53"/>
      <c r="GK161" s="53"/>
      <c r="GL161" s="53"/>
      <c r="GM161" s="53"/>
      <c r="GN161" s="53"/>
      <c r="GO161" s="53"/>
      <c r="GP161" s="53"/>
      <c r="GQ161" s="53"/>
      <c r="GR161" s="53"/>
      <c r="GS161" s="53"/>
      <c r="GT161" s="53"/>
      <c r="GU161" s="53"/>
      <c r="GV161" s="53"/>
      <c r="GW161" s="53"/>
      <c r="GX161" s="53"/>
      <c r="GY161" s="53"/>
      <c r="GZ161" s="53"/>
      <c r="HA161" s="53"/>
      <c r="HB161" s="53"/>
      <c r="HC161" s="53"/>
      <c r="HD161" s="53"/>
      <c r="HE161" s="53"/>
      <c r="HF161" s="53"/>
      <c r="HG161" s="53"/>
      <c r="HH161" s="53"/>
      <c r="HI161" s="53"/>
      <c r="HJ161" s="53"/>
      <c r="HK161" s="53"/>
      <c r="HL161" s="53"/>
      <c r="HM161" s="53"/>
      <c r="HN161" s="53"/>
      <c r="HO161" s="53"/>
      <c r="HP161" s="53"/>
      <c r="HQ161" s="53"/>
      <c r="HR161" s="53"/>
      <c r="HS161" s="53"/>
      <c r="HT161" s="53"/>
      <c r="HU161" s="53"/>
      <c r="HV161" s="53"/>
      <c r="HW161" s="53"/>
    </row>
    <row r="162" spans="1:23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c r="FN162" s="53"/>
      <c r="FO162" s="53"/>
      <c r="FP162" s="53"/>
      <c r="FQ162" s="53"/>
      <c r="FR162" s="53"/>
      <c r="FS162" s="53"/>
      <c r="FT162" s="53"/>
      <c r="FU162" s="53"/>
      <c r="FV162" s="53"/>
      <c r="FW162" s="53"/>
      <c r="FX162" s="53"/>
      <c r="FY162" s="53"/>
      <c r="FZ162" s="53"/>
      <c r="GA162" s="53"/>
      <c r="GB162" s="53"/>
      <c r="GC162" s="53"/>
      <c r="GD162" s="53"/>
      <c r="GE162" s="53"/>
      <c r="GF162" s="53"/>
      <c r="GG162" s="53"/>
      <c r="GH162" s="53"/>
      <c r="GI162" s="53"/>
      <c r="GJ162" s="53"/>
      <c r="GK162" s="53"/>
      <c r="GL162" s="53"/>
      <c r="GM162" s="53"/>
      <c r="GN162" s="53"/>
      <c r="GO162" s="53"/>
      <c r="GP162" s="53"/>
      <c r="GQ162" s="53"/>
      <c r="GR162" s="53"/>
      <c r="GS162" s="53"/>
      <c r="GT162" s="53"/>
      <c r="GU162" s="53"/>
      <c r="GV162" s="53"/>
      <c r="GW162" s="53"/>
      <c r="GX162" s="53"/>
      <c r="GY162" s="53"/>
      <c r="GZ162" s="53"/>
      <c r="HA162" s="53"/>
      <c r="HB162" s="53"/>
      <c r="HC162" s="53"/>
      <c r="HD162" s="53"/>
      <c r="HE162" s="53"/>
      <c r="HF162" s="53"/>
      <c r="HG162" s="53"/>
      <c r="HH162" s="53"/>
      <c r="HI162" s="53"/>
      <c r="HJ162" s="53"/>
      <c r="HK162" s="53"/>
      <c r="HL162" s="53"/>
      <c r="HM162" s="53"/>
      <c r="HN162" s="53"/>
      <c r="HO162" s="53"/>
      <c r="HP162" s="53"/>
      <c r="HQ162" s="53"/>
      <c r="HR162" s="53"/>
      <c r="HS162" s="53"/>
      <c r="HT162" s="53"/>
      <c r="HU162" s="53"/>
      <c r="HV162" s="53"/>
      <c r="HW162" s="53"/>
    </row>
    <row r="163" spans="1:23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row>
    <row r="164" spans="1:23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row>
    <row r="165" spans="1:23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row>
    <row r="166" spans="1:23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row>
    <row r="167" spans="1:23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row>
    <row r="168" spans="1:23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c r="FN168" s="53"/>
      <c r="FO168" s="53"/>
      <c r="FP168" s="53"/>
      <c r="FQ168" s="53"/>
      <c r="FR168" s="53"/>
      <c r="FS168" s="53"/>
      <c r="FT168" s="53"/>
      <c r="FU168" s="53"/>
      <c r="FV168" s="53"/>
      <c r="FW168" s="53"/>
      <c r="FX168" s="53"/>
      <c r="FY168" s="53"/>
      <c r="FZ168" s="53"/>
      <c r="GA168" s="53"/>
      <c r="GB168" s="53"/>
      <c r="GC168" s="53"/>
      <c r="GD168" s="53"/>
      <c r="GE168" s="53"/>
      <c r="GF168" s="53"/>
      <c r="GG168" s="53"/>
      <c r="GH168" s="53"/>
      <c r="GI168" s="53"/>
      <c r="GJ168" s="53"/>
      <c r="GK168" s="53"/>
      <c r="GL168" s="53"/>
      <c r="GM168" s="53"/>
      <c r="GN168" s="53"/>
      <c r="GO168" s="53"/>
      <c r="GP168" s="53"/>
      <c r="GQ168" s="53"/>
      <c r="GR168" s="53"/>
      <c r="GS168" s="53"/>
      <c r="GT168" s="53"/>
      <c r="GU168" s="53"/>
      <c r="GV168" s="53"/>
      <c r="GW168" s="53"/>
      <c r="GX168" s="53"/>
      <c r="GY168" s="53"/>
      <c r="GZ168" s="53"/>
      <c r="HA168" s="53"/>
      <c r="HB168" s="53"/>
      <c r="HC168" s="53"/>
      <c r="HD168" s="53"/>
      <c r="HE168" s="53"/>
      <c r="HF168" s="53"/>
      <c r="HG168" s="53"/>
      <c r="HH168" s="53"/>
      <c r="HI168" s="53"/>
      <c r="HJ168" s="53"/>
      <c r="HK168" s="53"/>
      <c r="HL168" s="53"/>
      <c r="HM168" s="53"/>
      <c r="HN168" s="53"/>
      <c r="HO168" s="53"/>
      <c r="HP168" s="53"/>
      <c r="HQ168" s="53"/>
      <c r="HR168" s="53"/>
      <c r="HS168" s="53"/>
      <c r="HT168" s="53"/>
      <c r="HU168" s="53"/>
      <c r="HV168" s="53"/>
      <c r="HW168" s="53"/>
    </row>
    <row r="169" spans="1:23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c r="ED169" s="53"/>
      <c r="EE169" s="53"/>
      <c r="EF169" s="53"/>
      <c r="EG169" s="53"/>
      <c r="EH169" s="53"/>
      <c r="EI169" s="53"/>
      <c r="EJ169" s="53"/>
      <c r="EK169" s="53"/>
      <c r="EL169" s="53"/>
      <c r="EM169" s="53"/>
      <c r="EN169" s="53"/>
      <c r="EO169" s="53"/>
      <c r="EP169" s="53"/>
      <c r="EQ169" s="53"/>
      <c r="ER169" s="53"/>
      <c r="ES169" s="53"/>
      <c r="ET169" s="53"/>
      <c r="EU169" s="53"/>
      <c r="EV169" s="53"/>
      <c r="EW169" s="53"/>
      <c r="EX169" s="53"/>
      <c r="EY169" s="53"/>
      <c r="EZ169" s="53"/>
      <c r="FA169" s="53"/>
      <c r="FB169" s="53"/>
      <c r="FC169" s="53"/>
      <c r="FD169" s="53"/>
      <c r="FE169" s="53"/>
      <c r="FF169" s="53"/>
      <c r="FG169" s="53"/>
      <c r="FH169" s="53"/>
      <c r="FI169" s="53"/>
      <c r="FJ169" s="53"/>
      <c r="FK169" s="53"/>
      <c r="FL169" s="53"/>
      <c r="FM169" s="53"/>
      <c r="FN169" s="53"/>
      <c r="FO169" s="53"/>
      <c r="FP169" s="53"/>
      <c r="FQ169" s="53"/>
      <c r="FR169" s="53"/>
      <c r="FS169" s="53"/>
      <c r="FT169" s="53"/>
      <c r="FU169" s="53"/>
      <c r="FV169" s="53"/>
      <c r="FW169" s="53"/>
      <c r="FX169" s="53"/>
      <c r="FY169" s="53"/>
      <c r="FZ169" s="53"/>
      <c r="GA169" s="53"/>
      <c r="GB169" s="53"/>
      <c r="GC169" s="53"/>
      <c r="GD169" s="53"/>
      <c r="GE169" s="53"/>
      <c r="GF169" s="53"/>
      <c r="GG169" s="53"/>
      <c r="GH169" s="53"/>
      <c r="GI169" s="53"/>
      <c r="GJ169" s="53"/>
      <c r="GK169" s="53"/>
      <c r="GL169" s="53"/>
      <c r="GM169" s="53"/>
      <c r="GN169" s="53"/>
      <c r="GO169" s="53"/>
      <c r="GP169" s="53"/>
      <c r="GQ169" s="53"/>
      <c r="GR169" s="53"/>
      <c r="GS169" s="53"/>
      <c r="GT169" s="53"/>
      <c r="GU169" s="53"/>
      <c r="GV169" s="53"/>
      <c r="GW169" s="53"/>
      <c r="GX169" s="53"/>
      <c r="GY169" s="53"/>
      <c r="GZ169" s="53"/>
      <c r="HA169" s="53"/>
      <c r="HB169" s="53"/>
      <c r="HC169" s="53"/>
      <c r="HD169" s="53"/>
      <c r="HE169" s="53"/>
      <c r="HF169" s="53"/>
      <c r="HG169" s="53"/>
      <c r="HH169" s="53"/>
      <c r="HI169" s="53"/>
      <c r="HJ169" s="53"/>
      <c r="HK169" s="53"/>
      <c r="HL169" s="53"/>
      <c r="HM169" s="53"/>
      <c r="HN169" s="53"/>
      <c r="HO169" s="53"/>
      <c r="HP169" s="53"/>
      <c r="HQ169" s="53"/>
      <c r="HR169" s="53"/>
      <c r="HS169" s="53"/>
      <c r="HT169" s="53"/>
      <c r="HU169" s="53"/>
      <c r="HV169" s="53"/>
      <c r="HW169" s="53"/>
    </row>
    <row r="170" spans="1:23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c r="ED170" s="53"/>
      <c r="EE170" s="53"/>
      <c r="EF170" s="53"/>
      <c r="EG170" s="53"/>
      <c r="EH170" s="53"/>
      <c r="EI170" s="53"/>
      <c r="EJ170" s="53"/>
      <c r="EK170" s="53"/>
      <c r="EL170" s="53"/>
      <c r="EM170" s="53"/>
      <c r="EN170" s="53"/>
      <c r="EO170" s="53"/>
      <c r="EP170" s="53"/>
      <c r="EQ170" s="53"/>
      <c r="ER170" s="53"/>
      <c r="ES170" s="53"/>
      <c r="ET170" s="53"/>
      <c r="EU170" s="53"/>
      <c r="EV170" s="53"/>
      <c r="EW170" s="53"/>
      <c r="EX170" s="53"/>
      <c r="EY170" s="53"/>
      <c r="EZ170" s="53"/>
      <c r="FA170" s="53"/>
      <c r="FB170" s="53"/>
      <c r="FC170" s="53"/>
      <c r="FD170" s="53"/>
      <c r="FE170" s="53"/>
      <c r="FF170" s="53"/>
      <c r="FG170" s="53"/>
      <c r="FH170" s="53"/>
      <c r="FI170" s="53"/>
      <c r="FJ170" s="53"/>
      <c r="FK170" s="53"/>
      <c r="FL170" s="53"/>
      <c r="FM170" s="53"/>
      <c r="FN170" s="53"/>
      <c r="FO170" s="53"/>
      <c r="FP170" s="53"/>
      <c r="FQ170" s="53"/>
      <c r="FR170" s="53"/>
      <c r="FS170" s="53"/>
      <c r="FT170" s="53"/>
      <c r="FU170" s="53"/>
      <c r="FV170" s="53"/>
      <c r="FW170" s="53"/>
      <c r="FX170" s="53"/>
      <c r="FY170" s="53"/>
      <c r="FZ170" s="53"/>
      <c r="GA170" s="53"/>
      <c r="GB170" s="53"/>
      <c r="GC170" s="53"/>
      <c r="GD170" s="53"/>
      <c r="GE170" s="53"/>
      <c r="GF170" s="53"/>
      <c r="GG170" s="53"/>
      <c r="GH170" s="53"/>
      <c r="GI170" s="53"/>
      <c r="GJ170" s="53"/>
      <c r="GK170" s="53"/>
      <c r="GL170" s="53"/>
      <c r="GM170" s="53"/>
      <c r="GN170" s="53"/>
      <c r="GO170" s="53"/>
      <c r="GP170" s="53"/>
      <c r="GQ170" s="53"/>
      <c r="GR170" s="53"/>
      <c r="GS170" s="53"/>
      <c r="GT170" s="53"/>
      <c r="GU170" s="53"/>
      <c r="GV170" s="53"/>
      <c r="GW170" s="53"/>
      <c r="GX170" s="53"/>
      <c r="GY170" s="53"/>
      <c r="GZ170" s="53"/>
      <c r="HA170" s="53"/>
      <c r="HB170" s="53"/>
      <c r="HC170" s="53"/>
      <c r="HD170" s="53"/>
      <c r="HE170" s="53"/>
      <c r="HF170" s="53"/>
      <c r="HG170" s="53"/>
      <c r="HH170" s="53"/>
      <c r="HI170" s="53"/>
      <c r="HJ170" s="53"/>
      <c r="HK170" s="53"/>
      <c r="HL170" s="53"/>
      <c r="HM170" s="53"/>
      <c r="HN170" s="53"/>
      <c r="HO170" s="53"/>
      <c r="HP170" s="53"/>
      <c r="HQ170" s="53"/>
      <c r="HR170" s="53"/>
      <c r="HS170" s="53"/>
      <c r="HT170" s="53"/>
      <c r="HU170" s="53"/>
      <c r="HV170" s="53"/>
      <c r="HW170" s="53"/>
    </row>
    <row r="171" spans="1:23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c r="ED171" s="53"/>
      <c r="EE171" s="53"/>
      <c r="EF171" s="53"/>
      <c r="EG171" s="53"/>
      <c r="EH171" s="53"/>
      <c r="EI171" s="53"/>
      <c r="EJ171" s="53"/>
      <c r="EK171" s="53"/>
      <c r="EL171" s="53"/>
      <c r="EM171" s="53"/>
      <c r="EN171" s="53"/>
      <c r="EO171" s="53"/>
      <c r="EP171" s="53"/>
      <c r="EQ171" s="53"/>
      <c r="ER171" s="53"/>
      <c r="ES171" s="53"/>
      <c r="ET171" s="53"/>
      <c r="EU171" s="53"/>
      <c r="EV171" s="53"/>
      <c r="EW171" s="53"/>
      <c r="EX171" s="53"/>
      <c r="EY171" s="53"/>
      <c r="EZ171" s="53"/>
      <c r="FA171" s="53"/>
      <c r="FB171" s="53"/>
      <c r="FC171" s="53"/>
      <c r="FD171" s="53"/>
      <c r="FE171" s="53"/>
      <c r="FF171" s="53"/>
      <c r="FG171" s="53"/>
      <c r="FH171" s="53"/>
      <c r="FI171" s="53"/>
      <c r="FJ171" s="53"/>
      <c r="FK171" s="53"/>
      <c r="FL171" s="53"/>
      <c r="FM171" s="53"/>
      <c r="FN171" s="53"/>
      <c r="FO171" s="53"/>
      <c r="FP171" s="53"/>
      <c r="FQ171" s="53"/>
      <c r="FR171" s="53"/>
      <c r="FS171" s="53"/>
      <c r="FT171" s="53"/>
      <c r="FU171" s="53"/>
      <c r="FV171" s="53"/>
      <c r="FW171" s="53"/>
      <c r="FX171" s="53"/>
      <c r="FY171" s="53"/>
      <c r="FZ171" s="53"/>
      <c r="GA171" s="53"/>
      <c r="GB171" s="53"/>
      <c r="GC171" s="53"/>
      <c r="GD171" s="53"/>
      <c r="GE171" s="53"/>
      <c r="GF171" s="53"/>
      <c r="GG171" s="53"/>
      <c r="GH171" s="53"/>
      <c r="GI171" s="53"/>
      <c r="GJ171" s="53"/>
      <c r="GK171" s="53"/>
      <c r="GL171" s="53"/>
      <c r="GM171" s="53"/>
      <c r="GN171" s="53"/>
      <c r="GO171" s="53"/>
      <c r="GP171" s="53"/>
      <c r="GQ171" s="53"/>
      <c r="GR171" s="53"/>
      <c r="GS171" s="53"/>
      <c r="GT171" s="53"/>
      <c r="GU171" s="53"/>
      <c r="GV171" s="53"/>
      <c r="GW171" s="53"/>
      <c r="GX171" s="53"/>
      <c r="GY171" s="53"/>
      <c r="GZ171" s="53"/>
      <c r="HA171" s="53"/>
      <c r="HB171" s="53"/>
      <c r="HC171" s="53"/>
      <c r="HD171" s="53"/>
      <c r="HE171" s="53"/>
      <c r="HF171" s="53"/>
      <c r="HG171" s="53"/>
      <c r="HH171" s="53"/>
      <c r="HI171" s="53"/>
      <c r="HJ171" s="53"/>
      <c r="HK171" s="53"/>
      <c r="HL171" s="53"/>
      <c r="HM171" s="53"/>
      <c r="HN171" s="53"/>
      <c r="HO171" s="53"/>
      <c r="HP171" s="53"/>
      <c r="HQ171" s="53"/>
      <c r="HR171" s="53"/>
      <c r="HS171" s="53"/>
      <c r="HT171" s="53"/>
      <c r="HU171" s="53"/>
      <c r="HV171" s="53"/>
      <c r="HW171" s="53"/>
    </row>
    <row r="172" spans="1:23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c r="ED172" s="53"/>
      <c r="EE172" s="53"/>
      <c r="EF172" s="53"/>
      <c r="EG172" s="53"/>
      <c r="EH172" s="53"/>
      <c r="EI172" s="53"/>
      <c r="EJ172" s="53"/>
      <c r="EK172" s="53"/>
      <c r="EL172" s="53"/>
      <c r="EM172" s="53"/>
      <c r="EN172" s="53"/>
      <c r="EO172" s="53"/>
      <c r="EP172" s="53"/>
      <c r="EQ172" s="53"/>
      <c r="ER172" s="53"/>
      <c r="ES172" s="53"/>
      <c r="ET172" s="53"/>
      <c r="EU172" s="53"/>
      <c r="EV172" s="53"/>
      <c r="EW172" s="53"/>
      <c r="EX172" s="53"/>
      <c r="EY172" s="53"/>
      <c r="EZ172" s="53"/>
      <c r="FA172" s="53"/>
      <c r="FB172" s="53"/>
      <c r="FC172" s="53"/>
      <c r="FD172" s="53"/>
      <c r="FE172" s="53"/>
      <c r="FF172" s="53"/>
      <c r="FG172" s="53"/>
      <c r="FH172" s="53"/>
      <c r="FI172" s="53"/>
      <c r="FJ172" s="53"/>
      <c r="FK172" s="53"/>
      <c r="FL172" s="53"/>
      <c r="FM172" s="53"/>
      <c r="FN172" s="53"/>
      <c r="FO172" s="53"/>
      <c r="FP172" s="53"/>
      <c r="FQ172" s="53"/>
      <c r="FR172" s="53"/>
      <c r="FS172" s="53"/>
      <c r="FT172" s="53"/>
      <c r="FU172" s="53"/>
      <c r="FV172" s="53"/>
      <c r="FW172" s="53"/>
      <c r="FX172" s="53"/>
      <c r="FY172" s="53"/>
      <c r="FZ172" s="53"/>
      <c r="GA172" s="53"/>
      <c r="GB172" s="53"/>
      <c r="GC172" s="53"/>
      <c r="GD172" s="53"/>
      <c r="GE172" s="53"/>
      <c r="GF172" s="53"/>
      <c r="GG172" s="53"/>
      <c r="GH172" s="53"/>
      <c r="GI172" s="53"/>
      <c r="GJ172" s="53"/>
      <c r="GK172" s="53"/>
      <c r="GL172" s="53"/>
      <c r="GM172" s="53"/>
      <c r="GN172" s="53"/>
      <c r="GO172" s="53"/>
      <c r="GP172" s="53"/>
      <c r="GQ172" s="53"/>
      <c r="GR172" s="53"/>
      <c r="GS172" s="53"/>
      <c r="GT172" s="53"/>
      <c r="GU172" s="53"/>
      <c r="GV172" s="53"/>
      <c r="GW172" s="53"/>
      <c r="GX172" s="53"/>
      <c r="GY172" s="53"/>
      <c r="GZ172" s="53"/>
      <c r="HA172" s="53"/>
      <c r="HB172" s="53"/>
      <c r="HC172" s="53"/>
      <c r="HD172" s="53"/>
      <c r="HE172" s="53"/>
      <c r="HF172" s="53"/>
      <c r="HG172" s="53"/>
      <c r="HH172" s="53"/>
      <c r="HI172" s="53"/>
      <c r="HJ172" s="53"/>
      <c r="HK172" s="53"/>
      <c r="HL172" s="53"/>
      <c r="HM172" s="53"/>
      <c r="HN172" s="53"/>
      <c r="HO172" s="53"/>
      <c r="HP172" s="53"/>
      <c r="HQ172" s="53"/>
      <c r="HR172" s="53"/>
      <c r="HS172" s="53"/>
      <c r="HT172" s="53"/>
      <c r="HU172" s="53"/>
      <c r="HV172" s="53"/>
      <c r="HW172" s="53"/>
    </row>
    <row r="173" spans="1:23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c r="FN173" s="53"/>
      <c r="FO173" s="53"/>
      <c r="FP173" s="53"/>
      <c r="FQ173" s="53"/>
      <c r="FR173" s="53"/>
      <c r="FS173" s="53"/>
      <c r="FT173" s="53"/>
      <c r="FU173" s="53"/>
      <c r="FV173" s="53"/>
      <c r="FW173" s="53"/>
      <c r="FX173" s="53"/>
      <c r="FY173" s="53"/>
      <c r="FZ173" s="53"/>
      <c r="GA173" s="53"/>
      <c r="GB173" s="53"/>
      <c r="GC173" s="53"/>
      <c r="GD173" s="53"/>
      <c r="GE173" s="53"/>
      <c r="GF173" s="53"/>
      <c r="GG173" s="53"/>
      <c r="GH173" s="53"/>
      <c r="GI173" s="53"/>
      <c r="GJ173" s="53"/>
      <c r="GK173" s="53"/>
      <c r="GL173" s="53"/>
      <c r="GM173" s="53"/>
      <c r="GN173" s="53"/>
      <c r="GO173" s="53"/>
      <c r="GP173" s="53"/>
      <c r="GQ173" s="53"/>
      <c r="GR173" s="53"/>
      <c r="GS173" s="53"/>
      <c r="GT173" s="53"/>
      <c r="GU173" s="53"/>
      <c r="GV173" s="53"/>
      <c r="GW173" s="53"/>
      <c r="GX173" s="53"/>
      <c r="GY173" s="53"/>
      <c r="GZ173" s="53"/>
      <c r="HA173" s="53"/>
      <c r="HB173" s="53"/>
      <c r="HC173" s="53"/>
      <c r="HD173" s="53"/>
      <c r="HE173" s="53"/>
      <c r="HF173" s="53"/>
      <c r="HG173" s="53"/>
      <c r="HH173" s="53"/>
      <c r="HI173" s="53"/>
      <c r="HJ173" s="53"/>
      <c r="HK173" s="53"/>
      <c r="HL173" s="53"/>
      <c r="HM173" s="53"/>
      <c r="HN173" s="53"/>
      <c r="HO173" s="53"/>
      <c r="HP173" s="53"/>
      <c r="HQ173" s="53"/>
      <c r="HR173" s="53"/>
      <c r="HS173" s="53"/>
      <c r="HT173" s="53"/>
      <c r="HU173" s="53"/>
      <c r="HV173" s="53"/>
      <c r="HW173" s="53"/>
    </row>
  </sheetData>
  <pageMargins left="0.23622047244094491" right="3.937007874015748E-2" top="0.19685039370078741" bottom="0.19685039370078741" header="0.11811023622047245" footer="0.11811023622047245"/>
  <pageSetup paperSize="9" scale="3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584B-E81B-4C89-A416-7F99FF730869}">
  <sheetPr codeName="Feuil5">
    <tabColor rgb="FFFF0000"/>
  </sheetPr>
  <dimension ref="A1:CZ208"/>
  <sheetViews>
    <sheetView zoomScaleNormal="100" workbookViewId="0">
      <selection activeCell="C2" sqref="C2"/>
    </sheetView>
  </sheetViews>
  <sheetFormatPr baseColWidth="10" defaultRowHeight="15" x14ac:dyDescent="0.25"/>
  <cols>
    <col min="1" max="1" width="46.140625" customWidth="1"/>
    <col min="2" max="2" width="17.42578125" customWidth="1"/>
    <col min="3" max="3" width="20.140625" customWidth="1"/>
    <col min="4" max="4" width="13.140625" customWidth="1"/>
    <col min="5" max="5" width="14" customWidth="1"/>
    <col min="6" max="6" width="23.140625" customWidth="1"/>
    <col min="7" max="7" width="22.85546875" customWidth="1"/>
    <col min="8" max="8" width="38.7109375" customWidth="1"/>
    <col min="9" max="9" width="19.42578125" customWidth="1"/>
    <col min="10" max="10" width="11.42578125" customWidth="1"/>
    <col min="11" max="11" width="17.42578125" customWidth="1"/>
    <col min="12" max="12" width="13.85546875" customWidth="1"/>
    <col min="13" max="13" width="16.140625" customWidth="1"/>
    <col min="14" max="14" width="17.42578125" customWidth="1"/>
    <col min="15" max="15" width="16.42578125" customWidth="1"/>
    <col min="16" max="16" width="9.5703125" customWidth="1"/>
    <col min="17" max="17" width="11.5703125" customWidth="1"/>
    <col min="18" max="18" width="22.85546875" customWidth="1"/>
    <col min="19" max="19" width="15.42578125" customWidth="1"/>
    <col min="21" max="21" width="14.140625" customWidth="1"/>
    <col min="22" max="22" width="13.5703125" customWidth="1"/>
    <col min="23" max="23" width="15.140625" customWidth="1"/>
    <col min="24" max="24" width="16.85546875" customWidth="1"/>
    <col min="25" max="25" width="18.85546875" customWidth="1"/>
    <col min="26" max="26" width="19" customWidth="1"/>
  </cols>
  <sheetData>
    <row r="1" spans="1:104" ht="93" customHeight="1" x14ac:dyDescent="0.25">
      <c r="A1" s="54" t="s">
        <v>554</v>
      </c>
      <c r="B1" s="54" t="s">
        <v>39</v>
      </c>
      <c r="C1" s="54" t="s">
        <v>822</v>
      </c>
      <c r="D1" s="54" t="s">
        <v>38</v>
      </c>
      <c r="E1" s="54" t="s">
        <v>536</v>
      </c>
      <c r="F1" s="54" t="s">
        <v>537</v>
      </c>
      <c r="G1" s="54" t="s">
        <v>806</v>
      </c>
      <c r="H1" s="54" t="s">
        <v>35</v>
      </c>
      <c r="I1" s="54" t="s">
        <v>787</v>
      </c>
      <c r="J1" s="54" t="s">
        <v>807</v>
      </c>
      <c r="K1" s="54" t="s">
        <v>711</v>
      </c>
      <c r="L1" s="54" t="s">
        <v>712</v>
      </c>
      <c r="M1" s="54" t="s">
        <v>796</v>
      </c>
      <c r="N1" s="54" t="s">
        <v>795</v>
      </c>
      <c r="O1" s="54" t="s">
        <v>713</v>
      </c>
      <c r="P1" s="54" t="s">
        <v>34</v>
      </c>
      <c r="Q1" s="54" t="s">
        <v>33</v>
      </c>
      <c r="R1" s="54" t="s">
        <v>714</v>
      </c>
      <c r="S1" s="54" t="s">
        <v>32</v>
      </c>
      <c r="T1" s="54" t="s">
        <v>31</v>
      </c>
      <c r="U1" s="54" t="s">
        <v>30</v>
      </c>
      <c r="V1" s="54" t="s">
        <v>29</v>
      </c>
      <c r="W1" s="54" t="s">
        <v>28</v>
      </c>
      <c r="X1" s="54" t="s">
        <v>27</v>
      </c>
      <c r="Y1" s="54" t="s">
        <v>26</v>
      </c>
      <c r="Z1" s="54" t="s">
        <v>715</v>
      </c>
      <c r="AA1" s="54" t="s">
        <v>791</v>
      </c>
      <c r="AB1" s="54" t="s">
        <v>25</v>
      </c>
      <c r="AC1" s="54" t="s">
        <v>24</v>
      </c>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row>
    <row r="2" spans="1:104" x14ac:dyDescent="0.25">
      <c r="A2" s="138" t="s">
        <v>7</v>
      </c>
      <c r="B2" s="139" t="s">
        <v>22</v>
      </c>
      <c r="C2" s="139" t="s">
        <v>816</v>
      </c>
      <c r="D2" s="139" t="s">
        <v>21</v>
      </c>
      <c r="E2" s="140">
        <v>6</v>
      </c>
      <c r="F2" s="141">
        <v>388387458</v>
      </c>
      <c r="G2" s="142">
        <v>225</v>
      </c>
      <c r="H2" s="141">
        <v>100938</v>
      </c>
      <c r="I2" s="142">
        <v>2902503</v>
      </c>
      <c r="J2" s="141">
        <v>45</v>
      </c>
      <c r="K2" s="142"/>
      <c r="L2" s="141"/>
      <c r="M2" s="142"/>
      <c r="N2" s="141"/>
      <c r="O2" s="141"/>
      <c r="P2" s="141"/>
      <c r="Q2" s="141"/>
      <c r="R2" s="141"/>
      <c r="S2" s="141"/>
      <c r="T2" s="141"/>
      <c r="U2" s="141"/>
      <c r="V2" s="141"/>
      <c r="W2" s="141"/>
      <c r="X2" s="141"/>
      <c r="Y2" s="141"/>
      <c r="Z2" s="141"/>
      <c r="AA2" s="141"/>
      <c r="AB2" s="141"/>
      <c r="AC2" s="143">
        <v>752</v>
      </c>
      <c r="AD2" s="109"/>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row>
    <row r="3" spans="1:104" ht="15.6" customHeight="1" x14ac:dyDescent="0.25">
      <c r="A3" s="144" t="s">
        <v>6</v>
      </c>
      <c r="B3" s="77" t="s">
        <v>22</v>
      </c>
      <c r="C3" s="77" t="s">
        <v>816</v>
      </c>
      <c r="D3" s="77" t="s">
        <v>21</v>
      </c>
      <c r="E3" s="77">
        <v>2</v>
      </c>
      <c r="F3" s="76">
        <v>33962301.130000003</v>
      </c>
      <c r="G3" s="75">
        <v>8175</v>
      </c>
      <c r="H3" s="77"/>
      <c r="I3" s="78"/>
      <c r="J3" s="78"/>
      <c r="K3" s="75">
        <v>29</v>
      </c>
      <c r="L3" s="75">
        <v>4894</v>
      </c>
      <c r="M3" s="75"/>
      <c r="N3" s="76"/>
      <c r="O3" s="76"/>
      <c r="P3" s="76"/>
      <c r="Q3" s="76"/>
      <c r="R3" s="76"/>
      <c r="S3" s="76"/>
      <c r="T3" s="76"/>
      <c r="U3" s="76"/>
      <c r="V3" s="76"/>
      <c r="W3" s="76"/>
      <c r="X3" s="76"/>
      <c r="Y3" s="76"/>
      <c r="Z3" s="76"/>
      <c r="AA3" s="76"/>
      <c r="AB3" s="76"/>
      <c r="AC3" s="145">
        <v>2</v>
      </c>
      <c r="AD3" s="109"/>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row>
    <row r="4" spans="1:104" ht="17.45" customHeight="1" x14ac:dyDescent="0.25">
      <c r="A4" s="146" t="s">
        <v>23</v>
      </c>
      <c r="B4" s="73" t="s">
        <v>22</v>
      </c>
      <c r="C4" s="73" t="s">
        <v>816</v>
      </c>
      <c r="D4" s="73" t="s">
        <v>21</v>
      </c>
      <c r="E4" s="73">
        <v>1</v>
      </c>
      <c r="F4" s="80">
        <v>12074700</v>
      </c>
      <c r="G4" s="74"/>
      <c r="H4" s="73"/>
      <c r="I4" s="74"/>
      <c r="J4" s="74"/>
      <c r="K4" s="74"/>
      <c r="L4" s="74"/>
      <c r="M4" s="74"/>
      <c r="N4" s="73"/>
      <c r="O4" s="73"/>
      <c r="P4" s="73"/>
      <c r="Q4" s="73"/>
      <c r="R4" s="73"/>
      <c r="S4" s="73"/>
      <c r="T4" s="73"/>
      <c r="U4" s="73"/>
      <c r="V4" s="73"/>
      <c r="W4" s="73"/>
      <c r="X4" s="73"/>
      <c r="Y4" s="73"/>
      <c r="Z4" s="73"/>
      <c r="AA4" s="73"/>
      <c r="AB4" s="73"/>
      <c r="AC4" s="147"/>
      <c r="AD4" s="109"/>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row>
    <row r="5" spans="1:104" ht="12" customHeight="1" x14ac:dyDescent="0.25">
      <c r="A5" s="144" t="s">
        <v>5</v>
      </c>
      <c r="B5" s="77" t="s">
        <v>22</v>
      </c>
      <c r="C5" s="77" t="s">
        <v>816</v>
      </c>
      <c r="D5" s="77" t="s">
        <v>21</v>
      </c>
      <c r="E5" s="77">
        <v>2</v>
      </c>
      <c r="F5" s="76">
        <v>44557188</v>
      </c>
      <c r="G5" s="75">
        <v>5926</v>
      </c>
      <c r="H5" s="82"/>
      <c r="I5" s="75"/>
      <c r="J5" s="75"/>
      <c r="K5" s="75"/>
      <c r="L5" s="75"/>
      <c r="M5" s="75">
        <v>217834</v>
      </c>
      <c r="N5" s="76"/>
      <c r="O5" s="76"/>
      <c r="P5" s="76"/>
      <c r="Q5" s="76"/>
      <c r="R5" s="76"/>
      <c r="S5" s="76"/>
      <c r="T5" s="76"/>
      <c r="U5" s="76"/>
      <c r="V5" s="76"/>
      <c r="W5" s="76"/>
      <c r="X5" s="76"/>
      <c r="Y5" s="76"/>
      <c r="Z5" s="76"/>
      <c r="AA5" s="76"/>
      <c r="AB5" s="76"/>
      <c r="AC5" s="145">
        <v>257</v>
      </c>
      <c r="AD5" s="109"/>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row>
    <row r="6" spans="1:104" ht="15.6" customHeight="1" x14ac:dyDescent="0.25">
      <c r="A6" s="146" t="s">
        <v>4</v>
      </c>
      <c r="B6" s="73" t="s">
        <v>22</v>
      </c>
      <c r="C6" s="73" t="s">
        <v>816</v>
      </c>
      <c r="D6" s="73" t="s">
        <v>21</v>
      </c>
      <c r="E6" s="73">
        <v>3</v>
      </c>
      <c r="F6" s="80">
        <v>41267181.899999999</v>
      </c>
      <c r="G6" s="74"/>
      <c r="H6" s="73"/>
      <c r="I6" s="74"/>
      <c r="J6" s="74"/>
      <c r="K6" s="74"/>
      <c r="L6" s="74"/>
      <c r="M6" s="74"/>
      <c r="N6" s="73"/>
      <c r="O6" s="81">
        <v>101819</v>
      </c>
      <c r="P6" s="80">
        <v>103</v>
      </c>
      <c r="Q6" s="80">
        <v>63</v>
      </c>
      <c r="R6" s="80"/>
      <c r="S6" s="80"/>
      <c r="T6" s="80"/>
      <c r="U6" s="80"/>
      <c r="V6" s="80"/>
      <c r="W6" s="80"/>
      <c r="X6" s="80"/>
      <c r="Y6" s="80"/>
      <c r="Z6" s="80"/>
      <c r="AA6" s="80"/>
      <c r="AB6" s="80"/>
      <c r="AC6" s="147">
        <v>21</v>
      </c>
      <c r="AD6" s="109"/>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row>
    <row r="7" spans="1:104" x14ac:dyDescent="0.25">
      <c r="A7" s="144" t="s">
        <v>3</v>
      </c>
      <c r="B7" s="77" t="s">
        <v>22</v>
      </c>
      <c r="C7" s="77" t="s">
        <v>816</v>
      </c>
      <c r="D7" s="77" t="s">
        <v>21</v>
      </c>
      <c r="E7" s="77">
        <v>3</v>
      </c>
      <c r="F7" s="76">
        <v>16201850</v>
      </c>
      <c r="G7" s="75">
        <v>10</v>
      </c>
      <c r="H7" s="76">
        <v>14005.63</v>
      </c>
      <c r="I7" s="75">
        <v>257115</v>
      </c>
      <c r="J7" s="75"/>
      <c r="K7" s="75"/>
      <c r="L7" s="75"/>
      <c r="M7" s="75"/>
      <c r="N7" s="76"/>
      <c r="O7" s="75"/>
      <c r="P7" s="76"/>
      <c r="Q7" s="76"/>
      <c r="R7" s="75">
        <v>320</v>
      </c>
      <c r="S7" s="76"/>
      <c r="T7" s="76"/>
      <c r="U7" s="76"/>
      <c r="V7" s="76"/>
      <c r="W7" s="76"/>
      <c r="X7" s="76"/>
      <c r="Y7" s="76"/>
      <c r="Z7" s="76"/>
      <c r="AA7" s="76"/>
      <c r="AB7" s="76"/>
      <c r="AC7" s="145">
        <v>609</v>
      </c>
      <c r="AD7" s="109"/>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row>
    <row r="8" spans="1:104" x14ac:dyDescent="0.25">
      <c r="A8" s="146" t="s">
        <v>7</v>
      </c>
      <c r="B8" s="73" t="s">
        <v>20</v>
      </c>
      <c r="C8" s="73" t="s">
        <v>817</v>
      </c>
      <c r="D8" s="73" t="s">
        <v>19</v>
      </c>
      <c r="E8" s="73">
        <v>5</v>
      </c>
      <c r="F8" s="80">
        <v>288674108</v>
      </c>
      <c r="G8" s="81">
        <v>227</v>
      </c>
      <c r="H8" s="80">
        <v>133256</v>
      </c>
      <c r="I8" s="81">
        <v>3276748</v>
      </c>
      <c r="J8" s="80">
        <v>44</v>
      </c>
      <c r="K8" s="81"/>
      <c r="L8" s="81"/>
      <c r="M8" s="81"/>
      <c r="N8" s="80"/>
      <c r="O8" s="81"/>
      <c r="P8" s="80"/>
      <c r="Q8" s="80"/>
      <c r="R8" s="81"/>
      <c r="S8" s="80"/>
      <c r="T8" s="80"/>
      <c r="U8" s="80"/>
      <c r="V8" s="80"/>
      <c r="W8" s="80"/>
      <c r="X8" s="80"/>
      <c r="Y8" s="80"/>
      <c r="Z8" s="80"/>
      <c r="AA8" s="80"/>
      <c r="AB8" s="80"/>
      <c r="AC8" s="147">
        <v>877</v>
      </c>
      <c r="AD8" s="109"/>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row>
    <row r="9" spans="1:104" x14ac:dyDescent="0.25">
      <c r="A9" s="144" t="s">
        <v>6</v>
      </c>
      <c r="B9" s="77" t="s">
        <v>20</v>
      </c>
      <c r="C9" s="77" t="s">
        <v>817</v>
      </c>
      <c r="D9" s="77" t="s">
        <v>19</v>
      </c>
      <c r="E9" s="77">
        <v>4</v>
      </c>
      <c r="F9" s="76">
        <v>9603857</v>
      </c>
      <c r="G9" s="75">
        <f>632+110</f>
        <v>742</v>
      </c>
      <c r="H9" s="76"/>
      <c r="I9" s="75"/>
      <c r="J9" s="75"/>
      <c r="K9" s="75">
        <v>729</v>
      </c>
      <c r="L9" s="75">
        <v>276</v>
      </c>
      <c r="M9" s="75"/>
      <c r="N9" s="76"/>
      <c r="O9" s="75"/>
      <c r="P9" s="76"/>
      <c r="Q9" s="76"/>
      <c r="R9" s="75"/>
      <c r="S9" s="76"/>
      <c r="T9" s="76"/>
      <c r="U9" s="76"/>
      <c r="V9" s="76"/>
      <c r="W9" s="76"/>
      <c r="X9" s="76"/>
      <c r="Y9" s="76"/>
      <c r="Z9" s="76"/>
      <c r="AA9" s="76"/>
      <c r="AB9" s="76"/>
      <c r="AC9" s="145">
        <v>15</v>
      </c>
      <c r="AD9" s="109"/>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row>
    <row r="10" spans="1:104" ht="15" customHeight="1" x14ac:dyDescent="0.25">
      <c r="A10" s="146" t="s">
        <v>5</v>
      </c>
      <c r="B10" s="73" t="s">
        <v>20</v>
      </c>
      <c r="C10" s="73" t="s">
        <v>817</v>
      </c>
      <c r="D10" s="73" t="s">
        <v>19</v>
      </c>
      <c r="E10" s="73">
        <v>7</v>
      </c>
      <c r="F10" s="80">
        <v>20518276</v>
      </c>
      <c r="G10" s="81">
        <v>32524</v>
      </c>
      <c r="H10" s="80"/>
      <c r="I10" s="81"/>
      <c r="J10" s="81"/>
      <c r="K10" s="81"/>
      <c r="L10" s="81"/>
      <c r="M10" s="81">
        <v>45290</v>
      </c>
      <c r="N10" s="81">
        <v>1916</v>
      </c>
      <c r="O10" s="81"/>
      <c r="P10" s="80"/>
      <c r="Q10" s="80"/>
      <c r="R10" s="81"/>
      <c r="S10" s="80"/>
      <c r="T10" s="80"/>
      <c r="U10" s="80"/>
      <c r="V10" s="80"/>
      <c r="W10" s="80"/>
      <c r="X10" s="80"/>
      <c r="Y10" s="80"/>
      <c r="Z10" s="80"/>
      <c r="AA10" s="80"/>
      <c r="AB10" s="80"/>
      <c r="AC10" s="147">
        <v>30</v>
      </c>
      <c r="AD10" s="109"/>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row>
    <row r="11" spans="1:104" x14ac:dyDescent="0.25">
      <c r="A11" s="144" t="s">
        <v>4</v>
      </c>
      <c r="B11" s="77" t="s">
        <v>20</v>
      </c>
      <c r="C11" s="77" t="s">
        <v>817</v>
      </c>
      <c r="D11" s="77" t="s">
        <v>19</v>
      </c>
      <c r="E11" s="77">
        <v>7</v>
      </c>
      <c r="F11" s="76">
        <v>201805089</v>
      </c>
      <c r="G11" s="78"/>
      <c r="H11" s="77"/>
      <c r="I11" s="78"/>
      <c r="J11" s="78"/>
      <c r="K11" s="78"/>
      <c r="L11" s="78"/>
      <c r="M11" s="78"/>
      <c r="N11" s="77"/>
      <c r="O11" s="75">
        <v>204819</v>
      </c>
      <c r="P11" s="76">
        <v>99</v>
      </c>
      <c r="Q11" s="76">
        <v>54</v>
      </c>
      <c r="R11" s="75"/>
      <c r="S11" s="76"/>
      <c r="T11" s="76"/>
      <c r="U11" s="76"/>
      <c r="V11" s="76"/>
      <c r="W11" s="76"/>
      <c r="X11" s="76"/>
      <c r="Y11" s="76"/>
      <c r="Z11" s="76"/>
      <c r="AA11" s="76"/>
      <c r="AB11" s="76"/>
      <c r="AC11" s="145">
        <v>170</v>
      </c>
      <c r="AD11" s="109"/>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row>
    <row r="12" spans="1:104" x14ac:dyDescent="0.25">
      <c r="A12" s="146" t="s">
        <v>3</v>
      </c>
      <c r="B12" s="73" t="s">
        <v>20</v>
      </c>
      <c r="C12" s="73" t="s">
        <v>817</v>
      </c>
      <c r="D12" s="73" t="s">
        <v>19</v>
      </c>
      <c r="E12" s="73">
        <v>3</v>
      </c>
      <c r="F12" s="80">
        <v>19331671</v>
      </c>
      <c r="G12" s="81">
        <v>4</v>
      </c>
      <c r="H12" s="80">
        <v>11944.23</v>
      </c>
      <c r="I12" s="81">
        <v>100224</v>
      </c>
      <c r="J12" s="81"/>
      <c r="K12" s="81"/>
      <c r="L12" s="81"/>
      <c r="M12" s="81"/>
      <c r="N12" s="80"/>
      <c r="O12" s="81"/>
      <c r="P12" s="80"/>
      <c r="Q12" s="80"/>
      <c r="R12" s="81">
        <v>425</v>
      </c>
      <c r="S12" s="80"/>
      <c r="T12" s="80"/>
      <c r="U12" s="80"/>
      <c r="V12" s="80"/>
      <c r="W12" s="80"/>
      <c r="X12" s="80"/>
      <c r="Y12" s="80"/>
      <c r="Z12" s="80"/>
      <c r="AA12" s="80"/>
      <c r="AB12" s="80"/>
      <c r="AC12" s="147">
        <v>252</v>
      </c>
      <c r="AD12" s="109"/>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row>
    <row r="13" spans="1:104" x14ac:dyDescent="0.25">
      <c r="A13" s="144" t="s">
        <v>12</v>
      </c>
      <c r="B13" s="77" t="s">
        <v>20</v>
      </c>
      <c r="C13" s="77" t="s">
        <v>817</v>
      </c>
      <c r="D13" s="77" t="s">
        <v>19</v>
      </c>
      <c r="E13" s="77">
        <v>2</v>
      </c>
      <c r="F13" s="76">
        <v>2092868.48</v>
      </c>
      <c r="G13" s="78"/>
      <c r="H13" s="77"/>
      <c r="I13" s="78"/>
      <c r="J13" s="78"/>
      <c r="K13" s="78"/>
      <c r="L13" s="78"/>
      <c r="M13" s="78"/>
      <c r="N13" s="77"/>
      <c r="O13" s="78"/>
      <c r="P13" s="77"/>
      <c r="Q13" s="77"/>
      <c r="R13" s="78"/>
      <c r="S13" s="75">
        <v>181</v>
      </c>
      <c r="T13" s="76"/>
      <c r="U13" s="76"/>
      <c r="V13" s="76"/>
      <c r="W13" s="76"/>
      <c r="X13" s="76"/>
      <c r="Y13" s="76"/>
      <c r="Z13" s="76"/>
      <c r="AA13" s="76"/>
      <c r="AB13" s="76"/>
      <c r="AC13" s="145">
        <v>75</v>
      </c>
      <c r="AD13" s="109"/>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row>
    <row r="14" spans="1:104" x14ac:dyDescent="0.25">
      <c r="A14" s="146" t="s">
        <v>7</v>
      </c>
      <c r="B14" s="73" t="s">
        <v>16</v>
      </c>
      <c r="C14" s="73" t="s">
        <v>818</v>
      </c>
      <c r="D14" s="73" t="s">
        <v>15</v>
      </c>
      <c r="E14" s="73">
        <v>3</v>
      </c>
      <c r="F14" s="80">
        <v>147341211.19999999</v>
      </c>
      <c r="G14" s="81">
        <v>214</v>
      </c>
      <c r="H14" s="80">
        <v>45055</v>
      </c>
      <c r="I14" s="81">
        <v>1412930</v>
      </c>
      <c r="J14" s="80">
        <v>44</v>
      </c>
      <c r="K14" s="81"/>
      <c r="L14" s="81"/>
      <c r="M14" s="81"/>
      <c r="N14" s="80"/>
      <c r="O14" s="81"/>
      <c r="P14" s="80"/>
      <c r="Q14" s="80"/>
      <c r="R14" s="81"/>
      <c r="S14" s="80"/>
      <c r="T14" s="80"/>
      <c r="U14" s="80"/>
      <c r="V14" s="80"/>
      <c r="W14" s="80"/>
      <c r="X14" s="80"/>
      <c r="Y14" s="80"/>
      <c r="Z14" s="80"/>
      <c r="AA14" s="80"/>
      <c r="AB14" s="80"/>
      <c r="AC14" s="147">
        <v>241</v>
      </c>
      <c r="AD14" s="109"/>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row>
    <row r="15" spans="1:104" x14ac:dyDescent="0.25">
      <c r="A15" s="144" t="s">
        <v>6</v>
      </c>
      <c r="B15" s="77" t="s">
        <v>16</v>
      </c>
      <c r="C15" s="77" t="s">
        <v>818</v>
      </c>
      <c r="D15" s="77" t="s">
        <v>15</v>
      </c>
      <c r="E15" s="77">
        <v>5</v>
      </c>
      <c r="F15" s="76">
        <v>91136573.780000001</v>
      </c>
      <c r="G15" s="75">
        <f>4600+14504</f>
        <v>19104</v>
      </c>
      <c r="H15" s="77"/>
      <c r="I15" s="78"/>
      <c r="J15" s="78"/>
      <c r="K15" s="75">
        <v>955</v>
      </c>
      <c r="L15" s="75">
        <v>1172</v>
      </c>
      <c r="M15" s="75"/>
      <c r="N15" s="76"/>
      <c r="O15" s="75"/>
      <c r="P15" s="76"/>
      <c r="Q15" s="76"/>
      <c r="R15" s="75"/>
      <c r="S15" s="76"/>
      <c r="T15" s="76"/>
      <c r="U15" s="76"/>
      <c r="V15" s="76"/>
      <c r="W15" s="76"/>
      <c r="X15" s="76"/>
      <c r="Y15" s="76"/>
      <c r="Z15" s="76"/>
      <c r="AA15" s="76"/>
      <c r="AB15" s="76"/>
      <c r="AC15" s="145">
        <v>55</v>
      </c>
      <c r="AD15" s="109"/>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row>
    <row r="16" spans="1:104" ht="16.5" customHeight="1" x14ac:dyDescent="0.25">
      <c r="A16" s="146" t="s">
        <v>5</v>
      </c>
      <c r="B16" s="73" t="s">
        <v>16</v>
      </c>
      <c r="C16" s="73" t="s">
        <v>818</v>
      </c>
      <c r="D16" s="73" t="s">
        <v>15</v>
      </c>
      <c r="E16" s="73">
        <v>3</v>
      </c>
      <c r="F16" s="80">
        <v>136868377.08000001</v>
      </c>
      <c r="G16" s="81">
        <v>21124</v>
      </c>
      <c r="H16" s="80"/>
      <c r="I16" s="81"/>
      <c r="J16" s="81"/>
      <c r="K16" s="81"/>
      <c r="L16" s="81"/>
      <c r="M16" s="81">
        <v>54861</v>
      </c>
      <c r="N16" s="73"/>
      <c r="O16" s="74"/>
      <c r="P16" s="73"/>
      <c r="Q16" s="73"/>
      <c r="R16" s="74"/>
      <c r="S16" s="73"/>
      <c r="T16" s="73"/>
      <c r="U16" s="73"/>
      <c r="V16" s="73"/>
      <c r="W16" s="73"/>
      <c r="X16" s="73"/>
      <c r="Y16" s="73"/>
      <c r="Z16" s="73"/>
      <c r="AA16" s="73"/>
      <c r="AB16" s="73"/>
      <c r="AC16" s="147">
        <v>94</v>
      </c>
      <c r="AD16" s="109"/>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row>
    <row r="17" spans="1:104" x14ac:dyDescent="0.25">
      <c r="A17" s="144" t="s">
        <v>14</v>
      </c>
      <c r="B17" s="77" t="s">
        <v>16</v>
      </c>
      <c r="C17" s="77" t="s">
        <v>818</v>
      </c>
      <c r="D17" s="77" t="s">
        <v>15</v>
      </c>
      <c r="E17" s="77">
        <v>1</v>
      </c>
      <c r="F17" s="76">
        <v>66129043.329999998</v>
      </c>
      <c r="G17" s="75">
        <v>2894</v>
      </c>
      <c r="H17" s="77"/>
      <c r="I17" s="78"/>
      <c r="J17" s="78"/>
      <c r="K17" s="78"/>
      <c r="L17" s="78"/>
      <c r="M17" s="78"/>
      <c r="N17" s="77"/>
      <c r="O17" s="78"/>
      <c r="P17" s="77"/>
      <c r="Q17" s="77"/>
      <c r="R17" s="78"/>
      <c r="S17" s="77"/>
      <c r="T17" s="76">
        <v>45</v>
      </c>
      <c r="U17" s="75">
        <v>1421</v>
      </c>
      <c r="V17" s="76">
        <v>12</v>
      </c>
      <c r="W17" s="76"/>
      <c r="X17" s="76"/>
      <c r="Y17" s="76"/>
      <c r="Z17" s="76"/>
      <c r="AA17" s="76"/>
      <c r="AB17" s="76"/>
      <c r="AC17" s="145">
        <v>3226</v>
      </c>
      <c r="AD17" s="109"/>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row>
    <row r="18" spans="1:104" x14ac:dyDescent="0.25">
      <c r="A18" s="146" t="s">
        <v>13</v>
      </c>
      <c r="B18" s="73" t="s">
        <v>16</v>
      </c>
      <c r="C18" s="73" t="s">
        <v>818</v>
      </c>
      <c r="D18" s="73" t="s">
        <v>15</v>
      </c>
      <c r="E18" s="73">
        <v>3</v>
      </c>
      <c r="F18" s="80">
        <v>1772498.79</v>
      </c>
      <c r="G18" s="83"/>
      <c r="H18" s="73"/>
      <c r="I18" s="83"/>
      <c r="J18" s="83"/>
      <c r="K18" s="83"/>
      <c r="L18" s="83"/>
      <c r="M18" s="83"/>
      <c r="N18" s="84"/>
      <c r="O18" s="83"/>
      <c r="P18" s="84"/>
      <c r="Q18" s="84"/>
      <c r="R18" s="83"/>
      <c r="S18" s="84"/>
      <c r="T18" s="84"/>
      <c r="U18" s="84"/>
      <c r="V18" s="84"/>
      <c r="W18" s="85">
        <v>588</v>
      </c>
      <c r="X18" s="85">
        <v>11286</v>
      </c>
      <c r="Y18" s="85">
        <v>364</v>
      </c>
      <c r="Z18" s="85"/>
      <c r="AA18" s="85"/>
      <c r="AB18" s="85"/>
      <c r="AC18" s="148">
        <v>588</v>
      </c>
      <c r="AD18" s="109"/>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row>
    <row r="19" spans="1:104" x14ac:dyDescent="0.25">
      <c r="A19" s="144" t="s">
        <v>4</v>
      </c>
      <c r="B19" s="77" t="s">
        <v>16</v>
      </c>
      <c r="C19" s="77" t="s">
        <v>818</v>
      </c>
      <c r="D19" s="77" t="s">
        <v>15</v>
      </c>
      <c r="E19" s="77">
        <v>6</v>
      </c>
      <c r="F19" s="76">
        <v>120646492.43466298</v>
      </c>
      <c r="G19" s="78"/>
      <c r="H19" s="77"/>
      <c r="I19" s="78"/>
      <c r="J19" s="78"/>
      <c r="K19" s="78"/>
      <c r="L19" s="78"/>
      <c r="M19" s="78"/>
      <c r="N19" s="77"/>
      <c r="O19" s="75">
        <v>160939</v>
      </c>
      <c r="P19" s="76">
        <v>95</v>
      </c>
      <c r="Q19" s="76">
        <v>54</v>
      </c>
      <c r="R19" s="78"/>
      <c r="S19" s="77"/>
      <c r="T19" s="77"/>
      <c r="U19" s="77"/>
      <c r="V19" s="77"/>
      <c r="W19" s="77"/>
      <c r="X19" s="77"/>
      <c r="Y19" s="77"/>
      <c r="Z19" s="77"/>
      <c r="AA19" s="77"/>
      <c r="AB19" s="77"/>
      <c r="AC19" s="145">
        <v>161</v>
      </c>
      <c r="AD19" s="109"/>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row>
    <row r="20" spans="1:104" x14ac:dyDescent="0.25">
      <c r="A20" s="146" t="s">
        <v>3</v>
      </c>
      <c r="B20" s="73" t="s">
        <v>16</v>
      </c>
      <c r="C20" s="73" t="s">
        <v>818</v>
      </c>
      <c r="D20" s="73" t="s">
        <v>15</v>
      </c>
      <c r="E20" s="73">
        <v>3</v>
      </c>
      <c r="F20" s="80">
        <v>17443512</v>
      </c>
      <c r="G20" s="81">
        <v>4</v>
      </c>
      <c r="H20" s="80">
        <v>23872.5</v>
      </c>
      <c r="I20" s="81">
        <v>156031</v>
      </c>
      <c r="J20" s="81"/>
      <c r="K20" s="81"/>
      <c r="L20" s="81"/>
      <c r="M20" s="81"/>
      <c r="N20" s="80"/>
      <c r="O20" s="81"/>
      <c r="P20" s="80"/>
      <c r="Q20" s="80"/>
      <c r="R20" s="81">
        <v>221</v>
      </c>
      <c r="S20" s="80"/>
      <c r="T20" s="80"/>
      <c r="U20" s="80"/>
      <c r="V20" s="80"/>
      <c r="W20" s="80"/>
      <c r="X20" s="80"/>
      <c r="Y20" s="80"/>
      <c r="Z20" s="80"/>
      <c r="AA20" s="80"/>
      <c r="AB20" s="80"/>
      <c r="AC20" s="147">
        <v>135</v>
      </c>
      <c r="AD20" s="109"/>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row>
    <row r="21" spans="1:104" x14ac:dyDescent="0.25">
      <c r="A21" s="144" t="s">
        <v>17</v>
      </c>
      <c r="B21" s="77" t="s">
        <v>16</v>
      </c>
      <c r="C21" s="77" t="s">
        <v>818</v>
      </c>
      <c r="D21" s="77" t="s">
        <v>15</v>
      </c>
      <c r="E21" s="77">
        <v>2</v>
      </c>
      <c r="F21" s="76">
        <v>1900327.2999999998</v>
      </c>
      <c r="G21" s="86"/>
      <c r="H21" s="77"/>
      <c r="I21" s="86"/>
      <c r="J21" s="86"/>
      <c r="K21" s="86"/>
      <c r="L21" s="86"/>
      <c r="M21" s="86"/>
      <c r="N21" s="87"/>
      <c r="O21" s="86"/>
      <c r="P21" s="87"/>
      <c r="Q21" s="87"/>
      <c r="R21" s="86"/>
      <c r="S21" s="87"/>
      <c r="T21" s="87"/>
      <c r="U21" s="87"/>
      <c r="V21" s="87"/>
      <c r="W21" s="87"/>
      <c r="X21" s="87"/>
      <c r="Y21" s="87"/>
      <c r="Z21" s="87"/>
      <c r="AA21" s="87"/>
      <c r="AB21" s="86">
        <v>12650</v>
      </c>
      <c r="AC21" s="145">
        <v>1</v>
      </c>
      <c r="AD21" s="109"/>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row>
    <row r="22" spans="1:104" x14ac:dyDescent="0.25">
      <c r="A22" s="146" t="s">
        <v>12</v>
      </c>
      <c r="B22" s="73" t="s">
        <v>16</v>
      </c>
      <c r="C22" s="73" t="s">
        <v>818</v>
      </c>
      <c r="D22" s="73" t="s">
        <v>15</v>
      </c>
      <c r="E22" s="73">
        <v>1</v>
      </c>
      <c r="F22" s="80">
        <v>7400000.2000000002</v>
      </c>
      <c r="G22" s="74"/>
      <c r="H22" s="73"/>
      <c r="I22" s="74"/>
      <c r="J22" s="74"/>
      <c r="K22" s="74"/>
      <c r="L22" s="74"/>
      <c r="M22" s="74"/>
      <c r="N22" s="73"/>
      <c r="O22" s="74"/>
      <c r="P22" s="73"/>
      <c r="Q22" s="73"/>
      <c r="R22" s="74"/>
      <c r="S22" s="81">
        <v>74</v>
      </c>
      <c r="T22" s="80"/>
      <c r="U22" s="80"/>
      <c r="V22" s="80"/>
      <c r="W22" s="80"/>
      <c r="X22" s="80"/>
      <c r="Y22" s="80"/>
      <c r="Z22" s="80"/>
      <c r="AA22" s="80"/>
      <c r="AB22" s="80"/>
      <c r="AC22" s="147">
        <v>39</v>
      </c>
      <c r="AD22" s="109"/>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row>
    <row r="23" spans="1:104" x14ac:dyDescent="0.25">
      <c r="A23" s="144" t="s">
        <v>7</v>
      </c>
      <c r="B23" s="77" t="s">
        <v>11</v>
      </c>
      <c r="C23" s="77" t="s">
        <v>819</v>
      </c>
      <c r="D23" s="77" t="s">
        <v>10</v>
      </c>
      <c r="E23" s="77">
        <v>4</v>
      </c>
      <c r="F23" s="76">
        <v>128165200</v>
      </c>
      <c r="G23" s="75">
        <v>62</v>
      </c>
      <c r="H23" s="76">
        <v>38240</v>
      </c>
      <c r="I23" s="75">
        <v>547491</v>
      </c>
      <c r="J23" s="76">
        <v>38</v>
      </c>
      <c r="K23" s="75"/>
      <c r="L23" s="75"/>
      <c r="M23" s="75"/>
      <c r="N23" s="76"/>
      <c r="O23" s="75"/>
      <c r="P23" s="76"/>
      <c r="Q23" s="76"/>
      <c r="R23" s="75"/>
      <c r="S23" s="76"/>
      <c r="T23" s="76"/>
      <c r="U23" s="76"/>
      <c r="V23" s="76"/>
      <c r="W23" s="76"/>
      <c r="X23" s="76"/>
      <c r="Y23" s="76"/>
      <c r="Z23" s="76"/>
      <c r="AA23" s="76"/>
      <c r="AB23" s="76"/>
      <c r="AC23" s="145">
        <v>735</v>
      </c>
      <c r="AD23" s="109"/>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row>
    <row r="24" spans="1:104" x14ac:dyDescent="0.25">
      <c r="A24" s="146" t="s">
        <v>6</v>
      </c>
      <c r="B24" s="73" t="s">
        <v>11</v>
      </c>
      <c r="C24" s="73" t="s">
        <v>819</v>
      </c>
      <c r="D24" s="73" t="s">
        <v>10</v>
      </c>
      <c r="E24" s="73">
        <v>2</v>
      </c>
      <c r="F24" s="80">
        <v>170000000</v>
      </c>
      <c r="G24" s="81">
        <f>465+17023</f>
        <v>17488</v>
      </c>
      <c r="H24" s="73"/>
      <c r="I24" s="74"/>
      <c r="J24" s="74"/>
      <c r="K24" s="81">
        <v>129</v>
      </c>
      <c r="L24" s="81">
        <v>1607</v>
      </c>
      <c r="M24" s="81"/>
      <c r="N24" s="80"/>
      <c r="O24" s="81"/>
      <c r="P24" s="80"/>
      <c r="Q24" s="80"/>
      <c r="R24" s="81"/>
      <c r="S24" s="80"/>
      <c r="T24" s="80"/>
      <c r="U24" s="80"/>
      <c r="V24" s="80"/>
      <c r="W24" s="80"/>
      <c r="X24" s="80"/>
      <c r="Y24" s="80"/>
      <c r="Z24" s="80"/>
      <c r="AA24" s="80"/>
      <c r="AB24" s="80"/>
      <c r="AC24" s="147">
        <v>5</v>
      </c>
      <c r="AD24" s="109"/>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row>
    <row r="25" spans="1:104" ht="15.95" customHeight="1" x14ac:dyDescent="0.25">
      <c r="A25" s="144" t="s">
        <v>524</v>
      </c>
      <c r="B25" s="77" t="s">
        <v>11</v>
      </c>
      <c r="C25" s="77" t="s">
        <v>819</v>
      </c>
      <c r="D25" s="77" t="s">
        <v>10</v>
      </c>
      <c r="E25" s="77">
        <v>2</v>
      </c>
      <c r="F25" s="76">
        <v>24487500</v>
      </c>
      <c r="G25" s="75">
        <v>1012</v>
      </c>
      <c r="H25" s="76"/>
      <c r="I25" s="75"/>
      <c r="J25" s="75"/>
      <c r="K25" s="75"/>
      <c r="L25" s="75"/>
      <c r="M25" s="75">
        <v>23244</v>
      </c>
      <c r="N25" s="77"/>
      <c r="O25" s="78"/>
      <c r="P25" s="77"/>
      <c r="Q25" s="77"/>
      <c r="R25" s="78"/>
      <c r="S25" s="77"/>
      <c r="T25" s="77"/>
      <c r="U25" s="77"/>
      <c r="V25" s="77"/>
      <c r="W25" s="77"/>
      <c r="X25" s="77"/>
      <c r="Y25" s="77"/>
      <c r="Z25" s="77"/>
      <c r="AA25" s="77"/>
      <c r="AB25" s="77"/>
      <c r="AC25" s="145">
        <v>63</v>
      </c>
      <c r="AD25" s="109"/>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row>
    <row r="26" spans="1:104" x14ac:dyDescent="0.25">
      <c r="A26" s="146" t="s">
        <v>14</v>
      </c>
      <c r="B26" s="73" t="s">
        <v>11</v>
      </c>
      <c r="C26" s="73" t="s">
        <v>819</v>
      </c>
      <c r="D26" s="73" t="s">
        <v>10</v>
      </c>
      <c r="E26" s="73">
        <v>1</v>
      </c>
      <c r="F26" s="80">
        <v>50000000</v>
      </c>
      <c r="G26" s="81">
        <v>578</v>
      </c>
      <c r="H26" s="73"/>
      <c r="I26" s="74"/>
      <c r="J26" s="74"/>
      <c r="K26" s="74"/>
      <c r="L26" s="74"/>
      <c r="M26" s="74"/>
      <c r="N26" s="73"/>
      <c r="O26" s="74"/>
      <c r="P26" s="73"/>
      <c r="Q26" s="73"/>
      <c r="R26" s="74"/>
      <c r="S26" s="73"/>
      <c r="T26" s="80">
        <v>9</v>
      </c>
      <c r="U26" s="73"/>
      <c r="V26" s="80">
        <v>2</v>
      </c>
      <c r="W26" s="80"/>
      <c r="X26" s="80"/>
      <c r="Y26" s="80"/>
      <c r="Z26" s="80"/>
      <c r="AA26" s="80"/>
      <c r="AB26" s="80"/>
      <c r="AC26" s="147"/>
      <c r="AD26" s="109"/>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row>
    <row r="27" spans="1:104" x14ac:dyDescent="0.25">
      <c r="A27" s="144" t="s">
        <v>13</v>
      </c>
      <c r="B27" s="77" t="s">
        <v>11</v>
      </c>
      <c r="C27" s="77" t="s">
        <v>819</v>
      </c>
      <c r="D27" s="77" t="s">
        <v>10</v>
      </c>
      <c r="E27" s="77">
        <v>1</v>
      </c>
      <c r="F27" s="76">
        <v>6500000</v>
      </c>
      <c r="G27" s="88">
        <v>163</v>
      </c>
      <c r="H27" s="77"/>
      <c r="I27" s="78"/>
      <c r="J27" s="78"/>
      <c r="K27" s="78"/>
      <c r="L27" s="78"/>
      <c r="M27" s="78"/>
      <c r="N27" s="77"/>
      <c r="O27" s="78"/>
      <c r="P27" s="77"/>
      <c r="Q27" s="77"/>
      <c r="R27" s="78"/>
      <c r="S27" s="77"/>
      <c r="T27" s="77"/>
      <c r="U27" s="77"/>
      <c r="V27" s="77"/>
      <c r="W27" s="77"/>
      <c r="X27" s="77"/>
      <c r="Y27" s="109"/>
      <c r="Z27" s="77"/>
      <c r="AA27" s="76">
        <v>33026</v>
      </c>
      <c r="AB27" s="78"/>
      <c r="AC27" s="145">
        <v>8</v>
      </c>
      <c r="AD27" s="109"/>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row>
    <row r="28" spans="1:104" x14ac:dyDescent="0.25">
      <c r="A28" s="146" t="s">
        <v>4</v>
      </c>
      <c r="B28" s="73" t="s">
        <v>11</v>
      </c>
      <c r="C28" s="73" t="s">
        <v>819</v>
      </c>
      <c r="D28" s="73" t="s">
        <v>10</v>
      </c>
      <c r="E28" s="73">
        <v>3</v>
      </c>
      <c r="F28" s="80">
        <v>131430536.45116918</v>
      </c>
      <c r="G28" s="74"/>
      <c r="H28" s="73"/>
      <c r="I28" s="74"/>
      <c r="J28" s="74"/>
      <c r="K28" s="74"/>
      <c r="L28" s="74"/>
      <c r="M28" s="74"/>
      <c r="N28" s="73"/>
      <c r="O28" s="81">
        <v>114520</v>
      </c>
      <c r="P28" s="80">
        <v>61</v>
      </c>
      <c r="Q28" s="80">
        <v>48</v>
      </c>
      <c r="R28" s="81"/>
      <c r="S28" s="80"/>
      <c r="T28" s="80"/>
      <c r="U28" s="80"/>
      <c r="V28" s="80"/>
      <c r="W28" s="80"/>
      <c r="X28" s="80"/>
      <c r="Y28" s="80"/>
      <c r="Z28" s="80"/>
      <c r="AA28" s="80"/>
      <c r="AB28" s="80"/>
      <c r="AC28" s="147">
        <v>159</v>
      </c>
      <c r="AD28" s="109"/>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row>
    <row r="29" spans="1:104" x14ac:dyDescent="0.25">
      <c r="A29" s="144" t="s">
        <v>3</v>
      </c>
      <c r="B29" s="77" t="s">
        <v>11</v>
      </c>
      <c r="C29" s="77" t="s">
        <v>819</v>
      </c>
      <c r="D29" s="77" t="s">
        <v>10</v>
      </c>
      <c r="E29" s="77">
        <v>1</v>
      </c>
      <c r="F29" s="76">
        <v>9308837.6500000004</v>
      </c>
      <c r="G29" s="75">
        <v>8</v>
      </c>
      <c r="H29" s="76">
        <v>6371</v>
      </c>
      <c r="I29" s="75">
        <v>123364</v>
      </c>
      <c r="J29" s="75"/>
      <c r="K29" s="75"/>
      <c r="L29" s="75"/>
      <c r="M29" s="75"/>
      <c r="N29" s="76"/>
      <c r="O29" s="75"/>
      <c r="P29" s="76"/>
      <c r="Q29" s="76"/>
      <c r="R29" s="75">
        <v>53</v>
      </c>
      <c r="S29" s="76"/>
      <c r="T29" s="76"/>
      <c r="U29" s="76"/>
      <c r="V29" s="76"/>
      <c r="W29" s="76"/>
      <c r="X29" s="76"/>
      <c r="Y29" s="76"/>
      <c r="Z29" s="76"/>
      <c r="AA29" s="76"/>
      <c r="AB29" s="76"/>
      <c r="AC29" s="145">
        <v>19</v>
      </c>
      <c r="AD29" s="109"/>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row>
    <row r="30" spans="1:104" x14ac:dyDescent="0.25">
      <c r="A30" s="146" t="s">
        <v>12</v>
      </c>
      <c r="B30" s="73" t="s">
        <v>11</v>
      </c>
      <c r="C30" s="73" t="s">
        <v>819</v>
      </c>
      <c r="D30" s="73" t="s">
        <v>10</v>
      </c>
      <c r="E30" s="73">
        <v>1</v>
      </c>
      <c r="F30" s="80">
        <v>21283391</v>
      </c>
      <c r="G30" s="74"/>
      <c r="H30" s="73"/>
      <c r="I30" s="74"/>
      <c r="J30" s="74"/>
      <c r="K30" s="74"/>
      <c r="L30" s="74"/>
      <c r="M30" s="74"/>
      <c r="N30" s="73"/>
      <c r="O30" s="74"/>
      <c r="P30" s="73"/>
      <c r="Q30" s="73"/>
      <c r="R30" s="74"/>
      <c r="S30" s="81">
        <v>8539</v>
      </c>
      <c r="T30" s="80"/>
      <c r="U30" s="80"/>
      <c r="V30" s="80"/>
      <c r="W30" s="80"/>
      <c r="X30" s="80"/>
      <c r="Y30" s="80"/>
      <c r="Z30" s="80"/>
      <c r="AA30" s="80"/>
      <c r="AB30" s="80"/>
      <c r="AC30" s="147">
        <v>166</v>
      </c>
      <c r="AD30" s="109"/>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row>
    <row r="31" spans="1:104" ht="30" x14ac:dyDescent="0.25">
      <c r="A31" s="144" t="s">
        <v>7</v>
      </c>
      <c r="B31" s="77" t="s">
        <v>9</v>
      </c>
      <c r="C31" s="77" t="s">
        <v>820</v>
      </c>
      <c r="D31" s="77" t="s">
        <v>8</v>
      </c>
      <c r="E31" s="77">
        <v>3</v>
      </c>
      <c r="F31" s="76">
        <v>130061958.34999999</v>
      </c>
      <c r="G31" s="75">
        <v>72</v>
      </c>
      <c r="H31" s="76">
        <v>25692</v>
      </c>
      <c r="I31" s="75">
        <v>454831</v>
      </c>
      <c r="J31" s="76">
        <v>38</v>
      </c>
      <c r="K31" s="75"/>
      <c r="L31" s="75"/>
      <c r="M31" s="75"/>
      <c r="N31" s="76"/>
      <c r="O31" s="75"/>
      <c r="P31" s="76"/>
      <c r="Q31" s="76"/>
      <c r="R31" s="75"/>
      <c r="S31" s="76"/>
      <c r="T31" s="76"/>
      <c r="U31" s="76"/>
      <c r="V31" s="76"/>
      <c r="W31" s="76"/>
      <c r="X31" s="76"/>
      <c r="Y31" s="76"/>
      <c r="Z31" s="76"/>
      <c r="AA31" s="76"/>
      <c r="AB31" s="76"/>
      <c r="AC31" s="145">
        <v>502</v>
      </c>
      <c r="AD31" s="109"/>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row>
    <row r="32" spans="1:104" ht="30" x14ac:dyDescent="0.25">
      <c r="A32" s="146" t="s">
        <v>4</v>
      </c>
      <c r="B32" s="73" t="s">
        <v>9</v>
      </c>
      <c r="C32" s="73" t="s">
        <v>820</v>
      </c>
      <c r="D32" s="73" t="s">
        <v>8</v>
      </c>
      <c r="E32" s="73">
        <v>1</v>
      </c>
      <c r="F32" s="80">
        <v>25072902</v>
      </c>
      <c r="G32" s="74"/>
      <c r="H32" s="73"/>
      <c r="I32" s="74"/>
      <c r="J32" s="74"/>
      <c r="K32" s="74"/>
      <c r="L32" s="74"/>
      <c r="M32" s="74"/>
      <c r="N32" s="73"/>
      <c r="O32" s="81">
        <v>34556</v>
      </c>
      <c r="P32" s="80">
        <v>99</v>
      </c>
      <c r="Q32" s="80">
        <v>43</v>
      </c>
      <c r="R32" s="81"/>
      <c r="S32" s="80"/>
      <c r="T32" s="80"/>
      <c r="U32" s="80"/>
      <c r="V32" s="80"/>
      <c r="W32" s="80"/>
      <c r="X32" s="80"/>
      <c r="Y32" s="80"/>
      <c r="Z32" s="80"/>
      <c r="AA32" s="80"/>
      <c r="AB32" s="80"/>
      <c r="AC32" s="147">
        <v>7</v>
      </c>
      <c r="AD32" s="109"/>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row>
    <row r="33" spans="1:104" ht="30" x14ac:dyDescent="0.25">
      <c r="A33" s="144" t="s">
        <v>3</v>
      </c>
      <c r="B33" s="77" t="s">
        <v>9</v>
      </c>
      <c r="C33" s="77" t="s">
        <v>820</v>
      </c>
      <c r="D33" s="77" t="s">
        <v>8</v>
      </c>
      <c r="E33" s="77">
        <v>1</v>
      </c>
      <c r="F33" s="76">
        <v>11029900</v>
      </c>
      <c r="G33" s="78"/>
      <c r="H33" s="77"/>
      <c r="I33" s="78"/>
      <c r="J33" s="78"/>
      <c r="K33" s="78"/>
      <c r="L33" s="78"/>
      <c r="M33" s="78"/>
      <c r="N33" s="77"/>
      <c r="O33" s="78"/>
      <c r="P33" s="77"/>
      <c r="Q33" s="77"/>
      <c r="R33" s="75">
        <v>209</v>
      </c>
      <c r="S33" s="77"/>
      <c r="T33" s="77"/>
      <c r="U33" s="77"/>
      <c r="V33" s="77"/>
      <c r="W33" s="77"/>
      <c r="X33" s="77"/>
      <c r="Y33" s="77"/>
      <c r="Z33" s="77"/>
      <c r="AA33" s="77"/>
      <c r="AB33" s="77"/>
      <c r="AC33" s="145"/>
      <c r="AD33" s="109"/>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row>
    <row r="34" spans="1:104" ht="30" x14ac:dyDescent="0.25">
      <c r="A34" s="146" t="s">
        <v>2</v>
      </c>
      <c r="B34" s="73" t="s">
        <v>9</v>
      </c>
      <c r="C34" s="73" t="s">
        <v>820</v>
      </c>
      <c r="D34" s="73" t="s">
        <v>8</v>
      </c>
      <c r="E34" s="73">
        <v>2</v>
      </c>
      <c r="F34" s="80">
        <v>406122087.77999997</v>
      </c>
      <c r="G34" s="81">
        <v>7445</v>
      </c>
      <c r="H34" s="80"/>
      <c r="I34" s="81">
        <v>42345537</v>
      </c>
      <c r="J34" s="81"/>
      <c r="K34" s="79"/>
      <c r="L34" s="79"/>
      <c r="M34" s="79"/>
      <c r="N34" s="89"/>
      <c r="O34" s="79"/>
      <c r="P34" s="89"/>
      <c r="Q34" s="89"/>
      <c r="R34" s="79"/>
      <c r="S34" s="89"/>
      <c r="T34" s="89"/>
      <c r="U34" s="89"/>
      <c r="V34" s="89"/>
      <c r="W34" s="89"/>
      <c r="X34" s="89"/>
      <c r="Y34" s="89"/>
      <c r="Z34" s="81">
        <v>5372</v>
      </c>
      <c r="AA34" s="81"/>
      <c r="AB34" s="80"/>
      <c r="AC34" s="149">
        <v>8113</v>
      </c>
      <c r="AD34" s="109"/>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row>
    <row r="35" spans="1:104" x14ac:dyDescent="0.25">
      <c r="A35" s="144" t="s">
        <v>7</v>
      </c>
      <c r="B35" s="77" t="s">
        <v>1</v>
      </c>
      <c r="C35" s="77" t="s">
        <v>821</v>
      </c>
      <c r="D35" s="77" t="s">
        <v>0</v>
      </c>
      <c r="E35" s="77">
        <v>6</v>
      </c>
      <c r="F35" s="76">
        <v>410876570</v>
      </c>
      <c r="G35" s="88">
        <v>107</v>
      </c>
      <c r="H35" s="76">
        <v>61707</v>
      </c>
      <c r="I35" s="75">
        <v>619350</v>
      </c>
      <c r="J35" s="76">
        <v>28</v>
      </c>
      <c r="K35" s="75"/>
      <c r="L35" s="75"/>
      <c r="M35" s="75"/>
      <c r="N35" s="76"/>
      <c r="O35" s="75"/>
      <c r="P35" s="76"/>
      <c r="Q35" s="76"/>
      <c r="R35" s="75"/>
      <c r="S35" s="76"/>
      <c r="T35" s="76"/>
      <c r="U35" s="76"/>
      <c r="V35" s="76"/>
      <c r="W35" s="76"/>
      <c r="X35" s="76"/>
      <c r="Y35" s="76"/>
      <c r="Z35" s="75"/>
      <c r="AA35" s="75"/>
      <c r="AB35" s="76"/>
      <c r="AC35" s="145">
        <v>1325</v>
      </c>
      <c r="AD35" s="109"/>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row>
    <row r="36" spans="1:104" x14ac:dyDescent="0.25">
      <c r="A36" s="146" t="s">
        <v>6</v>
      </c>
      <c r="B36" s="73" t="s">
        <v>1</v>
      </c>
      <c r="C36" s="73" t="s">
        <v>821</v>
      </c>
      <c r="D36" s="73" t="s">
        <v>0</v>
      </c>
      <c r="E36" s="73">
        <v>5</v>
      </c>
      <c r="F36" s="80">
        <v>164284524</v>
      </c>
      <c r="G36" s="81">
        <v>17699</v>
      </c>
      <c r="H36" s="80"/>
      <c r="I36" s="81"/>
      <c r="J36" s="81"/>
      <c r="K36" s="81"/>
      <c r="L36" s="81">
        <v>89</v>
      </c>
      <c r="M36" s="81"/>
      <c r="N36" s="80"/>
      <c r="O36" s="81"/>
      <c r="P36" s="80"/>
      <c r="Q36" s="80"/>
      <c r="R36" s="81"/>
      <c r="S36" s="80"/>
      <c r="T36" s="80"/>
      <c r="U36" s="80"/>
      <c r="V36" s="80"/>
      <c r="W36" s="80"/>
      <c r="X36" s="80"/>
      <c r="Y36" s="80"/>
      <c r="Z36" s="81"/>
      <c r="AA36" s="81"/>
      <c r="AB36" s="80"/>
      <c r="AC36" s="147">
        <v>29</v>
      </c>
      <c r="AD36" s="109"/>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row>
    <row r="37" spans="1:104" ht="11.45" customHeight="1" x14ac:dyDescent="0.25">
      <c r="A37" s="144" t="s">
        <v>5</v>
      </c>
      <c r="B37" s="77" t="s">
        <v>1</v>
      </c>
      <c r="C37" s="77" t="s">
        <v>821</v>
      </c>
      <c r="D37" s="77" t="s">
        <v>0</v>
      </c>
      <c r="E37" s="77">
        <v>2</v>
      </c>
      <c r="F37" s="76">
        <v>122702988.06000002</v>
      </c>
      <c r="G37" s="75">
        <v>9802</v>
      </c>
      <c r="H37" s="76"/>
      <c r="I37" s="75"/>
      <c r="J37" s="75"/>
      <c r="K37" s="75"/>
      <c r="L37" s="75"/>
      <c r="M37" s="75">
        <v>327878</v>
      </c>
      <c r="N37" s="77"/>
      <c r="O37" s="78"/>
      <c r="P37" s="77"/>
      <c r="Q37" s="77"/>
      <c r="R37" s="78"/>
      <c r="S37" s="77"/>
      <c r="T37" s="77"/>
      <c r="U37" s="77"/>
      <c r="V37" s="77"/>
      <c r="W37" s="77"/>
      <c r="X37" s="77"/>
      <c r="Y37" s="77"/>
      <c r="Z37" s="78"/>
      <c r="AA37" s="78"/>
      <c r="AB37" s="77"/>
      <c r="AC37" s="145">
        <v>245</v>
      </c>
      <c r="AD37" s="109"/>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row>
    <row r="38" spans="1:104" x14ac:dyDescent="0.25">
      <c r="A38" s="146" t="s">
        <v>4</v>
      </c>
      <c r="B38" s="73" t="s">
        <v>1</v>
      </c>
      <c r="C38" s="73" t="s">
        <v>843</v>
      </c>
      <c r="D38" s="73" t="s">
        <v>0</v>
      </c>
      <c r="E38" s="73">
        <v>1</v>
      </c>
      <c r="F38" s="80">
        <v>13958285</v>
      </c>
      <c r="G38" s="74"/>
      <c r="H38" s="73"/>
      <c r="I38" s="74"/>
      <c r="J38" s="74"/>
      <c r="K38" s="74"/>
      <c r="L38" s="74"/>
      <c r="M38" s="74"/>
      <c r="N38" s="73"/>
      <c r="O38" s="81">
        <v>27358</v>
      </c>
      <c r="P38" s="80">
        <v>66</v>
      </c>
      <c r="Q38" s="80">
        <v>43</v>
      </c>
      <c r="R38" s="74"/>
      <c r="S38" s="73"/>
      <c r="T38" s="73"/>
      <c r="U38" s="73"/>
      <c r="V38" s="73"/>
      <c r="W38" s="73"/>
      <c r="X38" s="73"/>
      <c r="Y38" s="73"/>
      <c r="Z38" s="74"/>
      <c r="AA38" s="74"/>
      <c r="AB38" s="73"/>
      <c r="AC38" s="147">
        <v>10</v>
      </c>
      <c r="AD38" s="109"/>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row>
    <row r="39" spans="1:104" x14ac:dyDescent="0.25">
      <c r="A39" s="144" t="s">
        <v>3</v>
      </c>
      <c r="B39" s="77" t="s">
        <v>1</v>
      </c>
      <c r="C39" s="77" t="s">
        <v>821</v>
      </c>
      <c r="D39" s="77" t="s">
        <v>0</v>
      </c>
      <c r="E39" s="77">
        <v>2</v>
      </c>
      <c r="F39" s="76">
        <v>50949295.350000001</v>
      </c>
      <c r="G39" s="75">
        <v>9</v>
      </c>
      <c r="H39" s="76">
        <v>10000</v>
      </c>
      <c r="I39" s="75">
        <v>42273</v>
      </c>
      <c r="J39" s="75"/>
      <c r="K39" s="75"/>
      <c r="L39" s="75"/>
      <c r="M39" s="75"/>
      <c r="N39" s="76"/>
      <c r="O39" s="75"/>
      <c r="P39" s="76"/>
      <c r="Q39" s="76"/>
      <c r="R39" s="75">
        <v>360</v>
      </c>
      <c r="S39" s="76"/>
      <c r="T39" s="76"/>
      <c r="U39" s="76"/>
      <c r="V39" s="76"/>
      <c r="W39" s="76"/>
      <c r="X39" s="76"/>
      <c r="Y39" s="76"/>
      <c r="Z39" s="75"/>
      <c r="AA39" s="75"/>
      <c r="AB39" s="76"/>
      <c r="AC39" s="145">
        <v>226</v>
      </c>
      <c r="AD39" s="109"/>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row>
    <row r="40" spans="1:104" x14ac:dyDescent="0.25">
      <c r="A40" s="150" t="s">
        <v>2</v>
      </c>
      <c r="B40" s="151" t="s">
        <v>1</v>
      </c>
      <c r="C40" s="151" t="s">
        <v>821</v>
      </c>
      <c r="D40" s="151" t="s">
        <v>0</v>
      </c>
      <c r="E40" s="151">
        <v>2</v>
      </c>
      <c r="F40" s="152">
        <v>492258884.67999995</v>
      </c>
      <c r="G40" s="154">
        <v>7240</v>
      </c>
      <c r="H40" s="228"/>
      <c r="I40" s="154">
        <v>36926839</v>
      </c>
      <c r="J40" s="154"/>
      <c r="K40" s="153"/>
      <c r="L40" s="153"/>
      <c r="M40" s="153"/>
      <c r="N40" s="151"/>
      <c r="O40" s="153"/>
      <c r="P40" s="151"/>
      <c r="Q40" s="151"/>
      <c r="R40" s="151"/>
      <c r="S40" s="151"/>
      <c r="T40" s="151"/>
      <c r="U40" s="151"/>
      <c r="V40" s="151"/>
      <c r="W40" s="151"/>
      <c r="X40" s="151"/>
      <c r="Y40" s="151"/>
      <c r="Z40" s="154">
        <v>6133</v>
      </c>
      <c r="AA40" s="154"/>
      <c r="AB40" s="152"/>
      <c r="AC40" s="155">
        <v>9827</v>
      </c>
      <c r="AD40" s="109"/>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row>
    <row r="41" spans="1:104" ht="18.75" x14ac:dyDescent="0.3">
      <c r="A41" s="244" t="s">
        <v>41</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row>
    <row r="42" spans="1:104" ht="18.75" x14ac:dyDescent="0.3">
      <c r="A42" s="245" t="s">
        <v>809</v>
      </c>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row>
    <row r="43" spans="1:104"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row>
    <row r="44" spans="1:104"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row>
    <row r="45" spans="1:104"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row>
    <row r="46" spans="1:104"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row>
    <row r="47" spans="1:104"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row>
    <row r="48" spans="1:104"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row>
    <row r="49" spans="1:102"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row>
    <row r="50" spans="1:102"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row>
    <row r="51" spans="1:102"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row>
    <row r="52" spans="1:102"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row>
    <row r="53" spans="1:102"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row>
    <row r="54" spans="1:102"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row>
    <row r="55" spans="1:102"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row>
    <row r="56" spans="1:102"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row>
    <row r="57" spans="1:102"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row>
    <row r="58" spans="1:102"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row>
    <row r="59" spans="1:102"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row>
    <row r="60" spans="1:102"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row>
    <row r="61" spans="1:102"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row>
    <row r="62" spans="1:102"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row>
    <row r="63" spans="1:102"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row>
    <row r="64" spans="1:102"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row>
    <row r="65" spans="1:102"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row>
    <row r="66" spans="1:102"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row>
    <row r="67" spans="1:102"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row>
    <row r="68" spans="1:102"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row>
    <row r="69" spans="1:102"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row>
    <row r="70" spans="1:102"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row>
    <row r="71" spans="1:102"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row>
    <row r="72" spans="1:102"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row>
    <row r="73" spans="1:102"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row>
    <row r="74" spans="1:102"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row>
    <row r="75" spans="1:102"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row>
    <row r="76" spans="1:102"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row>
    <row r="77" spans="1:102"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row>
    <row r="78" spans="1:102"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row>
    <row r="79" spans="1:102"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row>
    <row r="80" spans="1:102"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row>
    <row r="81" spans="1:102"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row>
    <row r="82" spans="1:102"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row>
    <row r="83" spans="1:102"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row>
    <row r="84" spans="1:102"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row>
    <row r="85" spans="1:102"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c r="CQ85" s="53"/>
      <c r="CR85" s="53"/>
      <c r="CS85" s="53"/>
      <c r="CT85" s="53"/>
      <c r="CU85" s="53"/>
      <c r="CV85" s="53"/>
      <c r="CW85" s="53"/>
      <c r="CX85" s="53"/>
    </row>
    <row r="86" spans="1:102"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c r="CQ86" s="53"/>
      <c r="CR86" s="53"/>
      <c r="CS86" s="53"/>
      <c r="CT86" s="53"/>
      <c r="CU86" s="53"/>
      <c r="CV86" s="53"/>
      <c r="CW86" s="53"/>
      <c r="CX86" s="53"/>
    </row>
    <row r="87" spans="1:102"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c r="CQ87" s="53"/>
      <c r="CR87" s="53"/>
      <c r="CS87" s="53"/>
      <c r="CT87" s="53"/>
      <c r="CU87" s="53"/>
      <c r="CV87" s="53"/>
      <c r="CW87" s="53"/>
      <c r="CX87" s="53"/>
    </row>
    <row r="88" spans="1:102"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row>
    <row r="89" spans="1:102"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row>
    <row r="90" spans="1:102"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row>
    <row r="91" spans="1:102"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row>
    <row r="92" spans="1:102"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row>
    <row r="93" spans="1:102"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row>
    <row r="94" spans="1:102"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row>
    <row r="95" spans="1:102"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row>
    <row r="96" spans="1:102"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row>
    <row r="97" spans="1:102"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row>
    <row r="98" spans="1:102"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row>
    <row r="99" spans="1:102"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row>
    <row r="100" spans="1:102"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row>
    <row r="101" spans="1:102"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row>
    <row r="102" spans="1:102"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row>
    <row r="103" spans="1:102"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row>
    <row r="104" spans="1:102"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row>
    <row r="105" spans="1:102"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row>
    <row r="106" spans="1:102"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row>
    <row r="107" spans="1:102"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row>
    <row r="108" spans="1:102"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row>
    <row r="109" spans="1:102"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53"/>
      <c r="CT109" s="53"/>
      <c r="CU109" s="53"/>
      <c r="CV109" s="53"/>
      <c r="CW109" s="53"/>
      <c r="CX109" s="53"/>
    </row>
    <row r="110" spans="1:102"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53"/>
      <c r="CT110" s="53"/>
      <c r="CU110" s="53"/>
      <c r="CV110" s="53"/>
      <c r="CW110" s="53"/>
      <c r="CX110" s="53"/>
    </row>
    <row r="111" spans="1:102"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53"/>
      <c r="CT111" s="53"/>
      <c r="CU111" s="53"/>
      <c r="CV111" s="53"/>
      <c r="CW111" s="53"/>
      <c r="CX111" s="53"/>
    </row>
    <row r="112" spans="1:102"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row>
    <row r="113" spans="1:102"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row>
    <row r="114" spans="1:102"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row>
    <row r="115" spans="1:102"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row>
    <row r="116" spans="1:102"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53"/>
      <c r="CT116" s="53"/>
      <c r="CU116" s="53"/>
      <c r="CV116" s="53"/>
      <c r="CW116" s="53"/>
      <c r="CX116" s="53"/>
    </row>
    <row r="117" spans="1:102"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53"/>
      <c r="CT117" s="53"/>
      <c r="CU117" s="53"/>
      <c r="CV117" s="53"/>
      <c r="CW117" s="53"/>
      <c r="CX117" s="53"/>
    </row>
    <row r="118" spans="1:102"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53"/>
      <c r="CT118" s="53"/>
      <c r="CU118" s="53"/>
      <c r="CV118" s="53"/>
      <c r="CW118" s="53"/>
      <c r="CX118" s="53"/>
    </row>
    <row r="119" spans="1:102"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53"/>
      <c r="CT119" s="53"/>
      <c r="CU119" s="53"/>
      <c r="CV119" s="53"/>
      <c r="CW119" s="53"/>
      <c r="CX119" s="53"/>
    </row>
    <row r="120" spans="1:102"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53"/>
      <c r="CT120" s="53"/>
      <c r="CU120" s="53"/>
      <c r="CV120" s="53"/>
      <c r="CW120" s="53"/>
      <c r="CX120" s="53"/>
    </row>
    <row r="121" spans="1:102"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row>
    <row r="122" spans="1:102"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c r="CQ122" s="53"/>
      <c r="CR122" s="53"/>
      <c r="CS122" s="53"/>
      <c r="CT122" s="53"/>
      <c r="CU122" s="53"/>
      <c r="CV122" s="53"/>
      <c r="CW122" s="53"/>
      <c r="CX122" s="53"/>
    </row>
    <row r="123" spans="1:102"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row>
    <row r="124" spans="1:102"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row>
    <row r="125" spans="1:102"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row>
    <row r="126" spans="1:102"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row>
    <row r="127" spans="1:102"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c r="CQ127" s="53"/>
      <c r="CR127" s="53"/>
      <c r="CS127" s="53"/>
      <c r="CT127" s="53"/>
      <c r="CU127" s="53"/>
      <c r="CV127" s="53"/>
      <c r="CW127" s="53"/>
      <c r="CX127" s="53"/>
    </row>
    <row r="128" spans="1:102"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row>
    <row r="129" spans="1:102"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row>
    <row r="130" spans="1:102"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row>
    <row r="131" spans="1:102"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row>
    <row r="132" spans="1:102"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row>
    <row r="133" spans="1:102"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row>
    <row r="134" spans="1:102"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row>
    <row r="135" spans="1:102"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row>
    <row r="136" spans="1:102"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row>
    <row r="137" spans="1:102"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row>
    <row r="138" spans="1:102"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c r="CQ138" s="53"/>
      <c r="CR138" s="53"/>
      <c r="CS138" s="53"/>
      <c r="CT138" s="53"/>
      <c r="CU138" s="53"/>
      <c r="CV138" s="53"/>
      <c r="CW138" s="53"/>
      <c r="CX138" s="53"/>
    </row>
    <row r="139" spans="1:102"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row>
    <row r="140" spans="1:102"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row>
    <row r="141" spans="1:102"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row>
    <row r="142" spans="1:102"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row>
    <row r="143" spans="1:102"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row>
    <row r="144" spans="1:102"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row>
    <row r="145" spans="1:102"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row>
    <row r="146" spans="1:102"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row>
    <row r="147" spans="1:102"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row>
    <row r="148" spans="1:102"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row>
    <row r="149" spans="1:102"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c r="CQ149" s="53"/>
      <c r="CR149" s="53"/>
      <c r="CS149" s="53"/>
      <c r="CT149" s="53"/>
      <c r="CU149" s="53"/>
      <c r="CV149" s="53"/>
      <c r="CW149" s="53"/>
      <c r="CX149" s="53"/>
    </row>
    <row r="150" spans="1:102"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row>
    <row r="151" spans="1:102"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row>
    <row r="152" spans="1:102"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row>
    <row r="153" spans="1:102"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row>
    <row r="154" spans="1:102"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row>
    <row r="155" spans="1:102"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row>
    <row r="156" spans="1:102"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3"/>
      <c r="CS156" s="53"/>
      <c r="CT156" s="53"/>
      <c r="CU156" s="53"/>
      <c r="CV156" s="53"/>
      <c r="CW156" s="53"/>
      <c r="CX156" s="53"/>
    </row>
    <row r="157" spans="1:102"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3"/>
      <c r="CS157" s="53"/>
      <c r="CT157" s="53"/>
      <c r="CU157" s="53"/>
      <c r="CV157" s="53"/>
      <c r="CW157" s="53"/>
      <c r="CX157" s="53"/>
    </row>
    <row r="158" spans="1:102"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3"/>
      <c r="CS158" s="53"/>
      <c r="CT158" s="53"/>
      <c r="CU158" s="53"/>
      <c r="CV158" s="53"/>
      <c r="CW158" s="53"/>
      <c r="CX158" s="53"/>
    </row>
    <row r="159" spans="1:102"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3"/>
      <c r="CS159" s="53"/>
      <c r="CT159" s="53"/>
      <c r="CU159" s="53"/>
      <c r="CV159" s="53"/>
      <c r="CW159" s="53"/>
      <c r="CX159" s="53"/>
    </row>
    <row r="160" spans="1:102"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3"/>
      <c r="CS160" s="53"/>
      <c r="CT160" s="53"/>
      <c r="CU160" s="53"/>
      <c r="CV160" s="53"/>
      <c r="CW160" s="53"/>
      <c r="CX160" s="53"/>
    </row>
    <row r="161" spans="1:102"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c r="CQ161" s="53"/>
      <c r="CR161" s="53"/>
      <c r="CS161" s="53"/>
      <c r="CT161" s="53"/>
      <c r="CU161" s="53"/>
      <c r="CV161" s="53"/>
      <c r="CW161" s="53"/>
      <c r="CX161" s="53"/>
    </row>
    <row r="162" spans="1:102"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row>
    <row r="163" spans="1:102"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row>
    <row r="164" spans="1:102"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row>
    <row r="165" spans="1:102"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row>
    <row r="166" spans="1:102"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row>
    <row r="167" spans="1:102"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row>
    <row r="168" spans="1:102"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row>
    <row r="169" spans="1:102"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53"/>
      <c r="CT169" s="53"/>
      <c r="CU169" s="53"/>
      <c r="CV169" s="53"/>
      <c r="CW169" s="53"/>
      <c r="CX169" s="53"/>
    </row>
    <row r="170" spans="1:102"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53"/>
      <c r="CT170" s="53"/>
      <c r="CU170" s="53"/>
      <c r="CV170" s="53"/>
      <c r="CW170" s="53"/>
      <c r="CX170" s="53"/>
    </row>
    <row r="171" spans="1:102"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53"/>
      <c r="CT171" s="53"/>
      <c r="CU171" s="53"/>
      <c r="CV171" s="53"/>
      <c r="CW171" s="53"/>
      <c r="CX171" s="53"/>
    </row>
    <row r="172" spans="1:102"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53"/>
      <c r="CT172" s="53"/>
      <c r="CU172" s="53"/>
      <c r="CV172" s="53"/>
      <c r="CW172" s="53"/>
      <c r="CX172" s="53"/>
    </row>
    <row r="173" spans="1:102"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row>
    <row r="174" spans="1:102"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row>
    <row r="175" spans="1:102"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row>
    <row r="176" spans="1:102"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row>
    <row r="177" spans="1:102"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53"/>
      <c r="CT177" s="53"/>
      <c r="CU177" s="53"/>
      <c r="CV177" s="53"/>
      <c r="CW177" s="53"/>
      <c r="CX177" s="53"/>
    </row>
    <row r="178" spans="1:102"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53"/>
      <c r="CT178" s="53"/>
      <c r="CU178" s="53"/>
      <c r="CV178" s="53"/>
      <c r="CW178" s="53"/>
      <c r="CX178" s="53"/>
    </row>
    <row r="179" spans="1:102"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53"/>
      <c r="CT179" s="53"/>
      <c r="CU179" s="53"/>
      <c r="CV179" s="53"/>
      <c r="CW179" s="53"/>
      <c r="CX179" s="53"/>
    </row>
    <row r="180" spans="1:102"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row>
    <row r="181" spans="1:102"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53"/>
      <c r="CT181" s="53"/>
      <c r="CU181" s="53"/>
      <c r="CV181" s="53"/>
      <c r="CW181" s="53"/>
      <c r="CX181" s="53"/>
    </row>
    <row r="182" spans="1:102"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53"/>
      <c r="CT182" s="53"/>
      <c r="CU182" s="53"/>
      <c r="CV182" s="53"/>
      <c r="CW182" s="53"/>
      <c r="CX182" s="53"/>
    </row>
    <row r="183" spans="1:102"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53"/>
      <c r="CT183" s="53"/>
      <c r="CU183" s="53"/>
      <c r="CV183" s="53"/>
      <c r="CW183" s="53"/>
      <c r="CX183" s="53"/>
    </row>
    <row r="184" spans="1:102"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53"/>
      <c r="CT184" s="53"/>
      <c r="CU184" s="53"/>
      <c r="CV184" s="53"/>
      <c r="CW184" s="53"/>
      <c r="CX184" s="53"/>
    </row>
    <row r="185" spans="1:102"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53"/>
      <c r="CT185" s="53"/>
      <c r="CU185" s="53"/>
      <c r="CV185" s="53"/>
      <c r="CW185" s="53"/>
      <c r="CX185" s="53"/>
    </row>
    <row r="186" spans="1:102"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53"/>
      <c r="CT186" s="53"/>
      <c r="CU186" s="53"/>
      <c r="CV186" s="53"/>
      <c r="CW186" s="53"/>
      <c r="CX186" s="53"/>
    </row>
    <row r="187" spans="1:102"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53"/>
      <c r="CT187" s="53"/>
      <c r="CU187" s="53"/>
      <c r="CV187" s="53"/>
      <c r="CW187" s="53"/>
      <c r="CX187" s="53"/>
    </row>
    <row r="188" spans="1:102"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53"/>
      <c r="CT188" s="53"/>
      <c r="CU188" s="53"/>
      <c r="CV188" s="53"/>
      <c r="CW188" s="53"/>
      <c r="CX188" s="53"/>
    </row>
    <row r="189" spans="1:102"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53"/>
      <c r="CT189" s="53"/>
      <c r="CU189" s="53"/>
      <c r="CV189" s="53"/>
      <c r="CW189" s="53"/>
      <c r="CX189" s="53"/>
    </row>
    <row r="190" spans="1:102"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53"/>
      <c r="CT190" s="53"/>
      <c r="CU190" s="53"/>
      <c r="CV190" s="53"/>
      <c r="CW190" s="53"/>
      <c r="CX190" s="53"/>
    </row>
    <row r="191" spans="1:102"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53"/>
      <c r="CT191" s="53"/>
      <c r="CU191" s="53"/>
      <c r="CV191" s="53"/>
      <c r="CW191" s="53"/>
      <c r="CX191" s="53"/>
    </row>
    <row r="192" spans="1:102"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53"/>
      <c r="CT192" s="53"/>
      <c r="CU192" s="53"/>
      <c r="CV192" s="53"/>
      <c r="CW192" s="53"/>
      <c r="CX192" s="53"/>
    </row>
    <row r="193" spans="1:102"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row>
    <row r="194" spans="1:102"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row>
    <row r="195" spans="1:102"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row>
    <row r="196" spans="1:102"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row>
    <row r="197" spans="1:102"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row>
    <row r="198" spans="1:102"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row>
    <row r="199" spans="1:102"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row>
    <row r="200" spans="1:102"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row>
    <row r="201" spans="1:102"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c r="CQ201" s="53"/>
      <c r="CR201" s="53"/>
      <c r="CS201" s="53"/>
      <c r="CT201" s="53"/>
      <c r="CU201" s="53"/>
      <c r="CV201" s="53"/>
      <c r="CW201" s="53"/>
      <c r="CX201" s="53"/>
    </row>
    <row r="202" spans="1:102"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c r="CQ202" s="53"/>
      <c r="CR202" s="53"/>
      <c r="CS202" s="53"/>
      <c r="CT202" s="53"/>
      <c r="CU202" s="53"/>
      <c r="CV202" s="53"/>
      <c r="CW202" s="53"/>
      <c r="CX202" s="53"/>
    </row>
    <row r="203" spans="1:102"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53"/>
      <c r="CS203" s="53"/>
      <c r="CT203" s="53"/>
      <c r="CU203" s="53"/>
      <c r="CV203" s="53"/>
      <c r="CW203" s="53"/>
      <c r="CX203" s="53"/>
    </row>
    <row r="204" spans="1:102"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53"/>
      <c r="CS204" s="53"/>
      <c r="CT204" s="53"/>
      <c r="CU204" s="53"/>
      <c r="CV204" s="53"/>
      <c r="CW204" s="53"/>
      <c r="CX204" s="53"/>
    </row>
    <row r="205" spans="1:102"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53"/>
      <c r="CS205" s="53"/>
      <c r="CT205" s="53"/>
      <c r="CU205" s="53"/>
      <c r="CV205" s="53"/>
      <c r="CW205" s="53"/>
      <c r="CX205" s="53"/>
    </row>
    <row r="206" spans="1:102"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53"/>
      <c r="CS206" s="53"/>
      <c r="CT206" s="53"/>
      <c r="CU206" s="53"/>
      <c r="CV206" s="53"/>
      <c r="CW206" s="53"/>
      <c r="CX206" s="53"/>
    </row>
    <row r="207" spans="1:102"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53"/>
      <c r="CS207" s="53"/>
      <c r="CT207" s="53"/>
      <c r="CU207" s="53"/>
      <c r="CV207" s="53"/>
      <c r="CW207" s="53"/>
      <c r="CX207" s="53"/>
    </row>
    <row r="208" spans="1:102" x14ac:dyDescent="0.25">
      <c r="A208" s="53"/>
      <c r="B208" s="53"/>
      <c r="C208" s="53"/>
    </row>
  </sheetData>
  <pageMargins left="0.7" right="0.7" top="0.75" bottom="0.75" header="0.3" footer="0.3"/>
  <pageSetup paperSize="9" orientation="portrait" r:id="rId1"/>
  <headerFooter>
    <oddFooter>&amp;L_x000D_&amp;1#&amp;"Calibri"&amp;10&amp;KFF0000 Interne</oddFooter>
  </headerFooter>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A8E99-9288-490D-B7D0-CFC680A3E48D}">
  <sheetPr>
    <tabColor rgb="FFFF0000"/>
  </sheetPr>
  <dimension ref="A1:CP391"/>
  <sheetViews>
    <sheetView zoomScaleNormal="100" workbookViewId="0">
      <selection activeCell="D44" sqref="D44"/>
    </sheetView>
  </sheetViews>
  <sheetFormatPr baseColWidth="10" defaultRowHeight="15" x14ac:dyDescent="0.25"/>
  <cols>
    <col min="1" max="1" width="48.7109375" customWidth="1"/>
    <col min="2" max="2" width="14" customWidth="1"/>
    <col min="3" max="3" width="27.140625" customWidth="1"/>
    <col min="4" max="4" width="16.140625" customWidth="1"/>
    <col min="5" max="6" width="15.42578125" bestFit="1" customWidth="1"/>
    <col min="7" max="7" width="14.42578125" customWidth="1"/>
    <col min="8" max="8" width="17" customWidth="1"/>
    <col min="9" max="9" width="14.28515625" bestFit="1" customWidth="1"/>
    <col min="10" max="10" width="16.140625" customWidth="1"/>
    <col min="11" max="11" width="14.42578125" bestFit="1" customWidth="1"/>
    <col min="12" max="12" width="10.42578125" bestFit="1" customWidth="1"/>
    <col min="19" max="19" width="10" customWidth="1"/>
  </cols>
  <sheetData>
    <row r="1" spans="1:94" ht="57" customHeight="1" x14ac:dyDescent="0.25">
      <c r="A1" s="54" t="s">
        <v>535</v>
      </c>
      <c r="B1" s="54" t="s">
        <v>39</v>
      </c>
      <c r="C1" s="54" t="s">
        <v>822</v>
      </c>
      <c r="D1" s="54" t="s">
        <v>534</v>
      </c>
      <c r="E1" s="54" t="s">
        <v>533</v>
      </c>
      <c r="F1" s="54" t="s">
        <v>532</v>
      </c>
      <c r="G1" s="54" t="s">
        <v>531</v>
      </c>
      <c r="H1" s="54" t="s">
        <v>530</v>
      </c>
      <c r="I1" s="54" t="s">
        <v>529</v>
      </c>
      <c r="J1" s="54" t="s">
        <v>528</v>
      </c>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row>
    <row r="2" spans="1:94" x14ac:dyDescent="0.25">
      <c r="A2" s="230" t="s">
        <v>524</v>
      </c>
      <c r="B2" s="231" t="s">
        <v>22</v>
      </c>
      <c r="C2" s="231" t="s">
        <v>816</v>
      </c>
      <c r="D2" s="232">
        <v>2</v>
      </c>
      <c r="E2" s="233">
        <v>44557188</v>
      </c>
      <c r="F2" s="233">
        <v>43757739</v>
      </c>
      <c r="G2" s="233">
        <v>45276</v>
      </c>
      <c r="H2" s="233">
        <v>43803015</v>
      </c>
      <c r="I2" s="233">
        <v>754173</v>
      </c>
      <c r="J2" s="234">
        <v>0.4945</v>
      </c>
      <c r="K2" s="197"/>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row>
    <row r="3" spans="1:94" x14ac:dyDescent="0.25">
      <c r="A3" s="202" t="s">
        <v>7</v>
      </c>
      <c r="B3" s="203" t="s">
        <v>22</v>
      </c>
      <c r="C3" s="203" t="s">
        <v>816</v>
      </c>
      <c r="D3" s="204">
        <v>6</v>
      </c>
      <c r="E3" s="205">
        <v>388387458.00823331</v>
      </c>
      <c r="F3" s="205">
        <v>386448224.61583328</v>
      </c>
      <c r="G3" s="205">
        <v>816650.4</v>
      </c>
      <c r="H3" s="205">
        <v>387264875.01583332</v>
      </c>
      <c r="I3" s="205">
        <v>1122583</v>
      </c>
      <c r="J3" s="206">
        <v>0.73964417895651668</v>
      </c>
      <c r="K3" s="53"/>
      <c r="L3" s="53"/>
      <c r="M3" s="53"/>
      <c r="N3" s="53"/>
      <c r="O3" s="53"/>
      <c r="P3" s="53"/>
      <c r="Q3" s="53"/>
      <c r="R3" s="53"/>
      <c r="S3" s="53"/>
      <c r="T3" s="198"/>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row>
    <row r="4" spans="1:94" x14ac:dyDescent="0.25">
      <c r="A4" s="229" t="s">
        <v>104</v>
      </c>
      <c r="B4" s="84" t="s">
        <v>22</v>
      </c>
      <c r="C4" s="84" t="s">
        <v>816</v>
      </c>
      <c r="D4" s="83">
        <v>2</v>
      </c>
      <c r="E4" s="235">
        <v>33962301.125533901</v>
      </c>
      <c r="F4" s="235">
        <v>16690415.9195769</v>
      </c>
      <c r="G4" s="235">
        <v>4342400</v>
      </c>
      <c r="H4" s="235">
        <v>21032815.919576913</v>
      </c>
      <c r="I4" s="235">
        <v>12929485.205956999</v>
      </c>
      <c r="J4" s="236">
        <v>0.25105</v>
      </c>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row>
    <row r="5" spans="1:94" x14ac:dyDescent="0.25">
      <c r="A5" s="207" t="s">
        <v>102</v>
      </c>
      <c r="B5" s="203" t="s">
        <v>22</v>
      </c>
      <c r="C5" s="203" t="s">
        <v>816</v>
      </c>
      <c r="D5" s="204">
        <v>1</v>
      </c>
      <c r="E5" s="205">
        <v>12074700</v>
      </c>
      <c r="F5" s="205">
        <v>6334675</v>
      </c>
      <c r="G5" s="205">
        <v>5398502</v>
      </c>
      <c r="H5" s="205">
        <v>11733177</v>
      </c>
      <c r="I5" s="205">
        <v>341523</v>
      </c>
      <c r="J5" s="206">
        <v>0.33</v>
      </c>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row>
    <row r="6" spans="1:94" x14ac:dyDescent="0.25">
      <c r="A6" s="229" t="s">
        <v>4</v>
      </c>
      <c r="B6" s="84" t="s">
        <v>22</v>
      </c>
      <c r="C6" s="84" t="s">
        <v>816</v>
      </c>
      <c r="D6" s="83">
        <v>3</v>
      </c>
      <c r="E6" s="235">
        <v>41267181.899999999</v>
      </c>
      <c r="F6" s="235">
        <v>41125206.899999999</v>
      </c>
      <c r="G6" s="235">
        <v>0</v>
      </c>
      <c r="H6" s="235">
        <v>41125206.899999999</v>
      </c>
      <c r="I6" s="235">
        <v>141975</v>
      </c>
      <c r="J6" s="236">
        <v>0.28316666666666662</v>
      </c>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row>
    <row r="7" spans="1:94" x14ac:dyDescent="0.25">
      <c r="A7" s="202" t="s">
        <v>3</v>
      </c>
      <c r="B7" s="203" t="s">
        <v>22</v>
      </c>
      <c r="C7" s="203" t="s">
        <v>816</v>
      </c>
      <c r="D7" s="204">
        <v>3</v>
      </c>
      <c r="E7" s="205">
        <v>16201850</v>
      </c>
      <c r="F7" s="205">
        <v>14726950</v>
      </c>
      <c r="G7" s="205">
        <v>343000</v>
      </c>
      <c r="H7" s="205">
        <v>15069950</v>
      </c>
      <c r="I7" s="205">
        <v>1131900</v>
      </c>
      <c r="J7" s="206">
        <v>0.44333333333333336</v>
      </c>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row>
    <row r="8" spans="1:94" x14ac:dyDescent="0.25">
      <c r="A8" s="229" t="s">
        <v>5</v>
      </c>
      <c r="B8" s="84" t="s">
        <v>20</v>
      </c>
      <c r="C8" s="84" t="s">
        <v>817</v>
      </c>
      <c r="D8" s="83">
        <v>7</v>
      </c>
      <c r="E8" s="235">
        <v>20518276.219999999</v>
      </c>
      <c r="F8" s="235">
        <v>15429416.23</v>
      </c>
      <c r="G8" s="235">
        <v>752210</v>
      </c>
      <c r="H8" s="235">
        <v>16181626.23</v>
      </c>
      <c r="I8" s="235">
        <v>4336649.99</v>
      </c>
      <c r="J8" s="236">
        <v>0.42188435374149658</v>
      </c>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row>
    <row r="9" spans="1:94" x14ac:dyDescent="0.25">
      <c r="A9" s="202" t="s">
        <v>7</v>
      </c>
      <c r="B9" s="203" t="s">
        <v>20</v>
      </c>
      <c r="C9" s="203" t="s">
        <v>817</v>
      </c>
      <c r="D9" s="204">
        <v>5</v>
      </c>
      <c r="E9" s="205">
        <v>288674108.42900002</v>
      </c>
      <c r="F9" s="205">
        <v>262398690.6706</v>
      </c>
      <c r="G9" s="205">
        <v>4858462.3997333329</v>
      </c>
      <c r="H9" s="205">
        <v>267257153.07033336</v>
      </c>
      <c r="I9" s="205">
        <v>21416955.358666662</v>
      </c>
      <c r="J9" s="206">
        <v>0.79197789131498697</v>
      </c>
      <c r="K9" s="53"/>
      <c r="L9" s="53"/>
      <c r="M9" s="53"/>
      <c r="N9" s="53"/>
      <c r="O9" s="53"/>
      <c r="P9" s="53"/>
      <c r="Q9" s="53"/>
      <c r="R9" s="53"/>
      <c r="S9" s="53"/>
      <c r="T9" s="198"/>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row>
    <row r="10" spans="1:94" x14ac:dyDescent="0.25">
      <c r="A10" s="229" t="s">
        <v>104</v>
      </c>
      <c r="B10" s="84" t="s">
        <v>20</v>
      </c>
      <c r="C10" s="84" t="s">
        <v>817</v>
      </c>
      <c r="D10" s="83">
        <v>4</v>
      </c>
      <c r="E10" s="235">
        <v>9616369.2600000016</v>
      </c>
      <c r="F10" s="235">
        <v>9425568.620000001</v>
      </c>
      <c r="G10" s="235">
        <v>12512.64</v>
      </c>
      <c r="H10" s="235">
        <v>9438081.2600000016</v>
      </c>
      <c r="I10" s="235">
        <v>178288</v>
      </c>
      <c r="J10" s="236">
        <v>0.20250000000000001</v>
      </c>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row>
    <row r="11" spans="1:94" x14ac:dyDescent="0.25">
      <c r="A11" s="202" t="s">
        <v>4</v>
      </c>
      <c r="B11" s="203" t="s">
        <v>20</v>
      </c>
      <c r="C11" s="203" t="s">
        <v>817</v>
      </c>
      <c r="D11" s="204">
        <v>7</v>
      </c>
      <c r="E11" s="205">
        <v>201805089</v>
      </c>
      <c r="F11" s="205">
        <v>183819318</v>
      </c>
      <c r="G11" s="205">
        <v>11657131</v>
      </c>
      <c r="H11" s="205">
        <v>195476449</v>
      </c>
      <c r="I11" s="205">
        <v>6328640</v>
      </c>
      <c r="J11" s="206">
        <v>0.26</v>
      </c>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25">
      <c r="A12" s="237" t="s">
        <v>3</v>
      </c>
      <c r="B12" s="84" t="s">
        <v>20</v>
      </c>
      <c r="C12" s="84" t="s">
        <v>817</v>
      </c>
      <c r="D12" s="83">
        <v>3</v>
      </c>
      <c r="E12" s="235">
        <v>19331671</v>
      </c>
      <c r="F12" s="235">
        <v>18931671.23</v>
      </c>
      <c r="G12" s="235">
        <v>0</v>
      </c>
      <c r="H12" s="235">
        <v>18931671.23</v>
      </c>
      <c r="I12" s="235">
        <v>399999.77000000142</v>
      </c>
      <c r="J12" s="236">
        <v>0.40389999999999998</v>
      </c>
      <c r="K12" s="53"/>
      <c r="L12" s="53"/>
      <c r="M12" s="53"/>
      <c r="N12" s="53"/>
      <c r="O12" s="53"/>
      <c r="P12" s="53"/>
      <c r="Q12" s="53"/>
      <c r="R12" s="53"/>
      <c r="S12" s="53"/>
      <c r="T12" s="198"/>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row>
    <row r="13" spans="1:94" x14ac:dyDescent="0.25">
      <c r="A13" s="202" t="s">
        <v>526</v>
      </c>
      <c r="B13" s="203" t="s">
        <v>20</v>
      </c>
      <c r="C13" s="203" t="s">
        <v>817</v>
      </c>
      <c r="D13" s="204">
        <v>2</v>
      </c>
      <c r="E13" s="205">
        <v>2092868.48</v>
      </c>
      <c r="F13" s="205">
        <v>2092868.48</v>
      </c>
      <c r="G13" s="205">
        <v>0</v>
      </c>
      <c r="H13" s="205">
        <v>2092868.48</v>
      </c>
      <c r="I13" s="205">
        <v>0</v>
      </c>
      <c r="J13" s="206">
        <v>6.2717370705059103E-2</v>
      </c>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row>
    <row r="14" spans="1:94" x14ac:dyDescent="0.25">
      <c r="A14" s="229" t="s">
        <v>5</v>
      </c>
      <c r="B14" s="84" t="s">
        <v>16</v>
      </c>
      <c r="C14" s="84" t="s">
        <v>818</v>
      </c>
      <c r="D14" s="83">
        <v>3</v>
      </c>
      <c r="E14" s="235">
        <v>136868377.07999998</v>
      </c>
      <c r="F14" s="235">
        <v>35089367.230000004</v>
      </c>
      <c r="G14" s="235">
        <v>6565500.2599999998</v>
      </c>
      <c r="H14" s="235">
        <v>41654867.490000002</v>
      </c>
      <c r="I14" s="235">
        <v>95213509.589999989</v>
      </c>
      <c r="J14" s="236">
        <v>0.46333333333333337</v>
      </c>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row>
    <row r="15" spans="1:94" x14ac:dyDescent="0.25">
      <c r="A15" s="202" t="s">
        <v>7</v>
      </c>
      <c r="B15" s="203" t="s">
        <v>16</v>
      </c>
      <c r="C15" s="203" t="s">
        <v>818</v>
      </c>
      <c r="D15" s="204">
        <v>3</v>
      </c>
      <c r="E15" s="205">
        <v>147341211.19999999</v>
      </c>
      <c r="F15" s="205">
        <v>131726299.77</v>
      </c>
      <c r="G15" s="205">
        <v>7657697.9399999995</v>
      </c>
      <c r="H15" s="205">
        <v>139383997.70999998</v>
      </c>
      <c r="I15" s="205">
        <v>7957213.4900000039</v>
      </c>
      <c r="J15" s="206">
        <v>0.98679643116711391</v>
      </c>
      <c r="K15" s="53"/>
      <c r="L15" s="53"/>
      <c r="M15" s="53"/>
      <c r="N15" s="53"/>
      <c r="O15" s="53"/>
      <c r="P15" s="53"/>
      <c r="Q15" s="53"/>
      <c r="R15" s="53"/>
      <c r="S15" s="53"/>
      <c r="T15" s="198"/>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row>
    <row r="16" spans="1:94" x14ac:dyDescent="0.25">
      <c r="A16" s="229" t="s">
        <v>104</v>
      </c>
      <c r="B16" s="84" t="s">
        <v>16</v>
      </c>
      <c r="C16" s="84" t="s">
        <v>818</v>
      </c>
      <c r="D16" s="83">
        <v>5</v>
      </c>
      <c r="E16" s="235">
        <v>91136573.780000001</v>
      </c>
      <c r="F16" s="235">
        <v>47131807.579999998</v>
      </c>
      <c r="G16" s="235">
        <v>36212014.200000003</v>
      </c>
      <c r="H16" s="235">
        <v>83343821.780000001</v>
      </c>
      <c r="I16" s="235">
        <v>7792752.0000000009</v>
      </c>
      <c r="J16" s="236">
        <v>0.57899999999999996</v>
      </c>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row>
    <row r="17" spans="1:94" x14ac:dyDescent="0.25">
      <c r="A17" s="202" t="s">
        <v>14</v>
      </c>
      <c r="B17" s="203" t="s">
        <v>16</v>
      </c>
      <c r="C17" s="203" t="s">
        <v>818</v>
      </c>
      <c r="D17" s="204">
        <v>1</v>
      </c>
      <c r="E17" s="205">
        <v>66129043.329999998</v>
      </c>
      <c r="F17" s="205">
        <v>48860956.670000002</v>
      </c>
      <c r="G17" s="205">
        <v>13127250</v>
      </c>
      <c r="H17" s="205">
        <v>61988206.670000002</v>
      </c>
      <c r="I17" s="205">
        <v>4140836.6599999983</v>
      </c>
      <c r="J17" s="206">
        <v>0.25</v>
      </c>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25">
      <c r="A18" s="229" t="s">
        <v>525</v>
      </c>
      <c r="B18" s="84" t="s">
        <v>16</v>
      </c>
      <c r="C18" s="84" t="s">
        <v>818</v>
      </c>
      <c r="D18" s="83">
        <v>3</v>
      </c>
      <c r="E18" s="235">
        <v>1772498.79</v>
      </c>
      <c r="F18" s="235">
        <v>1772498.79</v>
      </c>
      <c r="G18" s="235">
        <v>0</v>
      </c>
      <c r="H18" s="235">
        <v>1772498.79</v>
      </c>
      <c r="I18" s="235">
        <v>0</v>
      </c>
      <c r="J18" s="236">
        <v>0.33</v>
      </c>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row>
    <row r="19" spans="1:94" x14ac:dyDescent="0.25">
      <c r="A19" s="202" t="s">
        <v>4</v>
      </c>
      <c r="B19" s="203" t="s">
        <v>16</v>
      </c>
      <c r="C19" s="203" t="s">
        <v>818</v>
      </c>
      <c r="D19" s="204">
        <v>6</v>
      </c>
      <c r="E19" s="205">
        <v>120646492.43466298</v>
      </c>
      <c r="F19" s="205">
        <v>113473742.99962173</v>
      </c>
      <c r="G19" s="205">
        <v>0</v>
      </c>
      <c r="H19" s="205">
        <v>113473742.99962173</v>
      </c>
      <c r="I19" s="205">
        <v>7172749.4350412516</v>
      </c>
      <c r="J19" s="206">
        <v>0.33</v>
      </c>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row>
    <row r="20" spans="1:94" x14ac:dyDescent="0.25">
      <c r="A20" s="229" t="s">
        <v>527</v>
      </c>
      <c r="B20" s="84" t="s">
        <v>16</v>
      </c>
      <c r="C20" s="84" t="s">
        <v>818</v>
      </c>
      <c r="D20" s="83">
        <v>2</v>
      </c>
      <c r="E20" s="235">
        <v>1900327.2999999998</v>
      </c>
      <c r="F20" s="235">
        <v>1900318.2999999998</v>
      </c>
      <c r="G20" s="235">
        <v>0</v>
      </c>
      <c r="H20" s="235">
        <v>1900318.2999999998</v>
      </c>
      <c r="I20" s="235">
        <v>9</v>
      </c>
      <c r="J20" s="236">
        <v>0.10349999999999999</v>
      </c>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row>
    <row r="21" spans="1:94" x14ac:dyDescent="0.25">
      <c r="A21" s="202" t="s">
        <v>3</v>
      </c>
      <c r="B21" s="203" t="s">
        <v>16</v>
      </c>
      <c r="C21" s="203" t="s">
        <v>818</v>
      </c>
      <c r="D21" s="204">
        <v>3</v>
      </c>
      <c r="E21" s="205">
        <v>17443512</v>
      </c>
      <c r="F21" s="205">
        <v>9016000</v>
      </c>
      <c r="G21" s="205">
        <v>3694400</v>
      </c>
      <c r="H21" s="205">
        <v>12710400</v>
      </c>
      <c r="I21" s="205">
        <v>4733112</v>
      </c>
      <c r="J21" s="206">
        <v>0.49</v>
      </c>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row>
    <row r="22" spans="1:94" x14ac:dyDescent="0.25">
      <c r="A22" s="229" t="s">
        <v>526</v>
      </c>
      <c r="B22" s="84" t="s">
        <v>16</v>
      </c>
      <c r="C22" s="84" t="s">
        <v>818</v>
      </c>
      <c r="D22" s="83">
        <v>1</v>
      </c>
      <c r="E22" s="235">
        <v>7400000.2000000002</v>
      </c>
      <c r="F22" s="235">
        <v>5000000</v>
      </c>
      <c r="G22" s="235">
        <v>0</v>
      </c>
      <c r="H22" s="235">
        <v>5000000</v>
      </c>
      <c r="I22" s="235">
        <v>2400000.2000000002</v>
      </c>
      <c r="J22" s="236">
        <v>0.1764</v>
      </c>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row>
    <row r="23" spans="1:94" x14ac:dyDescent="0.25">
      <c r="A23" s="202" t="s">
        <v>524</v>
      </c>
      <c r="B23" s="203" t="s">
        <v>11</v>
      </c>
      <c r="C23" s="203" t="s">
        <v>819</v>
      </c>
      <c r="D23" s="204">
        <v>2</v>
      </c>
      <c r="E23" s="205">
        <v>24487500</v>
      </c>
      <c r="F23" s="205">
        <v>9186052.5800000001</v>
      </c>
      <c r="G23" s="205">
        <v>2410606</v>
      </c>
      <c r="H23" s="205">
        <v>11596658.58</v>
      </c>
      <c r="I23" s="205">
        <v>12890841.42</v>
      </c>
      <c r="J23" s="206">
        <v>0.44</v>
      </c>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row r="24" spans="1:94" x14ac:dyDescent="0.25">
      <c r="A24" s="229" t="s">
        <v>7</v>
      </c>
      <c r="B24" s="84" t="s">
        <v>11</v>
      </c>
      <c r="C24" s="84" t="s">
        <v>819</v>
      </c>
      <c r="D24" s="83">
        <v>4</v>
      </c>
      <c r="E24" s="235">
        <v>128165200</v>
      </c>
      <c r="F24" s="235">
        <v>65715567.43</v>
      </c>
      <c r="G24" s="235">
        <v>34065034.130000003</v>
      </c>
      <c r="H24" s="235">
        <v>99780601.560000002</v>
      </c>
      <c r="I24" s="235">
        <v>28384598.439999998</v>
      </c>
      <c r="J24" s="236">
        <v>0.4485813309697172</v>
      </c>
      <c r="K24" s="53"/>
      <c r="L24" s="53"/>
      <c r="M24" s="53"/>
      <c r="N24" s="53"/>
      <c r="O24" s="53"/>
      <c r="P24" s="53"/>
      <c r="Q24" s="53"/>
      <c r="R24" s="53"/>
      <c r="S24" s="53"/>
      <c r="T24" s="198"/>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row>
    <row r="25" spans="1:94" x14ac:dyDescent="0.25">
      <c r="A25" s="202" t="s">
        <v>14</v>
      </c>
      <c r="B25" s="203" t="s">
        <v>11</v>
      </c>
      <c r="C25" s="203" t="s">
        <v>819</v>
      </c>
      <c r="D25" s="204">
        <v>1</v>
      </c>
      <c r="E25" s="205">
        <v>50000000</v>
      </c>
      <c r="F25" s="205">
        <v>2000000</v>
      </c>
      <c r="G25" s="205">
        <v>4000000</v>
      </c>
      <c r="H25" s="205">
        <v>6000000</v>
      </c>
      <c r="I25" s="205">
        <v>44000000</v>
      </c>
      <c r="J25" s="206">
        <v>0.25</v>
      </c>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row>
    <row r="26" spans="1:94" x14ac:dyDescent="0.25">
      <c r="A26" s="229" t="s">
        <v>4</v>
      </c>
      <c r="B26" s="84" t="s">
        <v>11</v>
      </c>
      <c r="C26" s="84" t="s">
        <v>819</v>
      </c>
      <c r="D26" s="83">
        <v>3</v>
      </c>
      <c r="E26" s="235">
        <v>131430536.45116918</v>
      </c>
      <c r="F26" s="235">
        <v>123616647.40182257</v>
      </c>
      <c r="G26" s="235">
        <v>0</v>
      </c>
      <c r="H26" s="235">
        <v>123616647.40182257</v>
      </c>
      <c r="I26" s="235">
        <v>7813889.0493466174</v>
      </c>
      <c r="J26" s="236">
        <v>0.17</v>
      </c>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row>
    <row r="27" spans="1:94" x14ac:dyDescent="0.25">
      <c r="A27" s="202" t="s">
        <v>104</v>
      </c>
      <c r="B27" s="203" t="s">
        <v>11</v>
      </c>
      <c r="C27" s="203" t="s">
        <v>819</v>
      </c>
      <c r="D27" s="204">
        <v>2</v>
      </c>
      <c r="E27" s="205">
        <v>170000000</v>
      </c>
      <c r="F27" s="205">
        <v>30571636.199999999</v>
      </c>
      <c r="G27" s="205">
        <v>9595510.4900000002</v>
      </c>
      <c r="H27" s="205">
        <v>40167146.689999998</v>
      </c>
      <c r="I27" s="205">
        <v>129832853.31</v>
      </c>
      <c r="J27" s="206">
        <v>1</v>
      </c>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row>
    <row r="28" spans="1:94" x14ac:dyDescent="0.25">
      <c r="A28" s="237" t="s">
        <v>3</v>
      </c>
      <c r="B28" s="84" t="s">
        <v>11</v>
      </c>
      <c r="C28" s="84" t="s">
        <v>819</v>
      </c>
      <c r="D28" s="83">
        <v>1</v>
      </c>
      <c r="E28" s="235">
        <v>9308837.6500000004</v>
      </c>
      <c r="F28" s="235">
        <v>2555321.62</v>
      </c>
      <c r="G28" s="235">
        <v>4462969</v>
      </c>
      <c r="H28" s="235">
        <v>7018290.6200000001</v>
      </c>
      <c r="I28" s="235">
        <v>2290547.0300000003</v>
      </c>
      <c r="J28" s="236">
        <v>0.49</v>
      </c>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row>
    <row r="29" spans="1:94" x14ac:dyDescent="0.25">
      <c r="A29" s="202" t="s">
        <v>526</v>
      </c>
      <c r="B29" s="203" t="s">
        <v>11</v>
      </c>
      <c r="C29" s="203" t="s">
        <v>819</v>
      </c>
      <c r="D29" s="204">
        <v>1</v>
      </c>
      <c r="E29" s="205">
        <v>21283391</v>
      </c>
      <c r="F29" s="205">
        <v>15401642.643199999</v>
      </c>
      <c r="G29" s="205">
        <v>866250</v>
      </c>
      <c r="H29" s="205">
        <v>16267892.643199999</v>
      </c>
      <c r="I29" s="205">
        <v>5015498.3568000011</v>
      </c>
      <c r="J29" s="206">
        <v>0.15</v>
      </c>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row>
    <row r="30" spans="1:94" x14ac:dyDescent="0.25">
      <c r="A30" s="229" t="s">
        <v>525</v>
      </c>
      <c r="B30" s="84" t="s">
        <v>11</v>
      </c>
      <c r="C30" s="84" t="s">
        <v>819</v>
      </c>
      <c r="D30" s="83">
        <v>1</v>
      </c>
      <c r="E30" s="235">
        <v>6500000</v>
      </c>
      <c r="F30" s="235">
        <v>2973227.16</v>
      </c>
      <c r="G30" s="235">
        <v>414580</v>
      </c>
      <c r="H30" s="235">
        <v>3387807.16</v>
      </c>
      <c r="I30" s="235">
        <v>3112192.84</v>
      </c>
      <c r="J30" s="236">
        <v>0.11</v>
      </c>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row>
    <row r="31" spans="1:94" x14ac:dyDescent="0.25">
      <c r="A31" s="202" t="s">
        <v>7</v>
      </c>
      <c r="B31" s="203" t="s">
        <v>9</v>
      </c>
      <c r="C31" s="203" t="s">
        <v>820</v>
      </c>
      <c r="D31" s="204">
        <v>3</v>
      </c>
      <c r="E31" s="205">
        <v>130061958.34999999</v>
      </c>
      <c r="F31" s="205">
        <v>90538023.895999998</v>
      </c>
      <c r="G31" s="205">
        <v>33235113.550000001</v>
      </c>
      <c r="H31" s="205">
        <v>123773137.44599998</v>
      </c>
      <c r="I31" s="205">
        <v>6288820.9039999992</v>
      </c>
      <c r="J31" s="206">
        <v>0.46032371688344947</v>
      </c>
      <c r="K31" s="53"/>
      <c r="L31" s="53"/>
      <c r="M31" s="53"/>
      <c r="N31" s="53"/>
      <c r="O31" s="53"/>
      <c r="P31" s="53"/>
      <c r="Q31" s="53"/>
      <c r="R31" s="53"/>
      <c r="S31" s="199"/>
      <c r="T31" s="198"/>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row>
    <row r="32" spans="1:94" x14ac:dyDescent="0.25">
      <c r="A32" s="229" t="s">
        <v>4</v>
      </c>
      <c r="B32" s="84" t="s">
        <v>9</v>
      </c>
      <c r="C32" s="84" t="s">
        <v>820</v>
      </c>
      <c r="D32" s="83">
        <v>1</v>
      </c>
      <c r="E32" s="235">
        <v>25072902</v>
      </c>
      <c r="F32" s="235">
        <v>23582253</v>
      </c>
      <c r="G32" s="235">
        <v>0</v>
      </c>
      <c r="H32" s="235">
        <v>23582253</v>
      </c>
      <c r="I32" s="235">
        <v>1490520</v>
      </c>
      <c r="J32" s="236">
        <v>0.17</v>
      </c>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row>
    <row r="33" spans="1:94" x14ac:dyDescent="0.25">
      <c r="A33" s="202" t="s">
        <v>3</v>
      </c>
      <c r="B33" s="203" t="s">
        <v>9</v>
      </c>
      <c r="C33" s="203" t="s">
        <v>820</v>
      </c>
      <c r="D33" s="204">
        <v>1</v>
      </c>
      <c r="E33" s="205">
        <v>11029900</v>
      </c>
      <c r="F33" s="205">
        <v>7403900</v>
      </c>
      <c r="G33" s="205">
        <v>940800</v>
      </c>
      <c r="H33" s="205">
        <v>8344700</v>
      </c>
      <c r="I33" s="205">
        <v>2685200</v>
      </c>
      <c r="J33" s="206">
        <v>0.49</v>
      </c>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row>
    <row r="34" spans="1:94" x14ac:dyDescent="0.25">
      <c r="A34" s="229" t="s">
        <v>2</v>
      </c>
      <c r="B34" s="84" t="s">
        <v>9</v>
      </c>
      <c r="C34" s="84" t="s">
        <v>820</v>
      </c>
      <c r="D34" s="83">
        <v>2</v>
      </c>
      <c r="E34" s="235">
        <v>406122087.77999997</v>
      </c>
      <c r="F34" s="235">
        <v>365336594.21000004</v>
      </c>
      <c r="G34" s="235">
        <v>9400262.8699998558</v>
      </c>
      <c r="H34" s="235">
        <v>374736857.07999986</v>
      </c>
      <c r="I34" s="235">
        <v>0</v>
      </c>
      <c r="J34" s="236">
        <v>1</v>
      </c>
      <c r="K34" s="53"/>
      <c r="L34" s="53"/>
      <c r="M34" s="53"/>
      <c r="N34" s="53"/>
      <c r="O34" s="53"/>
      <c r="P34" s="53"/>
      <c r="Q34" s="53"/>
      <c r="R34" s="53"/>
      <c r="S34" s="53"/>
      <c r="T34" s="198"/>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row>
    <row r="35" spans="1:94" x14ac:dyDescent="0.25">
      <c r="A35" s="202" t="s">
        <v>5</v>
      </c>
      <c r="B35" s="203" t="s">
        <v>1</v>
      </c>
      <c r="C35" s="203" t="s">
        <v>821</v>
      </c>
      <c r="D35" s="204">
        <v>2</v>
      </c>
      <c r="E35" s="205">
        <v>122702988.06000002</v>
      </c>
      <c r="F35" s="205">
        <v>71822400</v>
      </c>
      <c r="G35" s="205">
        <v>23902988.059999999</v>
      </c>
      <c r="H35" s="205">
        <v>95725388.460000008</v>
      </c>
      <c r="I35" s="205">
        <v>26977599.600000005</v>
      </c>
      <c r="J35" s="206">
        <v>0.49</v>
      </c>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row>
    <row r="36" spans="1:94" x14ac:dyDescent="0.25">
      <c r="A36" s="229" t="s">
        <v>523</v>
      </c>
      <c r="B36" s="84" t="s">
        <v>1</v>
      </c>
      <c r="C36" s="84" t="s">
        <v>821</v>
      </c>
      <c r="D36" s="83">
        <v>6</v>
      </c>
      <c r="E36" s="235">
        <v>410876570</v>
      </c>
      <c r="F36" s="235">
        <v>239858616.07499999</v>
      </c>
      <c r="G36" s="235">
        <v>39625315.26958333</v>
      </c>
      <c r="H36" s="235">
        <v>265091185.73458332</v>
      </c>
      <c r="I36" s="235">
        <v>145785384.26541668</v>
      </c>
      <c r="J36" s="236">
        <v>0.48079435510279889</v>
      </c>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row>
    <row r="37" spans="1:94" x14ac:dyDescent="0.25">
      <c r="A37" s="202" t="s">
        <v>104</v>
      </c>
      <c r="B37" s="203" t="s">
        <v>1</v>
      </c>
      <c r="C37" s="203" t="s">
        <v>821</v>
      </c>
      <c r="D37" s="204">
        <v>5</v>
      </c>
      <c r="E37" s="205">
        <v>164284524</v>
      </c>
      <c r="F37" s="205">
        <v>4461210</v>
      </c>
      <c r="G37" s="205">
        <v>8485113.9499999993</v>
      </c>
      <c r="H37" s="205">
        <v>12946323.949999999</v>
      </c>
      <c r="I37" s="205">
        <v>151338200.05000001</v>
      </c>
      <c r="J37" s="206">
        <v>0.50600000000000001</v>
      </c>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row>
    <row r="38" spans="1:94" x14ac:dyDescent="0.25">
      <c r="A38" s="229" t="s">
        <v>2</v>
      </c>
      <c r="B38" s="84" t="s">
        <v>1</v>
      </c>
      <c r="C38" s="84" t="s">
        <v>821</v>
      </c>
      <c r="D38" s="83">
        <v>2</v>
      </c>
      <c r="E38" s="235">
        <v>492258884.67999995</v>
      </c>
      <c r="F38" s="235">
        <v>492258884.67999995</v>
      </c>
      <c r="G38" s="235">
        <v>-31955501.210000038</v>
      </c>
      <c r="H38" s="235">
        <v>460303383.46999991</v>
      </c>
      <c r="I38" s="235">
        <v>0</v>
      </c>
      <c r="J38" s="236">
        <v>1</v>
      </c>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row>
    <row r="39" spans="1:94" x14ac:dyDescent="0.25">
      <c r="A39" s="202" t="s">
        <v>4</v>
      </c>
      <c r="B39" s="203" t="s">
        <v>1</v>
      </c>
      <c r="C39" s="203" t="s">
        <v>821</v>
      </c>
      <c r="D39" s="204">
        <v>1</v>
      </c>
      <c r="E39" s="205">
        <v>13958285</v>
      </c>
      <c r="F39" s="205">
        <v>13958285</v>
      </c>
      <c r="G39" s="205">
        <v>0</v>
      </c>
      <c r="H39" s="205">
        <v>13958285</v>
      </c>
      <c r="I39" s="205">
        <v>0</v>
      </c>
      <c r="J39" s="206">
        <v>0.32</v>
      </c>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row>
    <row r="40" spans="1:94" x14ac:dyDescent="0.25">
      <c r="A40" s="238" t="s">
        <v>3</v>
      </c>
      <c r="B40" s="239" t="s">
        <v>1</v>
      </c>
      <c r="C40" s="239" t="s">
        <v>821</v>
      </c>
      <c r="D40" s="240">
        <v>2</v>
      </c>
      <c r="E40" s="241">
        <v>50949295.350000001</v>
      </c>
      <c r="F40" s="241">
        <v>17541109</v>
      </c>
      <c r="G40" s="241">
        <v>9208372.8099999987</v>
      </c>
      <c r="H40" s="241">
        <v>26749481.810000002</v>
      </c>
      <c r="I40" s="241">
        <v>24199813.539999999</v>
      </c>
      <c r="J40" s="242">
        <v>0.49</v>
      </c>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row>
    <row r="41" spans="1:94" ht="18.75" x14ac:dyDescent="0.3">
      <c r="A41" s="244" t="s">
        <v>41</v>
      </c>
      <c r="B41" s="53"/>
      <c r="C41" s="53"/>
      <c r="D41" s="200"/>
      <c r="E41" s="200"/>
      <c r="F41" s="200"/>
      <c r="G41" s="200"/>
      <c r="H41" s="200"/>
      <c r="I41" s="200"/>
      <c r="J41" s="201"/>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row>
    <row r="42" spans="1:94" ht="18.75" x14ac:dyDescent="0.3">
      <c r="A42" s="245"/>
      <c r="B42" s="53"/>
      <c r="C42" s="53"/>
      <c r="D42" s="200"/>
      <c r="E42" s="200"/>
      <c r="F42" s="200"/>
      <c r="G42" s="200"/>
      <c r="H42" s="200"/>
      <c r="I42" s="200"/>
      <c r="J42" s="20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row>
    <row r="43" spans="1:94"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row>
    <row r="44" spans="1:94"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row>
    <row r="45" spans="1:94"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row>
    <row r="46" spans="1:94"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row>
    <row r="47" spans="1:94"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row>
    <row r="48" spans="1:94"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row>
    <row r="49" spans="1:94"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row>
    <row r="50" spans="1:94"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row>
    <row r="51" spans="1:94"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row>
    <row r="52" spans="1:94"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row>
    <row r="53" spans="1:94"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row>
    <row r="54" spans="1:94"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row>
    <row r="55" spans="1:94"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row>
    <row r="56" spans="1:94"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row>
    <row r="57" spans="1:94"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row>
    <row r="58" spans="1:94"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row>
    <row r="59" spans="1:94"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row>
    <row r="60" spans="1:94"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row>
    <row r="61" spans="1:94"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row>
    <row r="62" spans="1:94"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row>
    <row r="63" spans="1:94"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row>
    <row r="64" spans="1:94"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row>
    <row r="65" spans="1:94"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row>
    <row r="66" spans="1:94"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row>
    <row r="67" spans="1:94"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row>
    <row r="68" spans="1:94"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row>
    <row r="69" spans="1:94"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row>
    <row r="70" spans="1:94"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row>
    <row r="71" spans="1:94"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row>
    <row r="72" spans="1:94"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row>
    <row r="73" spans="1:94"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row>
    <row r="74" spans="1:94"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row>
    <row r="75" spans="1:94"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row>
    <row r="76" spans="1:94"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row>
    <row r="77" spans="1:94"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row>
    <row r="78" spans="1:94"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row>
    <row r="79" spans="1:94"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row>
    <row r="80" spans="1:94"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row>
    <row r="81" spans="1:94"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row>
    <row r="82" spans="1:94"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row>
    <row r="83" spans="1:94"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row>
    <row r="84" spans="1:94"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3"/>
      <c r="BD84" s="53"/>
      <c r="BE84" s="53"/>
      <c r="BF84" s="53"/>
      <c r="BG84" s="53"/>
      <c r="BH84" s="53"/>
      <c r="BI84" s="53"/>
      <c r="BJ84" s="53"/>
      <c r="BK84" s="53"/>
      <c r="BL84" s="53"/>
      <c r="BM84" s="53"/>
      <c r="BN84" s="53"/>
      <c r="BO84" s="53"/>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row>
    <row r="85" spans="1:94"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W85" s="53"/>
      <c r="BX85" s="53"/>
      <c r="BY85" s="53"/>
      <c r="BZ85" s="53"/>
      <c r="CA85" s="53"/>
      <c r="CB85" s="53"/>
      <c r="CC85" s="53"/>
      <c r="CD85" s="53"/>
      <c r="CE85" s="53"/>
      <c r="CF85" s="53"/>
      <c r="CG85" s="53"/>
      <c r="CH85" s="53"/>
      <c r="CI85" s="53"/>
      <c r="CJ85" s="53"/>
      <c r="CK85" s="53"/>
      <c r="CL85" s="53"/>
      <c r="CM85" s="53"/>
      <c r="CN85" s="53"/>
      <c r="CO85" s="53"/>
      <c r="CP85" s="53"/>
    </row>
    <row r="86" spans="1:94"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53"/>
      <c r="CD86" s="53"/>
      <c r="CE86" s="53"/>
      <c r="CF86" s="53"/>
      <c r="CG86" s="53"/>
      <c r="CH86" s="53"/>
      <c r="CI86" s="53"/>
      <c r="CJ86" s="53"/>
      <c r="CK86" s="53"/>
      <c r="CL86" s="53"/>
      <c r="CM86" s="53"/>
      <c r="CN86" s="53"/>
      <c r="CO86" s="53"/>
      <c r="CP86" s="53"/>
    </row>
    <row r="87" spans="1:94"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c r="BZ87" s="53"/>
      <c r="CA87" s="53"/>
      <c r="CB87" s="53"/>
      <c r="CC87" s="53"/>
      <c r="CD87" s="53"/>
      <c r="CE87" s="53"/>
      <c r="CF87" s="53"/>
      <c r="CG87" s="53"/>
      <c r="CH87" s="53"/>
      <c r="CI87" s="53"/>
      <c r="CJ87" s="53"/>
      <c r="CK87" s="53"/>
      <c r="CL87" s="53"/>
      <c r="CM87" s="53"/>
      <c r="CN87" s="53"/>
      <c r="CO87" s="53"/>
      <c r="CP87" s="53"/>
    </row>
    <row r="88" spans="1:94"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row>
    <row r="89" spans="1:94"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row>
    <row r="90" spans="1:94"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row>
    <row r="91" spans="1:94"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row>
    <row r="92" spans="1:94"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row>
    <row r="93" spans="1:94"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row>
    <row r="94" spans="1:94"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row>
    <row r="95" spans="1:94"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row>
    <row r="96" spans="1:94"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row>
    <row r="97" spans="1:94"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row>
    <row r="98" spans="1:94"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row>
    <row r="99" spans="1:94"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row>
    <row r="100" spans="1:94"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row>
    <row r="101" spans="1:94"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row>
    <row r="102" spans="1:94"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row>
    <row r="103" spans="1:94"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row>
    <row r="104" spans="1:94"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row>
    <row r="105" spans="1:94"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row>
    <row r="106" spans="1:94"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row>
    <row r="107" spans="1:94"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row>
    <row r="108" spans="1:94"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row>
    <row r="109" spans="1:94"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row>
    <row r="110" spans="1:94"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row>
    <row r="111" spans="1:94"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row>
    <row r="112" spans="1:94"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row>
    <row r="113" spans="1:94"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row>
    <row r="114" spans="1:94"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row>
    <row r="115" spans="1:94"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row>
    <row r="116" spans="1:94"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row>
    <row r="117" spans="1:94"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row>
    <row r="118" spans="1:94"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row>
    <row r="119" spans="1:94"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row>
    <row r="120" spans="1:94"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row>
    <row r="121" spans="1:94"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row>
    <row r="122" spans="1:94"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53"/>
      <c r="CD122" s="53"/>
      <c r="CE122" s="53"/>
      <c r="CF122" s="53"/>
      <c r="CG122" s="53"/>
      <c r="CH122" s="53"/>
      <c r="CI122" s="53"/>
      <c r="CJ122" s="53"/>
      <c r="CK122" s="53"/>
      <c r="CL122" s="53"/>
      <c r="CM122" s="53"/>
      <c r="CN122" s="53"/>
      <c r="CO122" s="53"/>
      <c r="CP122" s="53"/>
    </row>
    <row r="123" spans="1:94"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row>
    <row r="124" spans="1:94"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row>
    <row r="125" spans="1:94"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row>
    <row r="126" spans="1:94"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row>
    <row r="127" spans="1:94"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53"/>
      <c r="CD127" s="53"/>
      <c r="CE127" s="53"/>
      <c r="CF127" s="53"/>
      <c r="CG127" s="53"/>
      <c r="CH127" s="53"/>
      <c r="CI127" s="53"/>
      <c r="CJ127" s="53"/>
      <c r="CK127" s="53"/>
      <c r="CL127" s="53"/>
      <c r="CM127" s="53"/>
      <c r="CN127" s="53"/>
      <c r="CO127" s="53"/>
      <c r="CP127" s="53"/>
    </row>
    <row r="128" spans="1:94"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row>
    <row r="129" spans="1:94"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row>
    <row r="130" spans="1:94"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row>
    <row r="131" spans="1:94"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row>
    <row r="132" spans="1:94"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row>
    <row r="133" spans="1:94"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row>
    <row r="134" spans="1:94"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row>
    <row r="135" spans="1:94"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row>
    <row r="136" spans="1:94"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row>
    <row r="137" spans="1:94"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row>
    <row r="138" spans="1:94"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53"/>
      <c r="CD138" s="53"/>
      <c r="CE138" s="53"/>
      <c r="CF138" s="53"/>
      <c r="CG138" s="53"/>
      <c r="CH138" s="53"/>
      <c r="CI138" s="53"/>
      <c r="CJ138" s="53"/>
      <c r="CK138" s="53"/>
      <c r="CL138" s="53"/>
      <c r="CM138" s="53"/>
      <c r="CN138" s="53"/>
      <c r="CO138" s="53"/>
      <c r="CP138" s="53"/>
    </row>
    <row r="139" spans="1:94"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row>
    <row r="140" spans="1:94"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row>
    <row r="141" spans="1:94"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row>
    <row r="142" spans="1:94"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row>
    <row r="143" spans="1:94"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row>
    <row r="144" spans="1:94"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row>
    <row r="145" spans="1:94"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row>
    <row r="146" spans="1:94"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row>
    <row r="147" spans="1:94"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row>
    <row r="148" spans="1:94"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row>
    <row r="149" spans="1:94"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53"/>
      <c r="CD149" s="53"/>
      <c r="CE149" s="53"/>
      <c r="CF149" s="53"/>
      <c r="CG149" s="53"/>
      <c r="CH149" s="53"/>
      <c r="CI149" s="53"/>
      <c r="CJ149" s="53"/>
      <c r="CK149" s="53"/>
      <c r="CL149" s="53"/>
      <c r="CM149" s="53"/>
      <c r="CN149" s="53"/>
      <c r="CO149" s="53"/>
      <c r="CP149" s="53"/>
    </row>
    <row r="150" spans="1:94"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row>
    <row r="151" spans="1:94"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row>
    <row r="152" spans="1:94"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row>
    <row r="153" spans="1:94"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row>
    <row r="154" spans="1:94"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row>
    <row r="155" spans="1:94"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row>
    <row r="156" spans="1:94"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row>
    <row r="157" spans="1:94"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row>
    <row r="158" spans="1:94"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row>
    <row r="159" spans="1:94"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row>
    <row r="160" spans="1:94"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row>
    <row r="161" spans="1:94"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53"/>
      <c r="CD161" s="53"/>
      <c r="CE161" s="53"/>
      <c r="CF161" s="53"/>
      <c r="CG161" s="53"/>
      <c r="CH161" s="53"/>
      <c r="CI161" s="53"/>
      <c r="CJ161" s="53"/>
      <c r="CK161" s="53"/>
      <c r="CL161" s="53"/>
      <c r="CM161" s="53"/>
      <c r="CN161" s="53"/>
      <c r="CO161" s="53"/>
      <c r="CP161" s="53"/>
    </row>
    <row r="162" spans="1:94"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row>
    <row r="163" spans="1:94"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row>
    <row r="164" spans="1:94"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row>
    <row r="165" spans="1:94"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row>
    <row r="166" spans="1:94"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row>
    <row r="167" spans="1:94"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row>
    <row r="168" spans="1:94"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row>
    <row r="169" spans="1:94"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row>
    <row r="170" spans="1:94"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row>
    <row r="171" spans="1:94"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row>
    <row r="172" spans="1:94"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row>
    <row r="173" spans="1:94"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row>
    <row r="174" spans="1:94"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row>
    <row r="175" spans="1:94"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row>
    <row r="176" spans="1:94"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row>
    <row r="177" spans="1:94"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row>
    <row r="178" spans="1:94"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row>
    <row r="179" spans="1:94"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row>
    <row r="180" spans="1:94"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row>
    <row r="181" spans="1:94"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row>
    <row r="182" spans="1:94"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row>
    <row r="183" spans="1:94"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row>
    <row r="184" spans="1:94"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row>
    <row r="185" spans="1:94"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row>
    <row r="186" spans="1:94"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row>
    <row r="187" spans="1:94"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row>
    <row r="188" spans="1:94"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row>
    <row r="189" spans="1:94"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row>
    <row r="190" spans="1:94"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row>
    <row r="191" spans="1:94"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row>
    <row r="192" spans="1:94"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row>
    <row r="193" spans="1:94"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row>
    <row r="194" spans="1:94"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row>
    <row r="195" spans="1:94"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row>
    <row r="196" spans="1:94"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row>
    <row r="197" spans="1:94"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row>
    <row r="198" spans="1:94"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row>
    <row r="199" spans="1:94"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row>
    <row r="200" spans="1:94"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row>
    <row r="201" spans="1:94"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53"/>
      <c r="CD201" s="53"/>
      <c r="CE201" s="53"/>
      <c r="CF201" s="53"/>
      <c r="CG201" s="53"/>
      <c r="CH201" s="53"/>
      <c r="CI201" s="53"/>
      <c r="CJ201" s="53"/>
      <c r="CK201" s="53"/>
      <c r="CL201" s="53"/>
      <c r="CM201" s="53"/>
      <c r="CN201" s="53"/>
      <c r="CO201" s="53"/>
      <c r="CP201" s="53"/>
    </row>
    <row r="202" spans="1:94"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c r="BW202" s="53"/>
      <c r="BX202" s="53"/>
      <c r="BY202" s="53"/>
      <c r="BZ202" s="53"/>
      <c r="CA202" s="53"/>
      <c r="CB202" s="53"/>
      <c r="CC202" s="53"/>
      <c r="CD202" s="53"/>
      <c r="CE202" s="53"/>
      <c r="CF202" s="53"/>
      <c r="CG202" s="53"/>
      <c r="CH202" s="53"/>
      <c r="CI202" s="53"/>
      <c r="CJ202" s="53"/>
      <c r="CK202" s="53"/>
      <c r="CL202" s="53"/>
      <c r="CM202" s="53"/>
      <c r="CN202" s="53"/>
      <c r="CO202" s="53"/>
      <c r="CP202" s="53"/>
    </row>
    <row r="203" spans="1:94"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row>
    <row r="204" spans="1:94"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row>
    <row r="205" spans="1:94"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row>
    <row r="206" spans="1:94"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row>
    <row r="207" spans="1:94"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row>
    <row r="208" spans="1:94"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row>
    <row r="209" spans="1:94"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row>
    <row r="210" spans="1:94"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row>
    <row r="211" spans="1:94"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row>
    <row r="212" spans="1:94"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row>
    <row r="213" spans="1:94"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row>
    <row r="214" spans="1:94"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row>
    <row r="215" spans="1:94"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row>
    <row r="216" spans="1:94"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row>
    <row r="217" spans="1:94"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row>
    <row r="218" spans="1:94"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row>
    <row r="219" spans="1:94"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row>
    <row r="220" spans="1:94"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row>
    <row r="221" spans="1:94"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row>
    <row r="222" spans="1:94"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row>
    <row r="223" spans="1:94"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row>
    <row r="224" spans="1:94"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row>
    <row r="225" spans="1:94"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row>
    <row r="226" spans="1:94"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row>
    <row r="227" spans="1:94"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row>
    <row r="228" spans="1:94"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row>
    <row r="229" spans="1:94"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row>
    <row r="230" spans="1:94"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row>
    <row r="231" spans="1:94"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row>
    <row r="232" spans="1:94"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row>
    <row r="233" spans="1:94"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row>
    <row r="234" spans="1:94"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row>
    <row r="235" spans="1:94"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row>
    <row r="236" spans="1:94"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row>
    <row r="237" spans="1:94"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row>
    <row r="238" spans="1:94"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row>
    <row r="239" spans="1:94"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row>
    <row r="240" spans="1:94"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row>
    <row r="241" spans="1:94"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row>
    <row r="242" spans="1:94"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row>
    <row r="243" spans="1:94"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row>
    <row r="244" spans="1:94"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row>
    <row r="245" spans="1:94"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row>
    <row r="246" spans="1:94"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row>
    <row r="247" spans="1:94"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row>
    <row r="248" spans="1:94"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row>
    <row r="249" spans="1:94"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row>
    <row r="250" spans="1:94"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row>
    <row r="251" spans="1:94"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row>
    <row r="252" spans="1:94"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row>
    <row r="253" spans="1:94"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row>
    <row r="254" spans="1:94"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row>
    <row r="255" spans="1:94"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row>
    <row r="256" spans="1:94"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row>
    <row r="257" spans="1:94"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row>
    <row r="258" spans="1:94"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row>
    <row r="259" spans="1:94"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row>
    <row r="260" spans="1:94"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row>
    <row r="261" spans="1:94"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row>
    <row r="262" spans="1:94"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row>
    <row r="263" spans="1:94"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row>
    <row r="264" spans="1:94"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row>
    <row r="265" spans="1:94"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row>
    <row r="266" spans="1:94"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row>
    <row r="267" spans="1:94"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row>
    <row r="268" spans="1:94"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row>
    <row r="269" spans="1:94"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row>
    <row r="270" spans="1:94"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row>
    <row r="271" spans="1:94"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row>
    <row r="272" spans="1:94"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row>
    <row r="273" spans="1:94"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row>
    <row r="274" spans="1:94"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row>
    <row r="275" spans="1:94"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row>
    <row r="276" spans="1:94"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row>
    <row r="277" spans="1:94"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row>
    <row r="278" spans="1:94"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row>
    <row r="279" spans="1:94"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row>
    <row r="280" spans="1:94"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row>
    <row r="281" spans="1:94"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c r="BW281" s="53"/>
      <c r="BX281" s="53"/>
      <c r="BY281" s="53"/>
      <c r="BZ281" s="53"/>
      <c r="CA281" s="53"/>
      <c r="CB281" s="53"/>
      <c r="CC281" s="53"/>
      <c r="CD281" s="53"/>
      <c r="CE281" s="53"/>
      <c r="CF281" s="53"/>
      <c r="CG281" s="53"/>
      <c r="CH281" s="53"/>
      <c r="CI281" s="53"/>
      <c r="CJ281" s="53"/>
      <c r="CK281" s="53"/>
      <c r="CL281" s="53"/>
      <c r="CM281" s="53"/>
      <c r="CN281" s="53"/>
      <c r="CO281" s="53"/>
      <c r="CP281" s="53"/>
    </row>
    <row r="282" spans="1:94"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row>
    <row r="283" spans="1:94"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c r="BW283" s="53"/>
      <c r="BX283" s="53"/>
      <c r="BY283" s="53"/>
      <c r="BZ283" s="53"/>
      <c r="CA283" s="53"/>
      <c r="CB283" s="53"/>
      <c r="CC283" s="53"/>
      <c r="CD283" s="53"/>
      <c r="CE283" s="53"/>
      <c r="CF283" s="53"/>
      <c r="CG283" s="53"/>
      <c r="CH283" s="53"/>
      <c r="CI283" s="53"/>
      <c r="CJ283" s="53"/>
      <c r="CK283" s="53"/>
      <c r="CL283" s="53"/>
      <c r="CM283" s="53"/>
      <c r="CN283" s="53"/>
      <c r="CO283" s="53"/>
      <c r="CP283" s="53"/>
    </row>
    <row r="284" spans="1:94"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c r="BW284" s="53"/>
      <c r="BX284" s="53"/>
      <c r="BY284" s="53"/>
      <c r="BZ284" s="53"/>
      <c r="CA284" s="53"/>
      <c r="CB284" s="53"/>
      <c r="CC284" s="53"/>
      <c r="CD284" s="53"/>
      <c r="CE284" s="53"/>
      <c r="CF284" s="53"/>
      <c r="CG284" s="53"/>
      <c r="CH284" s="53"/>
      <c r="CI284" s="53"/>
      <c r="CJ284" s="53"/>
      <c r="CK284" s="53"/>
      <c r="CL284" s="53"/>
      <c r="CM284" s="53"/>
      <c r="CN284" s="53"/>
      <c r="CO284" s="53"/>
      <c r="CP284" s="53"/>
    </row>
    <row r="285" spans="1:94"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53"/>
      <c r="CD285" s="53"/>
      <c r="CE285" s="53"/>
      <c r="CF285" s="53"/>
      <c r="CG285" s="53"/>
      <c r="CH285" s="53"/>
      <c r="CI285" s="53"/>
      <c r="CJ285" s="53"/>
      <c r="CK285" s="53"/>
      <c r="CL285" s="53"/>
      <c r="CM285" s="53"/>
      <c r="CN285" s="53"/>
      <c r="CO285" s="53"/>
      <c r="CP285" s="53"/>
    </row>
    <row r="286" spans="1:94"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c r="BW286" s="53"/>
      <c r="BX286" s="53"/>
      <c r="BY286" s="53"/>
      <c r="BZ286" s="53"/>
      <c r="CA286" s="53"/>
      <c r="CB286" s="53"/>
      <c r="CC286" s="53"/>
      <c r="CD286" s="53"/>
      <c r="CE286" s="53"/>
      <c r="CF286" s="53"/>
      <c r="CG286" s="53"/>
      <c r="CH286" s="53"/>
      <c r="CI286" s="53"/>
      <c r="CJ286" s="53"/>
      <c r="CK286" s="53"/>
      <c r="CL286" s="53"/>
      <c r="CM286" s="53"/>
      <c r="CN286" s="53"/>
      <c r="CO286" s="53"/>
      <c r="CP286" s="53"/>
    </row>
    <row r="287" spans="1:94"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c r="BW287" s="53"/>
      <c r="BX287" s="53"/>
      <c r="BY287" s="53"/>
      <c r="BZ287" s="53"/>
      <c r="CA287" s="53"/>
      <c r="CB287" s="53"/>
      <c r="CC287" s="53"/>
      <c r="CD287" s="53"/>
      <c r="CE287" s="53"/>
      <c r="CF287" s="53"/>
      <c r="CG287" s="53"/>
      <c r="CH287" s="53"/>
      <c r="CI287" s="53"/>
      <c r="CJ287" s="53"/>
      <c r="CK287" s="53"/>
      <c r="CL287" s="53"/>
      <c r="CM287" s="53"/>
      <c r="CN287" s="53"/>
      <c r="CO287" s="53"/>
      <c r="CP287" s="53"/>
    </row>
    <row r="288" spans="1:94"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53"/>
      <c r="CD288" s="53"/>
      <c r="CE288" s="53"/>
      <c r="CF288" s="53"/>
      <c r="CG288" s="53"/>
      <c r="CH288" s="53"/>
      <c r="CI288" s="53"/>
      <c r="CJ288" s="53"/>
      <c r="CK288" s="53"/>
      <c r="CL288" s="53"/>
      <c r="CM288" s="53"/>
      <c r="CN288" s="53"/>
      <c r="CO288" s="53"/>
      <c r="CP288" s="53"/>
    </row>
    <row r="289" spans="1:94"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53"/>
      <c r="CC289" s="53"/>
      <c r="CD289" s="53"/>
      <c r="CE289" s="53"/>
      <c r="CF289" s="53"/>
      <c r="CG289" s="53"/>
      <c r="CH289" s="53"/>
      <c r="CI289" s="53"/>
      <c r="CJ289" s="53"/>
      <c r="CK289" s="53"/>
      <c r="CL289" s="53"/>
      <c r="CM289" s="53"/>
      <c r="CN289" s="53"/>
      <c r="CO289" s="53"/>
      <c r="CP289" s="53"/>
    </row>
    <row r="290" spans="1:94"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c r="BW290" s="53"/>
      <c r="BX290" s="53"/>
      <c r="BY290" s="53"/>
      <c r="BZ290" s="53"/>
      <c r="CA290" s="53"/>
      <c r="CB290" s="53"/>
      <c r="CC290" s="53"/>
      <c r="CD290" s="53"/>
      <c r="CE290" s="53"/>
      <c r="CF290" s="53"/>
      <c r="CG290" s="53"/>
      <c r="CH290" s="53"/>
      <c r="CI290" s="53"/>
      <c r="CJ290" s="53"/>
      <c r="CK290" s="53"/>
      <c r="CL290" s="53"/>
      <c r="CM290" s="53"/>
      <c r="CN290" s="53"/>
      <c r="CO290" s="53"/>
      <c r="CP290" s="53"/>
    </row>
    <row r="291" spans="1:94"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3"/>
      <c r="BR291" s="53"/>
      <c r="BS291" s="53"/>
      <c r="BT291" s="53"/>
      <c r="BU291" s="53"/>
      <c r="BV291" s="53"/>
      <c r="BW291" s="53"/>
      <c r="BX291" s="53"/>
      <c r="BY291" s="53"/>
      <c r="BZ291" s="53"/>
      <c r="CA291" s="53"/>
      <c r="CB291" s="53"/>
      <c r="CC291" s="53"/>
      <c r="CD291" s="53"/>
      <c r="CE291" s="53"/>
      <c r="CF291" s="53"/>
      <c r="CG291" s="53"/>
      <c r="CH291" s="53"/>
      <c r="CI291" s="53"/>
      <c r="CJ291" s="53"/>
      <c r="CK291" s="53"/>
      <c r="CL291" s="53"/>
      <c r="CM291" s="53"/>
      <c r="CN291" s="53"/>
      <c r="CO291" s="53"/>
      <c r="CP291" s="53"/>
    </row>
    <row r="292" spans="1:94"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53"/>
      <c r="CC292" s="53"/>
      <c r="CD292" s="53"/>
      <c r="CE292" s="53"/>
      <c r="CF292" s="53"/>
      <c r="CG292" s="53"/>
      <c r="CH292" s="53"/>
      <c r="CI292" s="53"/>
      <c r="CJ292" s="53"/>
      <c r="CK292" s="53"/>
      <c r="CL292" s="53"/>
      <c r="CM292" s="53"/>
      <c r="CN292" s="53"/>
      <c r="CO292" s="53"/>
      <c r="CP292" s="53"/>
    </row>
    <row r="293" spans="1:94"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53"/>
      <c r="CD293" s="53"/>
      <c r="CE293" s="53"/>
      <c r="CF293" s="53"/>
      <c r="CG293" s="53"/>
      <c r="CH293" s="53"/>
      <c r="CI293" s="53"/>
      <c r="CJ293" s="53"/>
      <c r="CK293" s="53"/>
      <c r="CL293" s="53"/>
      <c r="CM293" s="53"/>
      <c r="CN293" s="53"/>
      <c r="CO293" s="53"/>
      <c r="CP293" s="53"/>
    </row>
    <row r="294" spans="1:94"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3"/>
      <c r="BR294" s="53"/>
      <c r="BS294" s="53"/>
      <c r="BT294" s="53"/>
      <c r="BU294" s="53"/>
      <c r="BV294" s="53"/>
      <c r="BW294" s="53"/>
      <c r="BX294" s="53"/>
      <c r="BY294" s="53"/>
      <c r="BZ294" s="53"/>
      <c r="CA294" s="53"/>
      <c r="CB294" s="53"/>
      <c r="CC294" s="53"/>
      <c r="CD294" s="53"/>
      <c r="CE294" s="53"/>
      <c r="CF294" s="53"/>
      <c r="CG294" s="53"/>
      <c r="CH294" s="53"/>
      <c r="CI294" s="53"/>
      <c r="CJ294" s="53"/>
      <c r="CK294" s="53"/>
      <c r="CL294" s="53"/>
      <c r="CM294" s="53"/>
      <c r="CN294" s="53"/>
      <c r="CO294" s="53"/>
      <c r="CP294" s="53"/>
    </row>
    <row r="295" spans="1:94"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3"/>
      <c r="BR295" s="53"/>
      <c r="BS295" s="53"/>
      <c r="BT295" s="53"/>
      <c r="BU295" s="53"/>
      <c r="BV295" s="53"/>
      <c r="BW295" s="53"/>
      <c r="BX295" s="53"/>
      <c r="BY295" s="53"/>
      <c r="BZ295" s="53"/>
      <c r="CA295" s="53"/>
      <c r="CB295" s="53"/>
      <c r="CC295" s="53"/>
      <c r="CD295" s="53"/>
      <c r="CE295" s="53"/>
      <c r="CF295" s="53"/>
      <c r="CG295" s="53"/>
      <c r="CH295" s="53"/>
      <c r="CI295" s="53"/>
      <c r="CJ295" s="53"/>
      <c r="CK295" s="53"/>
      <c r="CL295" s="53"/>
      <c r="CM295" s="53"/>
      <c r="CN295" s="53"/>
      <c r="CO295" s="53"/>
      <c r="CP295" s="53"/>
    </row>
    <row r="296" spans="1:94"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53"/>
      <c r="CD296" s="53"/>
      <c r="CE296" s="53"/>
      <c r="CF296" s="53"/>
      <c r="CG296" s="53"/>
      <c r="CH296" s="53"/>
      <c r="CI296" s="53"/>
      <c r="CJ296" s="53"/>
      <c r="CK296" s="53"/>
      <c r="CL296" s="53"/>
      <c r="CM296" s="53"/>
      <c r="CN296" s="53"/>
      <c r="CO296" s="53"/>
      <c r="CP296" s="53"/>
    </row>
    <row r="297" spans="1:94"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3"/>
      <c r="BR297" s="53"/>
      <c r="BS297" s="53"/>
      <c r="BT297" s="53"/>
      <c r="BU297" s="53"/>
      <c r="BV297" s="53"/>
      <c r="BW297" s="53"/>
      <c r="BX297" s="53"/>
      <c r="BY297" s="53"/>
      <c r="BZ297" s="53"/>
      <c r="CA297" s="53"/>
      <c r="CB297" s="53"/>
      <c r="CC297" s="53"/>
      <c r="CD297" s="53"/>
      <c r="CE297" s="53"/>
      <c r="CF297" s="53"/>
      <c r="CG297" s="53"/>
      <c r="CH297" s="53"/>
      <c r="CI297" s="53"/>
      <c r="CJ297" s="53"/>
      <c r="CK297" s="53"/>
      <c r="CL297" s="53"/>
      <c r="CM297" s="53"/>
      <c r="CN297" s="53"/>
      <c r="CO297" s="53"/>
      <c r="CP297" s="53"/>
    </row>
    <row r="298" spans="1:94"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53"/>
      <c r="CC298" s="53"/>
      <c r="CD298" s="53"/>
      <c r="CE298" s="53"/>
      <c r="CF298" s="53"/>
      <c r="CG298" s="53"/>
      <c r="CH298" s="53"/>
      <c r="CI298" s="53"/>
      <c r="CJ298" s="53"/>
      <c r="CK298" s="53"/>
      <c r="CL298" s="53"/>
      <c r="CM298" s="53"/>
      <c r="CN298" s="53"/>
      <c r="CO298" s="53"/>
      <c r="CP298" s="53"/>
    </row>
    <row r="299" spans="1:94"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row>
    <row r="300" spans="1:94"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3"/>
      <c r="BR300" s="53"/>
      <c r="BS300" s="53"/>
      <c r="BT300" s="53"/>
      <c r="BU300" s="53"/>
      <c r="BV300" s="53"/>
      <c r="BW300" s="53"/>
      <c r="BX300" s="53"/>
      <c r="BY300" s="53"/>
      <c r="BZ300" s="53"/>
      <c r="CA300" s="53"/>
      <c r="CB300" s="53"/>
      <c r="CC300" s="53"/>
      <c r="CD300" s="53"/>
      <c r="CE300" s="53"/>
      <c r="CF300" s="53"/>
      <c r="CG300" s="53"/>
      <c r="CH300" s="53"/>
      <c r="CI300" s="53"/>
      <c r="CJ300" s="53"/>
      <c r="CK300" s="53"/>
      <c r="CL300" s="53"/>
      <c r="CM300" s="53"/>
      <c r="CN300" s="53"/>
      <c r="CO300" s="53"/>
      <c r="CP300" s="53"/>
    </row>
    <row r="301" spans="1:94"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3"/>
      <c r="BR301" s="53"/>
      <c r="BS301" s="53"/>
      <c r="BT301" s="53"/>
      <c r="BU301" s="53"/>
      <c r="BV301" s="53"/>
      <c r="BW301" s="53"/>
      <c r="BX301" s="53"/>
      <c r="BY301" s="53"/>
      <c r="BZ301" s="53"/>
      <c r="CA301" s="53"/>
      <c r="CB301" s="53"/>
      <c r="CC301" s="53"/>
      <c r="CD301" s="53"/>
      <c r="CE301" s="53"/>
      <c r="CF301" s="53"/>
      <c r="CG301" s="53"/>
      <c r="CH301" s="53"/>
      <c r="CI301" s="53"/>
      <c r="CJ301" s="53"/>
      <c r="CK301" s="53"/>
      <c r="CL301" s="53"/>
      <c r="CM301" s="53"/>
      <c r="CN301" s="53"/>
      <c r="CO301" s="53"/>
      <c r="CP301" s="53"/>
    </row>
    <row r="302" spans="1:94"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53"/>
      <c r="CD302" s="53"/>
      <c r="CE302" s="53"/>
      <c r="CF302" s="53"/>
      <c r="CG302" s="53"/>
      <c r="CH302" s="53"/>
      <c r="CI302" s="53"/>
      <c r="CJ302" s="53"/>
      <c r="CK302" s="53"/>
      <c r="CL302" s="53"/>
      <c r="CM302" s="53"/>
      <c r="CN302" s="53"/>
      <c r="CO302" s="53"/>
      <c r="CP302" s="53"/>
    </row>
    <row r="303" spans="1:94"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c r="BV303" s="53"/>
      <c r="BW303" s="53"/>
      <c r="BX303" s="53"/>
      <c r="BY303" s="53"/>
      <c r="BZ303" s="53"/>
      <c r="CA303" s="53"/>
      <c r="CB303" s="53"/>
      <c r="CC303" s="53"/>
      <c r="CD303" s="53"/>
      <c r="CE303" s="53"/>
      <c r="CF303" s="53"/>
      <c r="CG303" s="53"/>
      <c r="CH303" s="53"/>
      <c r="CI303" s="53"/>
      <c r="CJ303" s="53"/>
      <c r="CK303" s="53"/>
      <c r="CL303" s="53"/>
      <c r="CM303" s="53"/>
      <c r="CN303" s="53"/>
      <c r="CO303" s="53"/>
      <c r="CP303" s="53"/>
    </row>
    <row r="304" spans="1:94"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3"/>
      <c r="BR304" s="53"/>
      <c r="BS304" s="53"/>
      <c r="BT304" s="53"/>
      <c r="BU304" s="53"/>
      <c r="BV304" s="53"/>
      <c r="BW304" s="53"/>
      <c r="BX304" s="53"/>
      <c r="BY304" s="53"/>
      <c r="BZ304" s="53"/>
      <c r="CA304" s="53"/>
      <c r="CB304" s="53"/>
      <c r="CC304" s="53"/>
      <c r="CD304" s="53"/>
      <c r="CE304" s="53"/>
      <c r="CF304" s="53"/>
      <c r="CG304" s="53"/>
      <c r="CH304" s="53"/>
      <c r="CI304" s="53"/>
      <c r="CJ304" s="53"/>
      <c r="CK304" s="53"/>
      <c r="CL304" s="53"/>
      <c r="CM304" s="53"/>
      <c r="CN304" s="53"/>
      <c r="CO304" s="53"/>
      <c r="CP304" s="53"/>
    </row>
    <row r="305" spans="1:94"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53"/>
      <c r="CD305" s="53"/>
      <c r="CE305" s="53"/>
      <c r="CF305" s="53"/>
      <c r="CG305" s="53"/>
      <c r="CH305" s="53"/>
      <c r="CI305" s="53"/>
      <c r="CJ305" s="53"/>
      <c r="CK305" s="53"/>
      <c r="CL305" s="53"/>
      <c r="CM305" s="53"/>
      <c r="CN305" s="53"/>
      <c r="CO305" s="53"/>
      <c r="CP305" s="53"/>
    </row>
    <row r="306" spans="1:94"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3"/>
      <c r="BR306" s="53"/>
      <c r="BS306" s="53"/>
      <c r="BT306" s="53"/>
      <c r="BU306" s="53"/>
      <c r="BV306" s="53"/>
      <c r="BW306" s="53"/>
      <c r="BX306" s="53"/>
      <c r="BY306" s="53"/>
      <c r="BZ306" s="53"/>
      <c r="CA306" s="53"/>
      <c r="CB306" s="53"/>
      <c r="CC306" s="53"/>
      <c r="CD306" s="53"/>
      <c r="CE306" s="53"/>
      <c r="CF306" s="53"/>
      <c r="CG306" s="53"/>
      <c r="CH306" s="53"/>
      <c r="CI306" s="53"/>
      <c r="CJ306" s="53"/>
      <c r="CK306" s="53"/>
      <c r="CL306" s="53"/>
      <c r="CM306" s="53"/>
      <c r="CN306" s="53"/>
      <c r="CO306" s="53"/>
      <c r="CP306" s="53"/>
    </row>
    <row r="307" spans="1:94"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3"/>
      <c r="BR307" s="53"/>
      <c r="BS307" s="53"/>
      <c r="BT307" s="53"/>
      <c r="BU307" s="53"/>
      <c r="BV307" s="53"/>
      <c r="BW307" s="53"/>
      <c r="BX307" s="53"/>
      <c r="BY307" s="53"/>
      <c r="BZ307" s="53"/>
      <c r="CA307" s="53"/>
      <c r="CB307" s="53"/>
      <c r="CC307" s="53"/>
      <c r="CD307" s="53"/>
      <c r="CE307" s="53"/>
      <c r="CF307" s="53"/>
      <c r="CG307" s="53"/>
      <c r="CH307" s="53"/>
      <c r="CI307" s="53"/>
      <c r="CJ307" s="53"/>
      <c r="CK307" s="53"/>
      <c r="CL307" s="53"/>
      <c r="CM307" s="53"/>
      <c r="CN307" s="53"/>
      <c r="CO307" s="53"/>
      <c r="CP307" s="53"/>
    </row>
    <row r="308" spans="1:94"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3"/>
      <c r="BR308" s="53"/>
      <c r="BS308" s="53"/>
      <c r="BT308" s="53"/>
      <c r="BU308" s="53"/>
      <c r="BV308" s="53"/>
      <c r="BW308" s="53"/>
      <c r="BX308" s="53"/>
      <c r="BY308" s="53"/>
      <c r="BZ308" s="53"/>
      <c r="CA308" s="53"/>
      <c r="CB308" s="53"/>
      <c r="CC308" s="53"/>
      <c r="CD308" s="53"/>
      <c r="CE308" s="53"/>
      <c r="CF308" s="53"/>
      <c r="CG308" s="53"/>
      <c r="CH308" s="53"/>
      <c r="CI308" s="53"/>
      <c r="CJ308" s="53"/>
      <c r="CK308" s="53"/>
      <c r="CL308" s="53"/>
      <c r="CM308" s="53"/>
      <c r="CN308" s="53"/>
      <c r="CO308" s="53"/>
      <c r="CP308" s="53"/>
    </row>
    <row r="309" spans="1:94"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53"/>
      <c r="CD309" s="53"/>
      <c r="CE309" s="53"/>
      <c r="CF309" s="53"/>
      <c r="CG309" s="53"/>
      <c r="CH309" s="53"/>
      <c r="CI309" s="53"/>
      <c r="CJ309" s="53"/>
      <c r="CK309" s="53"/>
      <c r="CL309" s="53"/>
      <c r="CM309" s="53"/>
      <c r="CN309" s="53"/>
      <c r="CO309" s="53"/>
      <c r="CP309" s="53"/>
    </row>
    <row r="310" spans="1:94"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3"/>
      <c r="BR310" s="53"/>
      <c r="BS310" s="53"/>
      <c r="BT310" s="53"/>
      <c r="BU310" s="53"/>
      <c r="BV310" s="53"/>
      <c r="BW310" s="53"/>
      <c r="BX310" s="53"/>
      <c r="BY310" s="53"/>
      <c r="BZ310" s="53"/>
      <c r="CA310" s="53"/>
      <c r="CB310" s="53"/>
      <c r="CC310" s="53"/>
      <c r="CD310" s="53"/>
      <c r="CE310" s="53"/>
      <c r="CF310" s="53"/>
      <c r="CG310" s="53"/>
      <c r="CH310" s="53"/>
      <c r="CI310" s="53"/>
      <c r="CJ310" s="53"/>
      <c r="CK310" s="53"/>
      <c r="CL310" s="53"/>
      <c r="CM310" s="53"/>
      <c r="CN310" s="53"/>
      <c r="CO310" s="53"/>
      <c r="CP310" s="53"/>
    </row>
    <row r="311" spans="1:94"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3"/>
      <c r="BR311" s="53"/>
      <c r="BS311" s="53"/>
      <c r="BT311" s="53"/>
      <c r="BU311" s="53"/>
      <c r="BV311" s="53"/>
      <c r="BW311" s="53"/>
      <c r="BX311" s="53"/>
      <c r="BY311" s="53"/>
      <c r="BZ311" s="53"/>
      <c r="CA311" s="53"/>
      <c r="CB311" s="53"/>
      <c r="CC311" s="53"/>
      <c r="CD311" s="53"/>
      <c r="CE311" s="53"/>
      <c r="CF311" s="53"/>
      <c r="CG311" s="53"/>
      <c r="CH311" s="53"/>
      <c r="CI311" s="53"/>
      <c r="CJ311" s="53"/>
      <c r="CK311" s="53"/>
      <c r="CL311" s="53"/>
      <c r="CM311" s="53"/>
      <c r="CN311" s="53"/>
      <c r="CO311" s="53"/>
      <c r="CP311" s="53"/>
    </row>
    <row r="312" spans="1:94"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3"/>
      <c r="BR312" s="53"/>
      <c r="BS312" s="53"/>
      <c r="BT312" s="53"/>
      <c r="BU312" s="53"/>
      <c r="BV312" s="53"/>
      <c r="BW312" s="53"/>
      <c r="BX312" s="53"/>
      <c r="BY312" s="53"/>
      <c r="BZ312" s="53"/>
      <c r="CA312" s="53"/>
      <c r="CB312" s="53"/>
      <c r="CC312" s="53"/>
      <c r="CD312" s="53"/>
      <c r="CE312" s="53"/>
      <c r="CF312" s="53"/>
      <c r="CG312" s="53"/>
      <c r="CH312" s="53"/>
      <c r="CI312" s="53"/>
      <c r="CJ312" s="53"/>
      <c r="CK312" s="53"/>
      <c r="CL312" s="53"/>
      <c r="CM312" s="53"/>
      <c r="CN312" s="53"/>
      <c r="CO312" s="53"/>
      <c r="CP312" s="53"/>
    </row>
    <row r="313" spans="1:94"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3"/>
      <c r="BR313" s="53"/>
      <c r="BS313" s="53"/>
      <c r="BT313" s="53"/>
      <c r="BU313" s="53"/>
      <c r="BV313" s="53"/>
      <c r="BW313" s="53"/>
      <c r="BX313" s="53"/>
      <c r="BY313" s="53"/>
      <c r="BZ313" s="53"/>
      <c r="CA313" s="53"/>
      <c r="CB313" s="53"/>
      <c r="CC313" s="53"/>
      <c r="CD313" s="53"/>
      <c r="CE313" s="53"/>
      <c r="CF313" s="53"/>
      <c r="CG313" s="53"/>
      <c r="CH313" s="53"/>
      <c r="CI313" s="53"/>
      <c r="CJ313" s="53"/>
      <c r="CK313" s="53"/>
      <c r="CL313" s="53"/>
      <c r="CM313" s="53"/>
      <c r="CN313" s="53"/>
      <c r="CO313" s="53"/>
      <c r="CP313" s="53"/>
    </row>
    <row r="314" spans="1:94"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3"/>
      <c r="BR314" s="53"/>
      <c r="BS314" s="53"/>
      <c r="BT314" s="53"/>
      <c r="BU314" s="53"/>
      <c r="BV314" s="53"/>
      <c r="BW314" s="53"/>
      <c r="BX314" s="53"/>
      <c r="BY314" s="53"/>
      <c r="BZ314" s="53"/>
      <c r="CA314" s="53"/>
      <c r="CB314" s="53"/>
      <c r="CC314" s="53"/>
      <c r="CD314" s="53"/>
      <c r="CE314" s="53"/>
      <c r="CF314" s="53"/>
      <c r="CG314" s="53"/>
      <c r="CH314" s="53"/>
      <c r="CI314" s="53"/>
      <c r="CJ314" s="53"/>
      <c r="CK314" s="53"/>
      <c r="CL314" s="53"/>
      <c r="CM314" s="53"/>
      <c r="CN314" s="53"/>
      <c r="CO314" s="53"/>
      <c r="CP314" s="53"/>
    </row>
    <row r="315" spans="1:94"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3"/>
      <c r="BR315" s="53"/>
      <c r="BS315" s="53"/>
      <c r="BT315" s="53"/>
      <c r="BU315" s="53"/>
      <c r="BV315" s="53"/>
      <c r="BW315" s="53"/>
      <c r="BX315" s="53"/>
      <c r="BY315" s="53"/>
      <c r="BZ315" s="53"/>
      <c r="CA315" s="53"/>
      <c r="CB315" s="53"/>
      <c r="CC315" s="53"/>
      <c r="CD315" s="53"/>
      <c r="CE315" s="53"/>
      <c r="CF315" s="53"/>
      <c r="CG315" s="53"/>
      <c r="CH315" s="53"/>
      <c r="CI315" s="53"/>
      <c r="CJ315" s="53"/>
      <c r="CK315" s="53"/>
      <c r="CL315" s="53"/>
      <c r="CM315" s="53"/>
      <c r="CN315" s="53"/>
      <c r="CO315" s="53"/>
      <c r="CP315" s="53"/>
    </row>
    <row r="316" spans="1:94"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row>
    <row r="317" spans="1:94"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3"/>
      <c r="BR317" s="53"/>
      <c r="BS317" s="53"/>
      <c r="BT317" s="53"/>
      <c r="BU317" s="53"/>
      <c r="BV317" s="53"/>
      <c r="BW317" s="53"/>
      <c r="BX317" s="53"/>
      <c r="BY317" s="53"/>
      <c r="BZ317" s="53"/>
      <c r="CA317" s="53"/>
      <c r="CB317" s="53"/>
      <c r="CC317" s="53"/>
      <c r="CD317" s="53"/>
      <c r="CE317" s="53"/>
      <c r="CF317" s="53"/>
      <c r="CG317" s="53"/>
      <c r="CH317" s="53"/>
      <c r="CI317" s="53"/>
      <c r="CJ317" s="53"/>
      <c r="CK317" s="53"/>
      <c r="CL317" s="53"/>
      <c r="CM317" s="53"/>
      <c r="CN317" s="53"/>
      <c r="CO317" s="53"/>
      <c r="CP317" s="53"/>
    </row>
    <row r="318" spans="1:94"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53"/>
      <c r="CD318" s="53"/>
      <c r="CE318" s="53"/>
      <c r="CF318" s="53"/>
      <c r="CG318" s="53"/>
      <c r="CH318" s="53"/>
      <c r="CI318" s="53"/>
      <c r="CJ318" s="53"/>
      <c r="CK318" s="53"/>
      <c r="CL318" s="53"/>
      <c r="CM318" s="53"/>
      <c r="CN318" s="53"/>
      <c r="CO318" s="53"/>
      <c r="CP318" s="53"/>
    </row>
    <row r="319" spans="1:94"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3"/>
      <c r="BR319" s="53"/>
      <c r="BS319" s="53"/>
      <c r="BT319" s="53"/>
      <c r="BU319" s="53"/>
      <c r="BV319" s="53"/>
      <c r="BW319" s="53"/>
      <c r="BX319" s="53"/>
      <c r="BY319" s="53"/>
      <c r="BZ319" s="53"/>
      <c r="CA319" s="53"/>
      <c r="CB319" s="53"/>
      <c r="CC319" s="53"/>
      <c r="CD319" s="53"/>
      <c r="CE319" s="53"/>
      <c r="CF319" s="53"/>
      <c r="CG319" s="53"/>
      <c r="CH319" s="53"/>
      <c r="CI319" s="53"/>
      <c r="CJ319" s="53"/>
      <c r="CK319" s="53"/>
      <c r="CL319" s="53"/>
      <c r="CM319" s="53"/>
      <c r="CN319" s="53"/>
      <c r="CO319" s="53"/>
      <c r="CP319" s="53"/>
    </row>
    <row r="320" spans="1:94"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c r="BJ320" s="53"/>
      <c r="BK320" s="53"/>
      <c r="BL320" s="53"/>
      <c r="BM320" s="53"/>
      <c r="BN320" s="53"/>
      <c r="BO320" s="53"/>
      <c r="BP320" s="53"/>
      <c r="BQ320" s="53"/>
      <c r="BR320" s="53"/>
      <c r="BS320" s="53"/>
      <c r="BT320" s="53"/>
      <c r="BU320" s="53"/>
      <c r="BV320" s="53"/>
      <c r="BW320" s="53"/>
      <c r="BX320" s="53"/>
      <c r="BY320" s="53"/>
      <c r="BZ320" s="53"/>
      <c r="CA320" s="53"/>
      <c r="CB320" s="53"/>
      <c r="CC320" s="53"/>
      <c r="CD320" s="53"/>
      <c r="CE320" s="53"/>
      <c r="CF320" s="53"/>
      <c r="CG320" s="53"/>
      <c r="CH320" s="53"/>
      <c r="CI320" s="53"/>
      <c r="CJ320" s="53"/>
      <c r="CK320" s="53"/>
      <c r="CL320" s="53"/>
      <c r="CM320" s="53"/>
      <c r="CN320" s="53"/>
      <c r="CO320" s="53"/>
      <c r="CP320" s="53"/>
    </row>
    <row r="321" spans="1:94"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53"/>
      <c r="CD321" s="53"/>
      <c r="CE321" s="53"/>
      <c r="CF321" s="53"/>
      <c r="CG321" s="53"/>
      <c r="CH321" s="53"/>
      <c r="CI321" s="53"/>
      <c r="CJ321" s="53"/>
      <c r="CK321" s="53"/>
      <c r="CL321" s="53"/>
      <c r="CM321" s="53"/>
      <c r="CN321" s="53"/>
      <c r="CO321" s="53"/>
      <c r="CP321" s="53"/>
    </row>
    <row r="322" spans="1:94"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3"/>
      <c r="BR322" s="53"/>
      <c r="BS322" s="53"/>
      <c r="BT322" s="53"/>
      <c r="BU322" s="53"/>
      <c r="BV322" s="53"/>
      <c r="BW322" s="53"/>
      <c r="BX322" s="53"/>
      <c r="BY322" s="53"/>
      <c r="BZ322" s="53"/>
      <c r="CA322" s="53"/>
      <c r="CB322" s="53"/>
      <c r="CC322" s="53"/>
      <c r="CD322" s="53"/>
      <c r="CE322" s="53"/>
      <c r="CF322" s="53"/>
      <c r="CG322" s="53"/>
      <c r="CH322" s="53"/>
      <c r="CI322" s="53"/>
      <c r="CJ322" s="53"/>
      <c r="CK322" s="53"/>
      <c r="CL322" s="53"/>
      <c r="CM322" s="53"/>
      <c r="CN322" s="53"/>
      <c r="CO322" s="53"/>
      <c r="CP322" s="53"/>
    </row>
    <row r="323" spans="1:94"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row>
    <row r="324" spans="1:94"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53"/>
      <c r="CD324" s="53"/>
      <c r="CE324" s="53"/>
      <c r="CF324" s="53"/>
      <c r="CG324" s="53"/>
      <c r="CH324" s="53"/>
      <c r="CI324" s="53"/>
      <c r="CJ324" s="53"/>
      <c r="CK324" s="53"/>
      <c r="CL324" s="53"/>
      <c r="CM324" s="53"/>
      <c r="CN324" s="53"/>
      <c r="CO324" s="53"/>
      <c r="CP324" s="53"/>
    </row>
    <row r="325" spans="1:94"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53"/>
      <c r="CD325" s="53"/>
      <c r="CE325" s="53"/>
      <c r="CF325" s="53"/>
      <c r="CG325" s="53"/>
      <c r="CH325" s="53"/>
      <c r="CI325" s="53"/>
      <c r="CJ325" s="53"/>
      <c r="CK325" s="53"/>
      <c r="CL325" s="53"/>
      <c r="CM325" s="53"/>
      <c r="CN325" s="53"/>
      <c r="CO325" s="53"/>
      <c r="CP325" s="53"/>
    </row>
    <row r="326" spans="1:94"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c r="BJ326" s="53"/>
      <c r="BK326" s="53"/>
      <c r="BL326" s="53"/>
      <c r="BM326" s="53"/>
      <c r="BN326" s="53"/>
      <c r="BO326" s="53"/>
      <c r="BP326" s="53"/>
      <c r="BQ326" s="53"/>
      <c r="BR326" s="53"/>
      <c r="BS326" s="53"/>
      <c r="BT326" s="53"/>
      <c r="BU326" s="53"/>
      <c r="BV326" s="53"/>
      <c r="BW326" s="53"/>
      <c r="BX326" s="53"/>
      <c r="BY326" s="53"/>
      <c r="BZ326" s="53"/>
      <c r="CA326" s="53"/>
      <c r="CB326" s="53"/>
      <c r="CC326" s="53"/>
      <c r="CD326" s="53"/>
      <c r="CE326" s="53"/>
      <c r="CF326" s="53"/>
      <c r="CG326" s="53"/>
      <c r="CH326" s="53"/>
      <c r="CI326" s="53"/>
      <c r="CJ326" s="53"/>
      <c r="CK326" s="53"/>
      <c r="CL326" s="53"/>
      <c r="CM326" s="53"/>
      <c r="CN326" s="53"/>
      <c r="CO326" s="53"/>
      <c r="CP326" s="53"/>
    </row>
    <row r="327" spans="1:94"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c r="BJ327" s="53"/>
      <c r="BK327" s="53"/>
      <c r="BL327" s="53"/>
      <c r="BM327" s="53"/>
      <c r="BN327" s="53"/>
      <c r="BO327" s="53"/>
      <c r="BP327" s="53"/>
      <c r="BQ327" s="53"/>
      <c r="BR327" s="53"/>
      <c r="BS327" s="53"/>
      <c r="BT327" s="53"/>
      <c r="BU327" s="53"/>
      <c r="BV327" s="53"/>
      <c r="BW327" s="53"/>
      <c r="BX327" s="53"/>
      <c r="BY327" s="53"/>
      <c r="BZ327" s="53"/>
      <c r="CA327" s="53"/>
      <c r="CB327" s="53"/>
      <c r="CC327" s="53"/>
      <c r="CD327" s="53"/>
      <c r="CE327" s="53"/>
      <c r="CF327" s="53"/>
      <c r="CG327" s="53"/>
      <c r="CH327" s="53"/>
      <c r="CI327" s="53"/>
      <c r="CJ327" s="53"/>
      <c r="CK327" s="53"/>
      <c r="CL327" s="53"/>
      <c r="CM327" s="53"/>
      <c r="CN327" s="53"/>
      <c r="CO327" s="53"/>
      <c r="CP327" s="53"/>
    </row>
    <row r="328" spans="1:94"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c r="BJ328" s="53"/>
      <c r="BK328" s="53"/>
      <c r="BL328" s="53"/>
      <c r="BM328" s="53"/>
      <c r="BN328" s="53"/>
      <c r="BO328" s="53"/>
      <c r="BP328" s="53"/>
      <c r="BQ328" s="53"/>
      <c r="BR328" s="53"/>
      <c r="BS328" s="53"/>
      <c r="BT328" s="53"/>
      <c r="BU328" s="53"/>
      <c r="BV328" s="53"/>
      <c r="BW328" s="53"/>
      <c r="BX328" s="53"/>
      <c r="BY328" s="53"/>
      <c r="BZ328" s="53"/>
      <c r="CA328" s="53"/>
      <c r="CB328" s="53"/>
      <c r="CC328" s="53"/>
      <c r="CD328" s="53"/>
      <c r="CE328" s="53"/>
      <c r="CF328" s="53"/>
      <c r="CG328" s="53"/>
      <c r="CH328" s="53"/>
      <c r="CI328" s="53"/>
      <c r="CJ328" s="53"/>
      <c r="CK328" s="53"/>
      <c r="CL328" s="53"/>
      <c r="CM328" s="53"/>
      <c r="CN328" s="53"/>
      <c r="CO328" s="53"/>
      <c r="CP328" s="53"/>
    </row>
    <row r="329" spans="1:94"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3"/>
      <c r="CL329" s="53"/>
      <c r="CM329" s="53"/>
      <c r="CN329" s="53"/>
      <c r="CO329" s="53"/>
      <c r="CP329" s="53"/>
    </row>
    <row r="330" spans="1:94"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3"/>
      <c r="CL330" s="53"/>
      <c r="CM330" s="53"/>
      <c r="CN330" s="53"/>
      <c r="CO330" s="53"/>
      <c r="CP330" s="53"/>
    </row>
    <row r="331" spans="1:94"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3"/>
      <c r="CL331" s="53"/>
      <c r="CM331" s="53"/>
      <c r="CN331" s="53"/>
      <c r="CO331" s="53"/>
      <c r="CP331" s="53"/>
    </row>
    <row r="332" spans="1:94"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3"/>
      <c r="CL332" s="53"/>
      <c r="CM332" s="53"/>
      <c r="CN332" s="53"/>
      <c r="CO332" s="53"/>
      <c r="CP332" s="53"/>
    </row>
    <row r="333" spans="1:94"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row>
    <row r="334" spans="1:94"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3"/>
      <c r="CL334" s="53"/>
      <c r="CM334" s="53"/>
      <c r="CN334" s="53"/>
      <c r="CO334" s="53"/>
      <c r="CP334" s="53"/>
    </row>
    <row r="335" spans="1:94"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3"/>
      <c r="CL335" s="53"/>
      <c r="CM335" s="53"/>
      <c r="CN335" s="53"/>
      <c r="CO335" s="53"/>
      <c r="CP335" s="53"/>
    </row>
    <row r="336" spans="1:94"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3"/>
      <c r="CL336" s="53"/>
      <c r="CM336" s="53"/>
      <c r="CN336" s="53"/>
      <c r="CO336" s="53"/>
      <c r="CP336" s="53"/>
    </row>
    <row r="337" spans="1:94"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3"/>
      <c r="CL337" s="53"/>
      <c r="CM337" s="53"/>
      <c r="CN337" s="53"/>
      <c r="CO337" s="53"/>
      <c r="CP337" s="53"/>
    </row>
    <row r="338" spans="1:94"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3"/>
      <c r="CL338" s="53"/>
      <c r="CM338" s="53"/>
      <c r="CN338" s="53"/>
      <c r="CO338" s="53"/>
      <c r="CP338" s="53"/>
    </row>
    <row r="339" spans="1:94"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c r="AW339" s="53"/>
      <c r="AX339" s="53"/>
      <c r="AY339" s="53"/>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3"/>
      <c r="CL339" s="53"/>
      <c r="CM339" s="53"/>
      <c r="CN339" s="53"/>
      <c r="CO339" s="53"/>
      <c r="CP339" s="53"/>
    </row>
    <row r="340" spans="1:94"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3"/>
      <c r="CL340" s="53"/>
      <c r="CM340" s="53"/>
      <c r="CN340" s="53"/>
      <c r="CO340" s="53"/>
      <c r="CP340" s="53"/>
    </row>
    <row r="341" spans="1:94"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3"/>
      <c r="CL341" s="53"/>
      <c r="CM341" s="53"/>
      <c r="CN341" s="53"/>
      <c r="CO341" s="53"/>
      <c r="CP341" s="53"/>
    </row>
    <row r="342" spans="1:94"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c r="AT342" s="53"/>
      <c r="AU342" s="53"/>
      <c r="AV342" s="53"/>
      <c r="AW342" s="53"/>
      <c r="AX342" s="53"/>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row>
    <row r="343" spans="1:94"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row>
    <row r="344" spans="1:94"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c r="AW344" s="53"/>
      <c r="AX344" s="53"/>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3"/>
      <c r="CL344" s="53"/>
      <c r="CM344" s="53"/>
      <c r="CN344" s="53"/>
      <c r="CO344" s="53"/>
      <c r="CP344" s="53"/>
    </row>
    <row r="345" spans="1:94"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3"/>
      <c r="CL345" s="53"/>
      <c r="CM345" s="53"/>
      <c r="CN345" s="53"/>
      <c r="CO345" s="53"/>
      <c r="CP345" s="53"/>
    </row>
    <row r="346" spans="1:94"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c r="AT346" s="53"/>
      <c r="AU346" s="53"/>
      <c r="AV346" s="53"/>
      <c r="AW346" s="53"/>
      <c r="AX346" s="53"/>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3"/>
      <c r="CL346" s="53"/>
      <c r="CM346" s="53"/>
      <c r="CN346" s="53"/>
      <c r="CO346" s="53"/>
      <c r="CP346" s="53"/>
    </row>
    <row r="347" spans="1:94"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c r="AP347" s="53"/>
      <c r="AQ347" s="53"/>
      <c r="AR347" s="53"/>
      <c r="AS347" s="53"/>
      <c r="AT347" s="53"/>
      <c r="AU347" s="53"/>
      <c r="AV347" s="53"/>
      <c r="AW347" s="53"/>
      <c r="AX347" s="53"/>
      <c r="AY347" s="53"/>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3"/>
      <c r="CL347" s="53"/>
      <c r="CM347" s="53"/>
      <c r="CN347" s="53"/>
      <c r="CO347" s="53"/>
      <c r="CP347" s="53"/>
    </row>
    <row r="348" spans="1:94"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3"/>
      <c r="CL348" s="53"/>
      <c r="CM348" s="53"/>
      <c r="CN348" s="53"/>
      <c r="CO348" s="53"/>
      <c r="CP348" s="53"/>
    </row>
    <row r="349" spans="1:94"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c r="AP349" s="53"/>
      <c r="AQ349" s="53"/>
      <c r="AR349" s="53"/>
      <c r="AS349" s="53"/>
      <c r="AT349" s="53"/>
      <c r="AU349" s="53"/>
      <c r="AV349" s="53"/>
      <c r="AW349" s="53"/>
      <c r="AX349" s="53"/>
      <c r="AY349" s="53"/>
      <c r="AZ349" s="53"/>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3"/>
      <c r="CL349" s="53"/>
      <c r="CM349" s="53"/>
      <c r="CN349" s="53"/>
      <c r="CO349" s="53"/>
      <c r="CP349" s="53"/>
    </row>
    <row r="350" spans="1:94"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row>
    <row r="351" spans="1:94"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c r="AP351" s="53"/>
      <c r="AQ351" s="53"/>
      <c r="AR351" s="53"/>
      <c r="AS351" s="53"/>
      <c r="AT351" s="53"/>
      <c r="AU351" s="53"/>
      <c r="AV351" s="53"/>
      <c r="AW351" s="53"/>
      <c r="AX351" s="53"/>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3"/>
      <c r="CL351" s="53"/>
      <c r="CM351" s="53"/>
      <c r="CN351" s="53"/>
      <c r="CO351" s="53"/>
      <c r="CP351" s="53"/>
    </row>
    <row r="352" spans="1:94"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c r="AT352" s="53"/>
      <c r="AU352" s="53"/>
      <c r="AV352" s="53"/>
      <c r="AW352" s="53"/>
      <c r="AX352" s="53"/>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3"/>
      <c r="CL352" s="53"/>
      <c r="CM352" s="53"/>
      <c r="CN352" s="53"/>
      <c r="CO352" s="53"/>
      <c r="CP352" s="53"/>
    </row>
    <row r="353" spans="1:94"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c r="AT353" s="53"/>
      <c r="AU353" s="53"/>
      <c r="AV353" s="53"/>
      <c r="AW353" s="53"/>
      <c r="AX353" s="53"/>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3"/>
      <c r="CL353" s="53"/>
      <c r="CM353" s="53"/>
      <c r="CN353" s="53"/>
      <c r="CO353" s="53"/>
      <c r="CP353" s="53"/>
    </row>
    <row r="354" spans="1:94"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3"/>
      <c r="CL354" s="53"/>
      <c r="CM354" s="53"/>
      <c r="CN354" s="53"/>
      <c r="CO354" s="53"/>
      <c r="CP354" s="53"/>
    </row>
    <row r="355" spans="1:94"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c r="AT355" s="53"/>
      <c r="AU355" s="53"/>
      <c r="AV355" s="53"/>
      <c r="AW355" s="53"/>
      <c r="AX355" s="53"/>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3"/>
      <c r="CL355" s="53"/>
      <c r="CM355" s="53"/>
      <c r="CN355" s="53"/>
      <c r="CO355" s="53"/>
      <c r="CP355" s="53"/>
    </row>
    <row r="356" spans="1:94"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c r="AT356" s="53"/>
      <c r="AU356" s="53"/>
      <c r="AV356" s="53"/>
      <c r="AW356" s="53"/>
      <c r="AX356" s="53"/>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3"/>
      <c r="CL356" s="53"/>
      <c r="CM356" s="53"/>
      <c r="CN356" s="53"/>
      <c r="CO356" s="53"/>
      <c r="CP356" s="53"/>
    </row>
    <row r="357" spans="1:94"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3"/>
      <c r="CL357" s="53"/>
      <c r="CM357" s="53"/>
      <c r="CN357" s="53"/>
      <c r="CO357" s="53"/>
      <c r="CP357" s="53"/>
    </row>
    <row r="358" spans="1:94"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c r="AT358" s="53"/>
      <c r="AU358" s="53"/>
      <c r="AV358" s="53"/>
      <c r="AW358" s="53"/>
      <c r="AX358" s="53"/>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3"/>
      <c r="CL358" s="53"/>
      <c r="CM358" s="53"/>
      <c r="CN358" s="53"/>
      <c r="CO358" s="53"/>
      <c r="CP358" s="53"/>
    </row>
    <row r="359" spans="1:94"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3"/>
      <c r="CL359" s="53"/>
      <c r="CM359" s="53"/>
      <c r="CN359" s="53"/>
      <c r="CO359" s="53"/>
      <c r="CP359" s="53"/>
    </row>
    <row r="360" spans="1:94"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3"/>
      <c r="CL360" s="53"/>
      <c r="CM360" s="53"/>
      <c r="CN360" s="53"/>
      <c r="CO360" s="53"/>
      <c r="CP360" s="53"/>
    </row>
    <row r="361" spans="1:94"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3"/>
      <c r="CL361" s="53"/>
      <c r="CM361" s="53"/>
      <c r="CN361" s="53"/>
      <c r="CO361" s="53"/>
      <c r="CP361" s="53"/>
    </row>
    <row r="362" spans="1:94"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3"/>
      <c r="CL362" s="53"/>
      <c r="CM362" s="53"/>
      <c r="CN362" s="53"/>
      <c r="CO362" s="53"/>
      <c r="CP362" s="53"/>
    </row>
    <row r="363" spans="1:94"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3"/>
      <c r="CL363" s="53"/>
      <c r="CM363" s="53"/>
      <c r="CN363" s="53"/>
      <c r="CO363" s="53"/>
      <c r="CP363" s="53"/>
    </row>
    <row r="364" spans="1:94"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c r="AT364" s="53"/>
      <c r="AU364" s="53"/>
      <c r="AV364" s="53"/>
      <c r="AW364" s="53"/>
      <c r="AX364" s="53"/>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3"/>
      <c r="CL364" s="53"/>
      <c r="CM364" s="53"/>
      <c r="CN364" s="53"/>
      <c r="CO364" s="53"/>
      <c r="CP364" s="53"/>
    </row>
    <row r="365" spans="1:94"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3"/>
      <c r="CL365" s="53"/>
      <c r="CM365" s="53"/>
      <c r="CN365" s="53"/>
      <c r="CO365" s="53"/>
      <c r="CP365" s="53"/>
    </row>
    <row r="366" spans="1:94"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c r="AT366" s="53"/>
      <c r="AU366" s="53"/>
      <c r="AV366" s="53"/>
      <c r="AW366" s="53"/>
      <c r="AX366" s="53"/>
      <c r="AY366" s="53"/>
      <c r="AZ366" s="53"/>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3"/>
      <c r="CL366" s="53"/>
      <c r="CM366" s="53"/>
      <c r="CN366" s="53"/>
      <c r="CO366" s="53"/>
      <c r="CP366" s="53"/>
    </row>
    <row r="367" spans="1:94"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row>
    <row r="368" spans="1:94"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3"/>
      <c r="CL368" s="53"/>
      <c r="CM368" s="53"/>
      <c r="CN368" s="53"/>
      <c r="CO368" s="53"/>
      <c r="CP368" s="53"/>
    </row>
    <row r="369" spans="1:94"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c r="AT369" s="53"/>
      <c r="AU369" s="53"/>
      <c r="AV369" s="53"/>
      <c r="AW369" s="53"/>
      <c r="AX369" s="53"/>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3"/>
      <c r="CL369" s="53"/>
      <c r="CM369" s="53"/>
      <c r="CN369" s="53"/>
      <c r="CO369" s="53"/>
      <c r="CP369" s="53"/>
    </row>
    <row r="370" spans="1:94"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AR370" s="53"/>
      <c r="AS370" s="53"/>
      <c r="AT370" s="53"/>
      <c r="AU370" s="53"/>
      <c r="AV370" s="53"/>
      <c r="AW370" s="53"/>
      <c r="AX370" s="53"/>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3"/>
      <c r="CL370" s="53"/>
      <c r="CM370" s="53"/>
      <c r="CN370" s="53"/>
      <c r="CO370" s="53"/>
      <c r="CP370" s="53"/>
    </row>
    <row r="371" spans="1:94"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3"/>
      <c r="CL371" s="53"/>
      <c r="CM371" s="53"/>
      <c r="CN371" s="53"/>
      <c r="CO371" s="53"/>
      <c r="CP371" s="53"/>
    </row>
    <row r="372" spans="1:94"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3"/>
      <c r="AT372" s="53"/>
      <c r="AU372" s="53"/>
      <c r="AV372" s="53"/>
      <c r="AW372" s="53"/>
      <c r="AX372" s="53"/>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3"/>
      <c r="CL372" s="53"/>
      <c r="CM372" s="53"/>
      <c r="CN372" s="53"/>
      <c r="CO372" s="53"/>
      <c r="CP372" s="53"/>
    </row>
    <row r="373" spans="1:94"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3"/>
      <c r="CL373" s="53"/>
      <c r="CM373" s="53"/>
      <c r="CN373" s="53"/>
      <c r="CO373" s="53"/>
      <c r="CP373" s="53"/>
    </row>
    <row r="374" spans="1:94"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3"/>
      <c r="CL374" s="53"/>
      <c r="CM374" s="53"/>
      <c r="CN374" s="53"/>
      <c r="CO374" s="53"/>
      <c r="CP374" s="53"/>
    </row>
    <row r="375" spans="1:94"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c r="AT375" s="53"/>
      <c r="AU375" s="53"/>
      <c r="AV375" s="53"/>
      <c r="AW375" s="53"/>
      <c r="AX375" s="53"/>
      <c r="AY375" s="53"/>
      <c r="AZ375" s="53"/>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3"/>
      <c r="CL375" s="53"/>
      <c r="CM375" s="53"/>
      <c r="CN375" s="53"/>
      <c r="CO375" s="53"/>
      <c r="CP375" s="53"/>
    </row>
    <row r="376" spans="1:94"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3"/>
      <c r="CL376" s="53"/>
      <c r="CM376" s="53"/>
      <c r="CN376" s="53"/>
      <c r="CO376" s="53"/>
      <c r="CP376" s="53"/>
    </row>
    <row r="377" spans="1:94"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3"/>
      <c r="CL377" s="53"/>
      <c r="CM377" s="53"/>
      <c r="CN377" s="53"/>
      <c r="CO377" s="53"/>
      <c r="CP377" s="53"/>
    </row>
    <row r="378" spans="1:94"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3"/>
      <c r="CL378" s="53"/>
      <c r="CM378" s="53"/>
      <c r="CN378" s="53"/>
      <c r="CO378" s="53"/>
      <c r="CP378" s="53"/>
    </row>
    <row r="379" spans="1:94"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3"/>
      <c r="CL379" s="53"/>
      <c r="CM379" s="53"/>
      <c r="CN379" s="53"/>
      <c r="CO379" s="53"/>
      <c r="CP379" s="53"/>
    </row>
    <row r="380" spans="1:94"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c r="AT380" s="53"/>
      <c r="AU380" s="53"/>
      <c r="AV380" s="53"/>
      <c r="AW380" s="53"/>
      <c r="AX380" s="53"/>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3"/>
      <c r="CL380" s="53"/>
      <c r="CM380" s="53"/>
      <c r="CN380" s="53"/>
      <c r="CO380" s="53"/>
      <c r="CP380" s="53"/>
    </row>
    <row r="381" spans="1:94"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3"/>
      <c r="CL381" s="53"/>
      <c r="CM381" s="53"/>
      <c r="CN381" s="53"/>
      <c r="CO381" s="53"/>
      <c r="CP381" s="53"/>
    </row>
    <row r="382" spans="1:94"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3"/>
      <c r="CL382" s="53"/>
      <c r="CM382" s="53"/>
      <c r="CN382" s="53"/>
      <c r="CO382" s="53"/>
      <c r="CP382" s="53"/>
    </row>
    <row r="383" spans="1:94"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3"/>
      <c r="CL383" s="53"/>
      <c r="CM383" s="53"/>
      <c r="CN383" s="53"/>
      <c r="CO383" s="53"/>
      <c r="CP383" s="53"/>
    </row>
    <row r="384" spans="1:94"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row>
    <row r="385" spans="1:94"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3"/>
      <c r="CL385" s="53"/>
      <c r="CM385" s="53"/>
      <c r="CN385" s="53"/>
      <c r="CO385" s="53"/>
      <c r="CP385" s="53"/>
    </row>
    <row r="386" spans="1:94"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3"/>
      <c r="CL386" s="53"/>
      <c r="CM386" s="53"/>
      <c r="CN386" s="53"/>
      <c r="CO386" s="53"/>
      <c r="CP386" s="53"/>
    </row>
    <row r="387" spans="1:94"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3"/>
      <c r="CL387" s="53"/>
      <c r="CM387" s="53"/>
      <c r="CN387" s="53"/>
      <c r="CO387" s="53"/>
      <c r="CP387" s="53"/>
    </row>
    <row r="388" spans="1:94"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3"/>
      <c r="CL388" s="53"/>
      <c r="CM388" s="53"/>
      <c r="CN388" s="53"/>
      <c r="CO388" s="53"/>
      <c r="CP388" s="53"/>
    </row>
    <row r="389" spans="1:94"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3"/>
      <c r="CL389" s="53"/>
      <c r="CM389" s="53"/>
      <c r="CN389" s="53"/>
      <c r="CO389" s="53"/>
      <c r="CP389" s="53"/>
    </row>
    <row r="390" spans="1:94"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3"/>
      <c r="CL390" s="53"/>
      <c r="CM390" s="53"/>
      <c r="CN390" s="53"/>
      <c r="CO390" s="53"/>
      <c r="CP390" s="53"/>
    </row>
    <row r="391" spans="1:94"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3"/>
      <c r="CL391" s="53"/>
      <c r="CM391" s="53"/>
      <c r="CN391" s="53"/>
      <c r="CO391" s="53"/>
      <c r="CP391" s="53"/>
    </row>
  </sheetData>
  <autoFilter ref="A1:J40" xr:uid="{7B8FB940-29F6-477F-A68A-96272356D3E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8 D A A B Q S w M E F A A C A A g A c n n q W g a d 2 5 a l A A A A 9 g A A A B I A H A B D b 2 5 m a W c v U G F j a 2 F n Z S 5 4 b W w g o h g A K K A U A A A A A A A A A A A A A A A A A A A A A A A A A A A A h Y + x D o I w G I R f h X S n L W U h 5 K c M J k 6 S G E 2 M K y k F G q G Y t l j e z c F H 8 h X E K O r m e H f f J X f 3 6 w 3 y q e + C i z R W D T p D E a Y o k F o M l d J N h k Z X h w n K O W x L c S o b G c y w t u l k V Y Z a 5 8 4 p I d 5 7 7 G M 8 m I Y w S i N y L D Z 7 0 c q + D J W 2 r t R C o k + r + t 9 C H A 6 v M Z z h K G Y 4 Z g m m Q B Y T C q W / A J v 3 P t M f E 1 Z j 5 0 Y j e W 3 C 9 Q 7 I I o G 8 P / A H U E s D B B Q A A g A I A H J 5 6 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y e e p a Q J 7 N D 9 g A A A B C A Q A A E w A c A E Z v c m 1 1 b G F z L 1 N l Y 3 R p b 2 4 x L m 0 g o h g A K K A U A A A A A A A A A A A A A A A A A A A A A A A A A A A A b Y 6 x a s N A E E R 7 g f 5 h u T Q 2 C C e q Q j C u h A s 3 J i B B C u P i f F 7 j i 3 W 3 Y f c u K A h 9 k L 5 D P x Y p a h K c b Q a G N 7 M j a I I l D + W s + T p N 0 k S u m v E M l T 7 V q O N z / p S / w A Z q D G k C 4 5 U U 2 e D o b B u D 9 a q I z O j D G / H t R H R b L N v D X j v c q N 9 5 d e w O B f k w g s d s r n l Q 1 d c H g q O z v d i h V 2 P h T 2 J V s f Z y I X Y F 1 d H 5 i Z L F / D R r W 7 V 1 V m T a b M g b Z D / 0 q D I I U 1 f A J n Q Z t G p X 7 v Z 3 Z j n 0 b O / Z V 6 Z 3 D A K f y E E e h Y z V s f l D d c s 0 s f 7 / 1 e t v U E s B A i 0 A F A A C A A g A c n n q W g a d 2 5 a l A A A A 9 g A A A B I A A A A A A A A A A A A A A A A A A A A A A E N v b m Z p Z y 9 Q Y W N r Y W d l L n h t b F B L A Q I t A B Q A A g A I A H J 5 6 l o P y u m r p A A A A O k A A A A T A A A A A A A A A A A A A A A A A P E A A A B b Q 2 9 u d G V u d F 9 U e X B l c 1 0 u e G 1 s U E s B A i 0 A F A A C A A g A c n n q W k C e z Q / Y A A A A Q g E A A B M A A A A A A A A A A A A A A A A A 4 g E A A E Z v c m 1 1 b G F z L 1 N l Y 3 R p b 2 4 x L m 1 Q S w U G A A A A A A M A A w D C A A A A B w 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Q o A A A A A A A B b C 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V h d T c x M D E 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Y j E 3 Y 2 I z Y z M t Y 2 M z M C 0 0 N z l h L T l j N D Y t N W I x M 2 V j Y T E 4 N j Y y 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M z k i I C 8 + P E V u d H J 5 I F R 5 c G U 9 I k Z p b G x F c n J v c k N v Z G U i I F Z h b H V l P S J z V W 5 r b m 9 3 b i I g L z 4 8 R W 5 0 c n k g V H l w Z T 0 i R m l s b E V y c m 9 y Q 2 9 1 b n Q i I F Z h b H V l P S J s M C I g L z 4 8 R W 5 0 c n k g V H l w Z T 0 i R m l s b E x h c 3 R V c G R h d G V k I i B W Y W x 1 Z T 0 i Z D I w M j U t M D c t M T B U M D k 6 M j A 6 N D M u O T M y M D U 2 M V o i I C 8 + P E V u d H J 5 I F R 5 c G U 9 I k Z p b G x D b 2 x 1 b W 5 U e X B l c y I g V m F s d W U 9 I n N C Z 1 l H Q m c 9 P S I g L z 4 8 R W 5 0 c n k g V H l w Z T 0 i R m l s b E N v b H V t b k 5 h b W V z I i B W Y W x 1 Z T 0 i c 1 s m c X V v d D t F b W l z c 2 l v b i B j b 2 5 j Z X J u w 6 l l J n F 1 b 3 Q 7 L C Z x d W 9 0 O 0 l T S U 4 m c X V v d D s s J n F 1 b 3 Q 7 U 8 O p c m l l J n F 1 b 3 Q 7 L C Z x d W 9 0 O 1 B y b 2 p l d H M g d m V y d H M v c 2 9 j a W F 1 e 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R h Y m x l Y X U 3 M T A x O S 9 B d X R v U m V t b 3 Z l Z E N v b H V t b n M x L n t F b W l z c 2 l v b i B j b 2 5 j Z X J u w 6 l l L D B 9 J n F 1 b 3 Q 7 L C Z x d W 9 0 O 1 N l Y 3 R p b 2 4 x L 1 R h Y m x l Y X U 3 M T A x O S 9 B d X R v U m V t b 3 Z l Z E N v b H V t b n M x L n t J U 0 l O L D F 9 J n F 1 b 3 Q 7 L C Z x d W 9 0 O 1 N l Y 3 R p b 2 4 x L 1 R h Y m x l Y X U 3 M T A x O S 9 B d X R v U m V t b 3 Z l Z E N v b H V t b n M x L n t T w 6 l y a W U s M n 0 m c X V v d D s s J n F 1 b 3 Q 7 U 2 V j d G l v b j E v V G F i b G V h d T c x M D E 5 L 0 F 1 d G 9 S Z W 1 v d m V k Q 2 9 s d W 1 u c z E u e 1 B y b 2 p l d H M g d m V y d H M v c 2 9 j a W F 1 e C w z f S Z x d W 9 0 O 1 0 s J n F 1 b 3 Q 7 Q 2 9 s d W 1 u Q 2 9 1 b n Q m c X V v d D s 6 N C w m c X V v d D t L Z X l D b 2 x 1 b W 5 O Y W 1 l c y Z x d W 9 0 O z p b X S w m c X V v d D t D b 2 x 1 b W 5 J Z G V u d G l 0 a W V z J n F 1 b 3 Q 7 O l s m c X V v d D t T Z W N 0 a W 9 u M S 9 U Y W J s Z W F 1 N z E w M T k v Q X V 0 b 1 J l b W 9 2 Z W R D b 2 x 1 b W 5 z M S 5 7 R W 1 p c 3 N p b 2 4 g Y 2 9 u Y 2 V y b s O p Z S w w f S Z x d W 9 0 O y w m c X V v d D t T Z W N 0 a W 9 u M S 9 U Y W J s Z W F 1 N z E w M T k v Q X V 0 b 1 J l b W 9 2 Z W R D b 2 x 1 b W 5 z M S 5 7 S V N J T i w x f S Z x d W 9 0 O y w m c X V v d D t T Z W N 0 a W 9 u M S 9 U Y W J s Z W F 1 N z E w M T k v Q X V 0 b 1 J l b W 9 2 Z W R D b 2 x 1 b W 5 z M S 5 7 U 8 O p c m l l L D J 9 J n F 1 b 3 Q 7 L C Z x d W 9 0 O 1 N l Y 3 R p b 2 4 x L 1 R h Y m x l Y X U 3 M T A x O S 9 B d X R v U m V t b 3 Z l Z E N v b H V t b n M x L n t Q c m 9 q Z X R z I H Z l c n R z L 3 N v Y 2 l h d X g s M 3 0 m c X V v d D t d L C Z x d W 9 0 O 1 J l b G F 0 a W 9 u c 2 h p c E l u Z m 8 m c X V v d D s 6 W 1 1 9 I i A v P j w v U 3 R h Y m x l R W 5 0 c m l l c z 4 8 L 0 l 0 Z W 0 + P E l 0 Z W 0 + P E l 0 Z W 1 M b 2 N h d G l v b j 4 8 S X R l b V R 5 c G U + R m 9 y b X V s Y T w v S X R l b V R 5 c G U + P E l 0 Z W 1 Q Y X R o P l N l Y 3 R p b 2 4 x L 1 R h Y m x l Y X U 3 M T A x O S 9 T b 3 V y Y 2 U 8 L 0 l 0 Z W 1 Q Y X R o P j w v S X R l b U x v Y 2 F 0 a W 9 u P j x T d G F i b G V F b n R y a W V z I C 8 + P C 9 J d G V t P j x J d G V t P j x J d G V t T G 9 j Y X R p b 2 4 + P E l 0 Z W 1 U e X B l P k Z v c m 1 1 b G E 8 L 0 l 0 Z W 1 U e X B l P j x J d G V t U G F 0 a D 5 T Z W N 0 a W 9 u M S 9 U Y W J s Z W F 1 N z E w M T k v V H l w Z S U y M G 1 v Z G l m a S V D M y V B O T w v S X R l b V B h d G g + P C 9 J d G V t T G 9 j Y X R p b 2 4 + P F N 0 Y W J s Z U V u d H J p Z X M g L z 4 8 L 0 l 0 Z W 0 + P C 9 J d G V t c z 4 8 L 0 x v Y 2 F s U G F j a 2 F n Z U 1 l d G F k Y X R h R m l s Z T 4 W A A A A U E s F B g A A A A A A A A A A A A A A A A A A A A A A A N o A A A A B A A A A 0 I y d 3 w E V 0 R G M e g D A T 8 K X 6 w E A A A A X Z a F q F X H W Q 6 0 i 3 3 b f n w Z h A A A A A A I A A A A A A A N m A A D A A A A A E A A A A O s C z 7 j N B M k Q U z U 1 W l f h a c w A A A A A B I A A A K A A A A A Q A A A A K / 4 O c f n p J P a 7 z u G n z g H b + F A A A A D U B R 4 A U C O K a g A 9 w z 1 9 o t E K 4 s W T f R n c T 1 h M D 7 8 r w n Y d E w v k R t e z 7 / j n 7 f c + L S N Q I 5 y Q E S U 0 M e w 7 I R W 2 Q B l G x + 7 g 3 0 C R e I t I 8 M Y 1 s Q P J v 9 V o M R Q A A A C 9 m G A F x 4 / R e 0 u z 0 K I 5 o K 7 u p r g 4 H A = = < / D a t a M a s h u p > 
</file>

<file path=customXml/itemProps1.xml><?xml version="1.0" encoding="utf-8"?>
<ds:datastoreItem xmlns:ds="http://schemas.openxmlformats.org/officeDocument/2006/customXml" ds:itemID="{477D5BA5-72F5-4CB6-9387-9B8D571F70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Liste OD et projets</vt:lpstr>
      <vt:lpstr>Synthèse Allocation</vt:lpstr>
      <vt:lpstr>Alloc des projets</vt:lpstr>
      <vt:lpstr>Méthodo</vt:lpstr>
      <vt:lpstr>Impacts des projets</vt:lpstr>
      <vt:lpstr>Contribution aux ODD</vt:lpstr>
      <vt:lpstr>AI Friendly - Impacts</vt:lpstr>
      <vt:lpstr>AI Friendly - Allocation</vt:lpstr>
      <vt:lpstr>'Contribution aux ODD'!Zone_d_impression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 Clara</dc:creator>
  <cp:lastModifiedBy>Pancrazi, Helene</cp:lastModifiedBy>
  <dcterms:created xsi:type="dcterms:W3CDTF">2025-06-30T09:43:32Z</dcterms:created>
  <dcterms:modified xsi:type="dcterms:W3CDTF">2025-07-15T14:03:37Z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4e1e3e5-28aa-42d2-a9d5-f117a2286530_Enabled">
    <vt:lpwstr>true</vt:lpwstr>
  </property>
  <property fmtid="{D5CDD505-2E9C-101B-9397-08002B2CF9AE}" pid="3" name="MSIP_Label_94e1e3e5-28aa-42d2-a9d5-f117a2286530_SetDate">
    <vt:lpwstr>2025-06-30T12:15:41Z</vt:lpwstr>
  </property>
  <property fmtid="{D5CDD505-2E9C-101B-9397-08002B2CF9AE}" pid="4" name="MSIP_Label_94e1e3e5-28aa-42d2-a9d5-f117a2286530_Method">
    <vt:lpwstr>Standard</vt:lpwstr>
  </property>
  <property fmtid="{D5CDD505-2E9C-101B-9397-08002B2CF9AE}" pid="5" name="MSIP_Label_94e1e3e5-28aa-42d2-a9d5-f117a2286530_Name">
    <vt:lpwstr>C2-Interne avec marquage</vt:lpwstr>
  </property>
  <property fmtid="{D5CDD505-2E9C-101B-9397-08002B2CF9AE}" pid="6" name="MSIP_Label_94e1e3e5-28aa-42d2-a9d5-f117a2286530_SiteId">
    <vt:lpwstr>6eab6365-8194-49c6-a4d0-e2d1a0fbeb74</vt:lpwstr>
  </property>
  <property fmtid="{D5CDD505-2E9C-101B-9397-08002B2CF9AE}" pid="7" name="MSIP_Label_94e1e3e5-28aa-42d2-a9d5-f117a2286530_ActionId">
    <vt:lpwstr>7a29cde0-f793-45ca-810e-075bb9c97079</vt:lpwstr>
  </property>
  <property fmtid="{D5CDD505-2E9C-101B-9397-08002B2CF9AE}" pid="8" name="MSIP_Label_94e1e3e5-28aa-42d2-a9d5-f117a2286530_ContentBits">
    <vt:lpwstr>2</vt:lpwstr>
  </property>
</Properties>
</file>